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tics Bootcamp\Module 1\Analysis Folder\Crowdfunding Analysis\"/>
    </mc:Choice>
  </mc:AlternateContent>
  <xr:revisionPtr revIDLastSave="0" documentId="13_ncr:1_{4D1DD107-2E15-4886-AFDA-BA70EEF7F61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Box and Whiskers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Outcomes based on Launch Date" sheetId="4" r:id="rId8"/>
    <sheet name="Sub 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14" i="8" l="1"/>
  <c r="B14" i="8"/>
</calcChain>
</file>

<file path=xl/sharedStrings.xml><?xml version="1.0" encoding="utf-8"?>
<sst xmlns="http://schemas.openxmlformats.org/spreadsheetml/2006/main" count="38346" uniqueCount="8399">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</sst>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2-4A7B-87E0-59EE61E88E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2-4A7B-87E0-59EE61E88E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2-4A7B-87E0-59EE61E88E9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2-4A7B-87E0-59EE61E88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414144"/>
        <c:axId val="514416768"/>
      </c:barChart>
      <c:catAx>
        <c:axId val="5144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16768"/>
        <c:crosses val="autoZero"/>
        <c:auto val="1"/>
        <c:lblAlgn val="ctr"/>
        <c:lblOffset val="100"/>
        <c:noMultiLvlLbl val="0"/>
      </c:catAx>
      <c:valAx>
        <c:axId val="5144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1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F-4998-BE57-859D54B91F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2F-4998-BE57-859D54B91F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2F-4998-BE57-859D54B91F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2F-4998-BE57-859D54B91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454448"/>
        <c:axId val="509777880"/>
      </c:lineChart>
      <c:catAx>
        <c:axId val="5214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77880"/>
        <c:crosses val="autoZero"/>
        <c:auto val="1"/>
        <c:lblAlgn val="ctr"/>
        <c:lblOffset val="100"/>
        <c:noMultiLvlLbl val="0"/>
      </c:catAx>
      <c:valAx>
        <c:axId val="50977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Statistics'!$B$5:$B$8</c:f>
              <c:numCache>
                <c:formatCode>General</c:formatCode>
                <c:ptCount val="3"/>
                <c:pt idx="0">
                  <c:v>96</c:v>
                </c:pt>
                <c:pt idx="1">
                  <c:v>671</c:v>
                </c:pt>
                <c:pt idx="2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A-44C2-98FF-21C7FE98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778536"/>
        <c:axId val="509778864"/>
      </c:barChart>
      <c:catAx>
        <c:axId val="50977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78864"/>
        <c:crosses val="autoZero"/>
        <c:auto val="1"/>
        <c:lblAlgn val="ctr"/>
        <c:lblOffset val="100"/>
        <c:noMultiLvlLbl val="0"/>
      </c:catAx>
      <c:valAx>
        <c:axId val="5097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7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B8EB2F9C-CCBA-43A7-90DC-5EF188C0D45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AC0C83-404E-4820-8F39-5F29117BFF2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CA3502-9296-4F0A-A0D1-8D34E46FE425}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8A9BEE-634A-4939-8C81-A5D4DA10844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915752-CD85-43FE-9715-9119E583551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112" cy="60703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3</xdr:row>
      <xdr:rowOff>91440</xdr:rowOff>
    </xdr:from>
    <xdr:to>
      <xdr:col>14</xdr:col>
      <xdr:colOff>365760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B033A9-885C-40BB-A8A0-0D2983098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30480</xdr:rowOff>
    </xdr:from>
    <xdr:to>
      <xdr:col>14</xdr:col>
      <xdr:colOff>0</xdr:colOff>
      <xdr:row>17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26255-3269-4442-85A9-772B010B4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6</xdr:row>
      <xdr:rowOff>175260</xdr:rowOff>
    </xdr:from>
    <xdr:to>
      <xdr:col>10</xdr:col>
      <xdr:colOff>571500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DFF6F-1E7F-4E5D-928F-C77A0BBA7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03.709107060182" createdVersion="7" refreshedVersion="7" minRefreshableVersion="3" recordCount="4114" xr:uid="{50179512-7BF0-4FD9-B6C7-18B0A50CFC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03.720474652779" createdVersion="7" refreshedVersion="7" minRefreshableVersion="3" recordCount="4114" xr:uid="{96E957A3-C410-477E-BEFB-23CF18F8D5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39361-7B0D-4BE2-BFE4-EDDA2E975C4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5ECD8-5570-415D-8FDF-FDE173A49FD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8BA32-1AFB-4318-A3F7-13491143088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8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924" activePane="bottomRight" state="frozen"/>
      <selection activeCell="O1" sqref="O1"/>
      <selection pane="topRight" activeCell="O1" sqref="O1"/>
      <selection pane="bottomLeft" activeCell="O1" sqref="O1"/>
      <selection pane="bottomRight" activeCell="F2924" sqref="F292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customWidth="1"/>
    <col min="16" max="16" width="16.21875" customWidth="1"/>
    <col min="17" max="17" width="41.109375" customWidth="1"/>
    <col min="18" max="18" width="11.5546875" customWidth="1"/>
    <col min="19" max="19" width="22.109375" customWidth="1"/>
    <col min="20" max="20" width="20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+ROUND(E2/D2*100,0)</f>
        <v>137</v>
      </c>
      <c r="P2">
        <f>+IFERROR(ROUND(E2/L2,4),0)</f>
        <v>63.9176</v>
      </c>
      <c r="Q2" t="s">
        <v>8308</v>
      </c>
      <c r="R2" t="s">
        <v>8309</v>
      </c>
      <c r="S2" s="12">
        <f>+(((J2/60)/60)/24)+DATE(1970,1,1)</f>
        <v>42177.007071759261</v>
      </c>
      <c r="T2" s="12">
        <f>+(((I2/60)/60)/24)+DATE(1970,1,1)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+ROUND(E3/D3*100,0)</f>
        <v>143</v>
      </c>
      <c r="P3">
        <f t="shared" ref="P3:P66" si="1">+IFERROR(ROUND(E3/L3,4),0)</f>
        <v>185.48099999999999</v>
      </c>
      <c r="Q3" t="s">
        <v>8308</v>
      </c>
      <c r="R3" t="s">
        <v>8309</v>
      </c>
      <c r="S3" s="12">
        <f t="shared" ref="S3:S66" si="2">+(((J3/60)/60)/24)+DATE(1970,1,1)</f>
        <v>42766.600497685184</v>
      </c>
      <c r="T3" s="12">
        <f t="shared" ref="T3:T66" si="3">+(((I3/60)/60)/24)+DATE(1970,1,1)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+ROUND(E67/D67*100,0)</f>
        <v>108</v>
      </c>
      <c r="P67">
        <f t="shared" ref="P67:P130" si="5">+IFERROR(ROUND(E67/L67,4),0)</f>
        <v>132.05260000000001</v>
      </c>
      <c r="Q67" t="s">
        <v>8308</v>
      </c>
      <c r="R67" t="s">
        <v>8310</v>
      </c>
      <c r="S67" s="12">
        <f t="shared" ref="S67:S130" si="6">+(((J67/60)/60)/24)+DATE(1970,1,1)</f>
        <v>41835.821226851855</v>
      </c>
      <c r="T67" s="12">
        <f t="shared" ref="T67:T130" si="7">+(((I67/60)/60)/24)+DATE(1970,1,1)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25.166699999999999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11.666700000000001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106.6923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311.16669999999999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+ROUND(E131/D131*100,0)</f>
        <v>0</v>
      </c>
      <c r="P131">
        <f t="shared" ref="P131:P194" si="9">+IFERROR(ROUND(E131/L131,4),0)</f>
        <v>0</v>
      </c>
      <c r="Q131" t="s">
        <v>8308</v>
      </c>
      <c r="R131" t="s">
        <v>8311</v>
      </c>
      <c r="S131" s="12">
        <f t="shared" ref="S131:S194" si="10">+(((J131/60)/60)/24)+DATE(1970,1,1)</f>
        <v>41882.937303240738</v>
      </c>
      <c r="T131" s="12">
        <f t="shared" ref="T131:T194" si="11">+(((I131/60)/60)/24)+DATE(1970,1,1)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94.506200000000007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81.241399999999999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46.178600000000003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55.945900000000002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37.555599999999998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38.333300000000001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15.333299999999999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449.43279999999999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13.333299999999999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91.428600000000003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108.33329999999999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49.884599999999999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25.714300000000001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30.8462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83.333299999999994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5.6666999999999996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+ROUND(E195/D195*100,0)</f>
        <v>0</v>
      </c>
      <c r="P195">
        <f t="shared" ref="P195:P258" si="13">+IFERROR(ROUND(E195/L195,4),0)</f>
        <v>0</v>
      </c>
      <c r="Q195" t="s">
        <v>8308</v>
      </c>
      <c r="R195" t="s">
        <v>8312</v>
      </c>
      <c r="S195" s="12">
        <f t="shared" ref="S195:S258" si="14">+(((J195/60)/60)/24)+DATE(1970,1,1)</f>
        <v>41911.934791666667</v>
      </c>
      <c r="T195" s="12">
        <f t="shared" ref="T195:T258" si="15">+(((I195/60)/60)/24)+DATE(1970,1,1)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77.1053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87.308300000000003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54.285699999999999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117.6837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76.470600000000005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163.84620000000001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91.818200000000004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185.83330000000001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331.53829999999999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314.28949999999998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115.9868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15.7143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117.8476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109.04259999999999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73.019800000000004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78.195099999999996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47.398800000000001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54.020800000000001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68.488799999999998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108.1452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589.95209999999997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48.051099999999998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72.482799999999997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57.0779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85.444400000000002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215.8571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89.386399999999995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45.418399999999998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65.756399999999999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+ROUND(E259/D259*100,0)</f>
        <v>107</v>
      </c>
      <c r="P259">
        <f t="shared" ref="P259:P322" si="17">+IFERROR(ROUND(E259/L259,4),0)</f>
        <v>66.704099999999997</v>
      </c>
      <c r="Q259" t="s">
        <v>8308</v>
      </c>
      <c r="R259" t="s">
        <v>8313</v>
      </c>
      <c r="S259" s="12">
        <f t="shared" ref="S259:S322" si="18">+(((J259/60)/60)/24)+DATE(1970,1,1)</f>
        <v>42479.626875000002</v>
      </c>
      <c r="T259" s="12">
        <f t="shared" ref="T259:T322" si="19">+(((I259/60)/60)/24)+DATE(1970,1,1)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83.3459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105.0461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97.636399999999995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41.379300000000001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30.654499999999999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64.945099999999996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95.775899999999993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40.416699999999999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78.578400000000002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50.180199999999999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92.2517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57.540999999999997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109.4216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81.892499999999998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45.667700000000004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55.221200000000003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65.298199999999994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95.225800000000007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75.444800000000001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97.816900000000004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87.685599999999994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54.748899999999999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83.953400000000002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254.38550000000001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101.827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55.066400000000002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56.901400000000002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121.28149999999999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91.189700000000002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115.4481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67.771600000000007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28.5762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46.882800000000003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154.42230000000001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201.22139999999999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100.08199999999999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230.08949999999999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141.7465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56.3444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73.341200000000001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85.337800000000001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61.496200000000002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93.018500000000003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50.292700000000004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106.4324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51.7196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42.517400000000002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62.712899999999998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89.957999999999998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28.924700000000001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61.301400000000001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80.202699999999993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32.095799999999997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200.88890000000001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108.0127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95.699399999999997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49.880299999999998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110.4706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134.91139999999999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+ROUND(E323/D323*100,0)</f>
        <v>103</v>
      </c>
      <c r="P323">
        <f t="shared" ref="P323:P386" si="21">+IFERROR(ROUND(E323/L323,4),0)</f>
        <v>106.62309999999999</v>
      </c>
      <c r="Q323" t="s">
        <v>8308</v>
      </c>
      <c r="R323" t="s">
        <v>8313</v>
      </c>
      <c r="S323" s="12">
        <f t="shared" ref="S323:S386" si="22">+(((J323/60)/60)/24)+DATE(1970,1,1)</f>
        <v>42647.446597222224</v>
      </c>
      <c r="T323" s="12">
        <f t="shared" ref="T323:T386" si="23">+(((I323/60)/60)/24)+DATE(1970,1,1)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145.04300000000001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114.58620000000001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105.3171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70.921199999999999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147.17169999999999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160.47059999999999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156.04580000000001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63.173699999999997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104.8235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97.356200000000001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203.63059999999999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188.31200000000001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146.65219999999999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59.249000000000002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97.904799999999994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70.000200000000007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72.865200000000002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146.34780000000001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67.909099999999995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169.85079999999999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58.4133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119.99299999999999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99.860299999999995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90.579099999999997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117.7736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86.554599999999994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71.899299999999997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129.81899999999999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44.9129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40.755200000000002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103.5239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125.4483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246.6061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79.401300000000006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86.138599999999997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193.0487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84.023200000000003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139.82759999999999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109.8219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139.53489999999999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347.84620000000001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68.241600000000005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239.9385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287.3134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86.848799999999997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81.849100000000007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42.875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709.41859999999997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161.2552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41.777799999999999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89.887600000000006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45.051699999999997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42.857100000000003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54.083300000000001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103.218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40.397599999999997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116.8591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115.5102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104.31270000000001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69.7727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43.020800000000001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58.540500000000002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+ROUND(E387/D387*100,0)</f>
        <v>106</v>
      </c>
      <c r="P387">
        <f t="shared" ref="P387:P450" si="25">+IFERROR(ROUND(E387/L387,4),0)</f>
        <v>111.7954</v>
      </c>
      <c r="Q387" t="s">
        <v>8308</v>
      </c>
      <c r="R387" t="s">
        <v>8313</v>
      </c>
      <c r="S387" s="12">
        <f t="shared" ref="S387:S450" si="26">+(((J387/60)/60)/24)+DATE(1970,1,1)</f>
        <v>41934.584502314814</v>
      </c>
      <c r="T387" s="12">
        <f t="shared" ref="T387:T450" si="27">+(((I387/60)/60)/24)+DATE(1970,1,1)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46.230800000000002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144.69040000000001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88.845100000000002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81.751099999999994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71.428600000000003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104.2591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90.616500000000002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157.3305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58.719799999999999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81.6327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140.1045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224.8526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181.13310000000001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711.04110000000003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65.883700000000005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75.185699999999997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86.163700000000006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92.318200000000004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160.16470000000001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183.28569999999999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125.7884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57.654499999999999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78.660799999999995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91.480800000000002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68.098100000000002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48.086799999999997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202.42310000000001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110.0685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4.8333000000000004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50.166699999999999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35.833300000000001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11.7692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170.5455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393.58819999999997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+ROUND(E451/D451*100,0)</f>
        <v>2</v>
      </c>
      <c r="P451">
        <f t="shared" ref="P451:P514" si="29">+IFERROR(ROUND(E451/L451,4),0)</f>
        <v>9</v>
      </c>
      <c r="Q451" t="s">
        <v>8308</v>
      </c>
      <c r="R451" t="s">
        <v>8314</v>
      </c>
      <c r="S451" s="12">
        <f t="shared" ref="S451:S514" si="30">+(((J451/60)/60)/24)+DATE(1970,1,1)</f>
        <v>41534.568113425928</v>
      </c>
      <c r="T451" s="12">
        <f t="shared" ref="T451:T514" si="31">+(((I451/60)/60)/24)+DATE(1970,1,1)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56.571399999999997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20.333300000000001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16.755099999999999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113.63639999999999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110.64100000000001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38.476500000000001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39.569299999999998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55.457099999999997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87.142899999999997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51.224499999999999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13.545500000000001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66.520099999999999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71.666700000000006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10.333299999999999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73.461500000000001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12.666700000000001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3.7143000000000002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133.33330000000001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+ROUND(E515/D515*100,0)</f>
        <v>14</v>
      </c>
      <c r="P515">
        <f t="shared" ref="P515:P578" si="33">+IFERROR(ROUND(E515/L515,4),0)</f>
        <v>102.3824</v>
      </c>
      <c r="Q515" t="s">
        <v>8308</v>
      </c>
      <c r="R515" t="s">
        <v>8314</v>
      </c>
      <c r="S515" s="12">
        <f t="shared" ref="S515:S578" si="34">+(((J515/60)/60)/24)+DATE(1970,1,1)</f>
        <v>42552.653993055559</v>
      </c>
      <c r="T515" s="12">
        <f t="shared" ref="T515:T578" si="35">+(((I515/60)/60)/24)+DATE(1970,1,1)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16.666699999999999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725.02940000000001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68.333299999999994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39.2286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150.14709999999999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93.428600000000003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110.96769999999999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71.785700000000006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29.258099999999999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74.347800000000007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63.829099999999997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44.333300000000001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86.944400000000002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126.5517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129.03229999999999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71.242800000000003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117.8824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327.08330000000001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34.745800000000003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100.0641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40.847499999999997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252.01669999999999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402.70589999999999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135.03569999999999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64.363600000000005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38.444400000000002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+ROUND(E579/D579*100,0)</f>
        <v>0</v>
      </c>
      <c r="P579">
        <f t="shared" ref="P579:P642" si="37">+IFERROR(ROUND(E579/L579,4),0)</f>
        <v>10</v>
      </c>
      <c r="Q579" t="s">
        <v>8317</v>
      </c>
      <c r="R579" t="s">
        <v>8318</v>
      </c>
      <c r="S579" s="12">
        <f t="shared" ref="S579:S642" si="38">+(((J579/60)/60)/24)+DATE(1970,1,1)</f>
        <v>42450.589143518519</v>
      </c>
      <c r="T579" s="12">
        <f t="shared" ref="T579:T642" si="39">+(((I579/60)/60)/24)+DATE(1970,1,1)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389.28570000000002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24.777799999999999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16.428599999999999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121.4286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23.333300000000001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45.386200000000002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105.93389999999999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37.8889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111.41030000000001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116.66670000000001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76.666700000000006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+ROUND(E643/D643*100,0)</f>
        <v>119</v>
      </c>
      <c r="P643">
        <f t="shared" ref="P643:P706" si="41">+IFERROR(ROUND(E643/L643,4),0)</f>
        <v>151.3175</v>
      </c>
      <c r="Q643" t="s">
        <v>8317</v>
      </c>
      <c r="R643" t="s">
        <v>8319</v>
      </c>
      <c r="S643" s="12">
        <f t="shared" ref="S643:S706" si="42">+(((J643/60)/60)/24)+DATE(1970,1,1)</f>
        <v>42199.57</v>
      </c>
      <c r="T643" s="12">
        <f t="shared" ref="T643:T706" si="43">+(((I643/60)/60)/24)+DATE(1970,1,1)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134.35919999999999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174.02629999999999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73.4863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23.518999999999998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39.074399999999997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125.94119999999999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42.670699999999997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239.35239999999999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107.6429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95.830600000000004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31.663399999999999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42.886899999999997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122.73560000000001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109.337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143.66669999999999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84.944400000000002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10.5556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31.1724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155.33330000000001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178.92859999999999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84.996799999999993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788.53330000000005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50.297699999999999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68.333299999999994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34.269199999999998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61.291699999999999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65.176500000000004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93.904300000000006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150.65119999999999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99.333299999999994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177.39259999999999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591.66669999999999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343.14729999999997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72.588200000000001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6.4974999999999996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119.38509999999999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84.285700000000006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90.857100000000003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20.342099999999999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530.68970000000002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120.3918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291.33330000000001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124.9192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119.5714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+ROUND(E707/D707*100,0)</f>
        <v>1</v>
      </c>
      <c r="P707">
        <f t="shared" ref="P707:P770" si="45">+IFERROR(ROUND(E707/L707,4),0)</f>
        <v>195.4</v>
      </c>
      <c r="Q707" t="s">
        <v>8317</v>
      </c>
      <c r="R707" t="s">
        <v>8319</v>
      </c>
      <c r="S707" s="12">
        <f t="shared" ref="S707:S770" si="46">+(((J707/60)/60)/24)+DATE(1970,1,1)</f>
        <v>42726.491643518515</v>
      </c>
      <c r="T707" s="12">
        <f t="shared" ref="T707:T770" si="47">+(((I707/60)/60)/24)+DATE(1970,1,1)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117.6987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23.948499999999999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99.973399999999998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80.321399999999997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66.707300000000004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84.142899999999997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215.72550000000001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51.629399999999997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143.3571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72.428600000000003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36.530200000000001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60.903500000000001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99.766000000000005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88.732399999999998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4.9230999999999998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17.822500000000002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187.19300000000001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234.80789999999999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105.0463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56.666699999999999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39.0488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68.345299999999995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169.5789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141.42339999999999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67.391300000000001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54.2667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82.516099999999994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53.729700000000001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34.206200000000003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127.32729999999999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45.568199999999997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95.9636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77.271199999999993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57.338700000000003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53.1905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492.30770000000001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42.346899999999998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37.466000000000001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37.454500000000003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33.055599999999998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134.2105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51.474699999999999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39.166699999999999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57.295499999999997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+ROUND(E771/D771*100,0)</f>
        <v>41</v>
      </c>
      <c r="P771">
        <f t="shared" ref="P771:P834" si="49">+IFERROR(ROUND(E771/L771,4),0)</f>
        <v>31.8462</v>
      </c>
      <c r="Q771" t="s">
        <v>8320</v>
      </c>
      <c r="R771" t="s">
        <v>8322</v>
      </c>
      <c r="S771" s="12">
        <f t="shared" ref="S771:S834" si="50">+(((J771/60)/60)/24)+DATE(1970,1,1)</f>
        <v>41604.996458333335</v>
      </c>
      <c r="T771" s="12">
        <f t="shared" ref="T771:T834" si="51">+(((I771/60)/60)/24)+DATE(1970,1,1)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63.122799999999998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66.666700000000006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38.518500000000003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63.485700000000001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31.142800000000001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162.27269999999999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80.588200000000001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59.854399999999998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132.8571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92.547799999999995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60.859400000000001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41.851799999999997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88.325900000000004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158.9623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85.054299999999998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112.61109999999999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45.436599999999999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46.218400000000003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178.6071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43.733899999999998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81.066699999999997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74.6053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305.55560000000003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58.333300000000001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117.67610000000001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73.771900000000002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104.6512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79.826899999999995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58.333300000000001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86.666700000000006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27.606100000000001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24.999400000000001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45.464300000000001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99.534899999999993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28.684200000000001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31.071400000000001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70.552599999999998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224.12819999999999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51.811599999999999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43.5152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39.816699999999997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126.8081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113.8776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28.181799999999999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36.6053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60.656300000000002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97.993899999999996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+ROUND(E835/D835*100,0)</f>
        <v>102</v>
      </c>
      <c r="P835">
        <f t="shared" ref="P835:P898" si="53">+IFERROR(ROUND(E835/L835,4),0)</f>
        <v>148.78049999999999</v>
      </c>
      <c r="Q835" t="s">
        <v>8323</v>
      </c>
      <c r="R835" t="s">
        <v>8324</v>
      </c>
      <c r="S835" s="12">
        <f t="shared" ref="S835:S898" si="54">+(((J835/60)/60)/24)+DATE(1970,1,1)</f>
        <v>41718.878182870372</v>
      </c>
      <c r="T835" s="12">
        <f t="shared" ref="T835:T898" si="55">+(((I835/60)/60)/24)+DATE(1970,1,1)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109.70699999999999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49.112900000000003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47.6721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60.7378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63.377200000000002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53.893599999999999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66.871799999999993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36.628900000000002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34.005699999999997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28.5534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41.704300000000003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46.669199999999996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37.2714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59.258099999999999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65.862300000000005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31.914899999999999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19.464300000000001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22.7378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42.724499999999999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52.916699999999999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34.177199999999999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58.181800000000003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346.66669999999999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27.083300000000001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34.761899999999997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28.5778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46.586199999999998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21.466699999999999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21.571400000000001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35.714300000000001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29.285699999999999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143.8235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147.81129999999999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27.857099999999999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44.444400000000002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+ROUND(E899/D899*100,0)</f>
        <v>0</v>
      </c>
      <c r="P899">
        <f t="shared" ref="P899:P962" si="57">+IFERROR(ROUND(E899/L899,4),0)</f>
        <v>0</v>
      </c>
      <c r="Q899" t="s">
        <v>8323</v>
      </c>
      <c r="R899" t="s">
        <v>8327</v>
      </c>
      <c r="S899" s="12">
        <f t="shared" ref="S899:S962" si="58">+(((J899/60)/60)/24)+DATE(1970,1,1)</f>
        <v>41211.688750000001</v>
      </c>
      <c r="T899" s="12">
        <f t="shared" ref="T899:T962" si="59">+(((I899/60)/60)/24)+DATE(1970,1,1)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50.333300000000001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32.666699999999999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82.583299999999994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41.666699999999999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189.33330000000001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18.714300000000001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46.033299999999997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50.666699999999999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110.28570000000001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37.451599999999999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24.083300000000001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69.406300000000002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58.416699999999999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158.63640000000001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99.857100000000003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89.191800000000001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182.62370000000001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50.647100000000002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33.285699999999999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51.823500000000003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113.62569999999999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136.46279999999999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+ROUND(E963/D963*100,0)</f>
        <v>42</v>
      </c>
      <c r="P963">
        <f t="shared" ref="P963:P1026" si="61">+IFERROR(ROUND(E963/L963,4),0)</f>
        <v>364.35449999999997</v>
      </c>
      <c r="Q963" t="s">
        <v>8317</v>
      </c>
      <c r="R963" t="s">
        <v>8319</v>
      </c>
      <c r="S963" s="12">
        <f t="shared" ref="S963:S1026" si="62">+(((J963/60)/60)/24)+DATE(1970,1,1)</f>
        <v>42740.693692129629</v>
      </c>
      <c r="T963" s="12">
        <f t="shared" ref="T963:T1026" si="63">+(((I963/60)/60)/24)+DATE(1970,1,1)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19.243200000000002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41.8889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30.310300000000002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49.666699999999999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43.975299999999997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1272.7273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153.88890000000001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93.333299999999994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790.8374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301.93920000000003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47.935499999999998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171.79329999999999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35.333300000000001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82.087000000000003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110.86960000000001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161.21950000000001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52.406300000000002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30.285699999999999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89.596900000000005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80.666700000000006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153.42789999999999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134.5455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214.0667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216.33680000000001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932.31060000000002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174.94739999999999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1389.3561999999999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95.911100000000005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74.789500000000004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161.1183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88.714299999999994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22.079699999999999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31.054099999999998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36.206099999999999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388.97620000000001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+ROUND(E1027/D1027*100,0)</f>
        <v>110</v>
      </c>
      <c r="P1027">
        <f t="shared" ref="P1027:P1090" si="65">+IFERROR(ROUND(E1027/L1027,4),0)</f>
        <v>71.848600000000005</v>
      </c>
      <c r="Q1027" t="s">
        <v>8323</v>
      </c>
      <c r="R1027" t="s">
        <v>8328</v>
      </c>
      <c r="S1027" s="12">
        <f t="shared" ref="S1027:S1090" si="66">+(((J1027/60)/60)/24)+DATE(1970,1,1)</f>
        <v>42049.833761574075</v>
      </c>
      <c r="T1027" s="12">
        <f t="shared" ref="T1027:T1090" si="67">+(((I1027/60)/60)/24)+DATE(1970,1,1)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57.381799999999998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69.666700000000006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45.988199999999999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79.2624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43.031399999999998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108.48480000000001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61.029600000000002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50.592599999999997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39.157200000000003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65.157899999999998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23.963100000000001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48.619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35.737699999999997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21.366700000000002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29.2363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65.666700000000006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34.128399999999999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40.476199999999999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113.5667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48.280999999999999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43.975999999999999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37.666699999999999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18.581600000000002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18.666699999999999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43.417299999999997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+ROUND(E1091/D1091*100,0)</f>
        <v>8</v>
      </c>
      <c r="P1091">
        <f t="shared" ref="P1091:P1154" si="69">+IFERROR(ROUND(E1091/L1091,4),0)</f>
        <v>23.959199999999999</v>
      </c>
      <c r="Q1091" t="s">
        <v>8331</v>
      </c>
      <c r="R1091" t="s">
        <v>8332</v>
      </c>
      <c r="S1091" s="12">
        <f t="shared" ref="S1091:S1154" si="70">+(((J1091/60)/60)/24)+DATE(1970,1,1)</f>
        <v>42151.189525462964</v>
      </c>
      <c r="T1091" s="12">
        <f t="shared" ref="T1091:T1154" si="71">+(((I1091/60)/60)/24)+DATE(1970,1,1)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122.0004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267.80849999999998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74.206900000000005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6.7142999999999997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81.954499999999996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6.8333000000000004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17.708300000000001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80.297300000000007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23.571400000000001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34.881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23.181799999999999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100.2337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3.3332999999999999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36.333300000000001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3.6667000000000001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60.714300000000001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25.434799999999999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3.6667000000000001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110.61539999999999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253.20509999999999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44.166699999999999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24.333300000000001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60.7333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+ROUND(E1155/D1155*100,0)</f>
        <v>1</v>
      </c>
      <c r="P1155">
        <f t="shared" ref="P1155:P1218" si="73">+IFERROR(ROUND(E1155/L1155,4),0)</f>
        <v>50</v>
      </c>
      <c r="Q1155" t="s">
        <v>8334</v>
      </c>
      <c r="R1155" t="s">
        <v>8335</v>
      </c>
      <c r="S1155" s="12">
        <f t="shared" ref="S1155:S1218" si="74">+(((J1155/60)/60)/24)+DATE(1970,1,1)</f>
        <v>42143.714178240742</v>
      </c>
      <c r="T1155" s="12">
        <f t="shared" ref="T1155:T1218" si="75">+(((I1155/60)/60)/24)+DATE(1970,1,1)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108.33329999999999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50.333300000000001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11.666700000000001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60.789499999999997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5.6666999999999996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46.631599999999999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69.117599999999996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1.3332999999999999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33.333300000000001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61.5627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118.73869999999999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65.081299999999999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130.15710000000001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37.776499999999999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112.7907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51.923099999999998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89.242400000000004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19.333300000000001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79.966999999999999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56.4146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79.411799999999999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76.439499999999995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54.616799999999998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299.22219999999999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58.533999999999999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55.3718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183.80439999999999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165.34649999999999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234.7895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211.48390000000001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32.343800000000002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123.3759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207.0667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138.26089999999999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493.81549999999999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38.8675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61.527799999999999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71.591999999999999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91.882900000000006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+ROUND(E1219/D1219*100,0)</f>
        <v>103</v>
      </c>
      <c r="P1219">
        <f t="shared" ref="P1219:P1282" si="77">+IFERROR(ROUND(E1219/L1219,4),0)</f>
        <v>148.57380000000001</v>
      </c>
      <c r="Q1219" t="s">
        <v>8336</v>
      </c>
      <c r="R1219" t="s">
        <v>8337</v>
      </c>
      <c r="S1219" s="12">
        <f t="shared" ref="S1219:S1282" si="78">+(((J1219/60)/60)/24)+DATE(1970,1,1)</f>
        <v>42535.809490740736</v>
      </c>
      <c r="T1219" s="12">
        <f t="shared" ref="T1219:T1282" si="79">+(((I1219/60)/60)/24)+DATE(1970,1,1)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174.21350000000001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102.8617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111.1786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23.796199999999999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81.268100000000004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116.21469999999999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58.8889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61.041699999999999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19.333300000000001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59.333300000000001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74.617599999999996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46.133299999999998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141.47059999999999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75.483900000000006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64.254199999999997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64.469099999999997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118.2008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82.540499999999994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34.170200000000001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42.733199999999997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94.489400000000003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55.697200000000002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98.030799999999999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92.1023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38.1755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27.145800000000001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50.6892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38.942300000000003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77.638099999999994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43.5366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31.823499999999999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63.184399999999997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140.8553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76.923100000000005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99.155299999999997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67.881699999999995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246.2903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189.28569999999999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76.666700000000006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82.963300000000004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62.522100000000002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46.068100000000001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38.543900000000001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53.005299999999998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73.355400000000003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127.9752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+ROUND(E1283/D1283*100,0)</f>
        <v>111</v>
      </c>
      <c r="P1283">
        <f t="shared" ref="P1283:P1346" si="81">+IFERROR(ROUND(E1283/L1283,4),0)</f>
        <v>104.72969999999999</v>
      </c>
      <c r="Q1283" t="s">
        <v>8323</v>
      </c>
      <c r="R1283" t="s">
        <v>8324</v>
      </c>
      <c r="S1283" s="12">
        <f t="shared" ref="S1283:S1346" si="82">+(((J1283/60)/60)/24)+DATE(1970,1,1)</f>
        <v>41463.743472222224</v>
      </c>
      <c r="T1283" s="12">
        <f t="shared" ref="T1283:T1346" si="83">+(((I1283/60)/60)/24)+DATE(1970,1,1)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67.671499999999995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95.931799999999996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65.161299999999997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32.269799999999996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65.868899999999996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36.076900000000002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44.186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104.0714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35.961500000000001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127.79170000000001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27.7273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39.828099999999999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52.173900000000003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92.037800000000004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63.424199999999999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70.862099999999998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42.214199999999998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152.4135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90.616299999999995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201.60390000000001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127.9333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29.8947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367.97140000000002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129.16669999999999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102.0164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184.36359999999999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162.9194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603.52629999999999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45.407400000000003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97.333299999999994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167.66669999999999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859.85709999999995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54.666699999999999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41.5854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45.333300000000001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51.822499999999998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379.22770000000003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176.36429999999999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66.066699999999997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89.648600000000002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382.3913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158.35599999999999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40.762599999999999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+ROUND(E1347/D1347*100,0)</f>
        <v>125</v>
      </c>
      <c r="P1347">
        <f t="shared" ref="P1347:P1410" si="85">+IFERROR(ROUND(E1347/L1347,4),0)</f>
        <v>53.571399999999997</v>
      </c>
      <c r="Q1347" t="s">
        <v>8320</v>
      </c>
      <c r="R1347" t="s">
        <v>8321</v>
      </c>
      <c r="S1347" s="12">
        <f t="shared" ref="S1347:S1410" si="86">+(((J1347/60)/60)/24)+DATE(1970,1,1)</f>
        <v>41799.814340277779</v>
      </c>
      <c r="T1347" s="12">
        <f t="shared" ref="T1347:T1410" si="87">+(((I1347/60)/60)/24)+DATE(1970,1,1)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48.4497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82.419399999999996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230.19229999999999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59.360500000000002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66.698700000000002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59.973599999999998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31.8095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24.421900000000001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25.347100000000001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71.443200000000004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38.553800000000003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68.3673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40.210500000000003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32.074100000000001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28.6326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346.04169999999999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81.739099999999993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64.535300000000007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63.477800000000002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63.620699999999999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83.967100000000002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107.0714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201.94229999999999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43.060600000000001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62.871600000000001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55.607100000000003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48.709699999999998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30.578900000000001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73.907300000000006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73.356200000000001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56.412199999999999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50.247300000000003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68.936499999999995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65.914100000000005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70.064099999999996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60.181899999999999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21.382400000000001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160.7895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42.384599999999999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27.317299999999999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196.82689999999999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53.882399999999997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47.756100000000004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88.191800000000001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72.057000000000002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74.246200000000002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61.701099999999997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17.235299999999999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51.720799999999997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24.150400000000001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62.166699999999999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6.1764999999999999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+ROUND(E1411/D1411*100,0)</f>
        <v>0</v>
      </c>
      <c r="P1411">
        <f t="shared" ref="P1411:P1474" si="89">+IFERROR(ROUND(E1411/L1411,4),0)</f>
        <v>0</v>
      </c>
      <c r="Q1411" t="s">
        <v>8320</v>
      </c>
      <c r="R1411" t="s">
        <v>8339</v>
      </c>
      <c r="S1411" s="12">
        <f t="shared" ref="S1411:S1474" si="90">+(((J1411/60)/60)/24)+DATE(1970,1,1)</f>
        <v>41945.133506944447</v>
      </c>
      <c r="T1411" s="12">
        <f t="shared" ref="T1411:T1474" si="91">+(((I1411/60)/60)/24)+DATE(1970,1,1)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2.3332999999999999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24.615400000000001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88.888900000000007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109.0714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115.5532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744.54549999999995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36.681800000000003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673.33330000000001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48.333300000000001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44.666699999999999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34.8718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52.622700000000002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69.598299999999995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33.191099999999999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149.46420000000001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23.172799999999999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96.877600000000001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103.2024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+ROUND(E1475/D1475*100,0)</f>
        <v>121</v>
      </c>
      <c r="P1475">
        <f t="shared" ref="P1475:P1538" si="93">+IFERROR(ROUND(E1475/L1475,4),0)</f>
        <v>38.462600000000002</v>
      </c>
      <c r="Q1475" t="s">
        <v>8320</v>
      </c>
      <c r="R1475" t="s">
        <v>8340</v>
      </c>
      <c r="S1475" s="12">
        <f t="shared" ref="S1475:S1538" si="94">+(((J1475/60)/60)/24)+DATE(1970,1,1)</f>
        <v>40939.979618055557</v>
      </c>
      <c r="T1475" s="12">
        <f t="shared" ref="T1475:T1538" si="95">+(((I1475/60)/60)/24)+DATE(1970,1,1)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44.315800000000003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64.173400000000001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43.333300000000001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90.495900000000006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29.187200000000001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30.957699999999999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92.157799999999995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47.1053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40.454500000000003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46.7333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97.731099999999998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67.835899999999995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56.984900000000003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67.159899999999993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48.037700000000001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38.860500000000002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78.181799999999996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97.113699999999994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110.39400000000001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39.915100000000002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75.975700000000003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58.379100000000001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55.820900000000002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151.24430000000001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849.6703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159.2414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39.507300000000001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130.52969999999999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64.156899999999993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111.5269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170.4468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133.73920000000001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95.834000000000003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221.78569999999999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32.315399999999997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98.839299999999994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55.222099999999998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52.793799999999997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135.66669999999999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53.991999999999997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56.643799999999999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82.316299999999998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88.260800000000003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84.905100000000004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48.154499999999999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66.0154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+ROUND(E1539/D1539*100,0)</f>
        <v>180</v>
      </c>
      <c r="P1539">
        <f t="shared" ref="P1539:P1602" si="97">+IFERROR(ROUND(E1539/L1539,4),0)</f>
        <v>96.375</v>
      </c>
      <c r="Q1539" t="s">
        <v>8336</v>
      </c>
      <c r="R1539" t="s">
        <v>8337</v>
      </c>
      <c r="S1539" s="12">
        <f t="shared" ref="S1539:S1602" si="98">+(((J1539/60)/60)/24)+DATE(1970,1,1)</f>
        <v>42552.315127314811</v>
      </c>
      <c r="T1539" s="12">
        <f t="shared" ref="T1539:T1602" si="99">+(((I1539/60)/60)/24)+DATE(1970,1,1)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156.1739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95.764899999999997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180.40819999999999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28.333300000000001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14.428599999999999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56.416699999999999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11.666700000000001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108.0508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26.923100000000002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47.769199999999998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41.666699999999999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74.333299999999994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84.333299999999994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65.457099999999997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131.66669999999999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44.478299999999997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40.777799999999999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+ROUND(E1603/D1603*100,0)</f>
        <v>108</v>
      </c>
      <c r="P1603">
        <f t="shared" ref="P1603:P1666" si="101">+IFERROR(ROUND(E1603/L1603,4),0)</f>
        <v>48.325499999999998</v>
      </c>
      <c r="Q1603" t="s">
        <v>8323</v>
      </c>
      <c r="R1603" t="s">
        <v>8324</v>
      </c>
      <c r="S1603" s="12">
        <f t="shared" ref="S1603:S1666" si="102">+(((J1603/60)/60)/24)+DATE(1970,1,1)</f>
        <v>40638.092974537038</v>
      </c>
      <c r="T1603" s="12">
        <f t="shared" ref="T1603:T1666" si="103">+(((I1603/60)/60)/24)+DATE(1970,1,1)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46.953099999999999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66.688699999999997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48.8429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87.829700000000003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70.785399999999996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52.826099999999997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48.544600000000003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37.074100000000001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39.038499999999999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66.688299999999998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67.132400000000004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66.369399999999999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64.6203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58.370399999999997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86.956500000000005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66.470600000000005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163.78380000000001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107.9846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112.0192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74.953699999999998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61.578899999999997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75.853700000000003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84.206299999999999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117.2256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86.489400000000003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172.41380000000001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67.729699999999994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53.563200000000002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38.8889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94.736800000000002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39.967100000000002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42.857100000000003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168.51349999999999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85.546899999999994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26.554200000000002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113.8261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32.011099999999999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47.189300000000003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88.468800000000002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64.714299999999994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51.854300000000002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38.7941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44.645800000000001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156.77330000000001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118.7034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74.149500000000003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12.533300000000001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80.178200000000004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132.43549999999999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34.384500000000003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+ROUND(E1667/D1667*100,0)</f>
        <v>119</v>
      </c>
      <c r="P1667">
        <f t="shared" ref="P1667:P1730" si="105">+IFERROR(ROUND(E1667/L1667,4),0)</f>
        <v>44.957000000000001</v>
      </c>
      <c r="Q1667" t="s">
        <v>8323</v>
      </c>
      <c r="R1667" t="s">
        <v>8344</v>
      </c>
      <c r="S1667" s="12">
        <f t="shared" ref="S1667:S1730" si="106">+(((J1667/60)/60)/24)+DATE(1970,1,1)</f>
        <v>40564.649456018517</v>
      </c>
      <c r="T1667" s="12">
        <f t="shared" ref="T1667:T1730" si="107">+(((I1667/60)/60)/24)+DATE(1970,1,1)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41.040799999999997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52.5976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70.784499999999994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44.608699999999999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26.149000000000001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39.183700000000002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45.593200000000003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89.247799999999998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40.416499999999999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82.381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159.52379999999999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36.244900000000001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74.575100000000006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86.435599999999994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80.128200000000007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253.1429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171.42859999999999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57.7273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264.26319999999998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159.33330000000001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61.087000000000003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114.8182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65.974699999999999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118.36360000000001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115.7059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34.0244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11.666700000000001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216.66669999999999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62.222200000000001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122.1429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+ROUND(E1731/D1731*100,0)</f>
        <v>0</v>
      </c>
      <c r="P1731">
        <f t="shared" ref="P1731:P1794" si="109">+IFERROR(ROUND(E1731/L1731,4),0)</f>
        <v>0</v>
      </c>
      <c r="Q1731" t="s">
        <v>8323</v>
      </c>
      <c r="R1731" t="s">
        <v>8345</v>
      </c>
      <c r="S1731" s="12">
        <f t="shared" ref="S1731:S1794" si="110">+(((J1731/60)/60)/24)+DATE(1970,1,1)</f>
        <v>42471.052152777775</v>
      </c>
      <c r="T1731" s="12">
        <f t="shared" ref="T1731:T1794" si="111">+(((I1731/60)/60)/24)+DATE(1970,1,1)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56.666699999999999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25.576899999999998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63.970599999999997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89.925399999999996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93.071399999999997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89.674199999999999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207.61680000000001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59.408799999999999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358.97239999999999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94.736599999999996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168.6885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34.688899999999997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462.8571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104.38890000000001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414.28570000000002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42.481499999999997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108.77549999999999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81.097999999999999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51.666699999999999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103.6356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55.2821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72.169700000000006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58.615400000000001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12.466699999999999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49.136400000000002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45.157899999999998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98.789500000000004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88.307699999999997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170.62899999999999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66.333299999999994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104.8947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78.440799999999996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59.041699999999999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71.342100000000002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51.226999999999997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60.242400000000004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44.935200000000002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31.206900000000001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109.0667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109.9353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+ROUND(E1795/D1795*100,0)</f>
        <v>1</v>
      </c>
      <c r="P1795">
        <f t="shared" ref="P1795:P1858" si="113">+IFERROR(ROUND(E1795/L1795,4),0)</f>
        <v>20</v>
      </c>
      <c r="Q1795" t="s">
        <v>8336</v>
      </c>
      <c r="R1795" t="s">
        <v>8337</v>
      </c>
      <c r="S1795" s="12">
        <f t="shared" ref="S1795:S1858" si="114">+(((J1795/60)/60)/24)+DATE(1970,1,1)</f>
        <v>41940.89166666667</v>
      </c>
      <c r="T1795" s="12">
        <f t="shared" ref="T1795:T1858" si="115">+(((I1795/60)/60)/24)+DATE(1970,1,1)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55.3889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133.90119999999999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48.7209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58.972999999999999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11.638299999999999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83.716800000000006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63.648600000000002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94.277799999999999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71.866699999999994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104.8462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67.139300000000006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120.77079999999999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42.222200000000001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37.608699999999999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42.1571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84.833299999999994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59.162300000000002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24.575800000000001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53.157899999999998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83.885400000000004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417.33330000000001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75.765199999999993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67.389399999999995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73.571399999999997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131.16669999999999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182.12729999999999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61.366700000000002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45.622199999999999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75.384600000000006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119.28570000000001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92.541899999999998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52.631599999999999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98.990399999999994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79.526300000000006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134.20830000000001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51.044699999999999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50.038499999999999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133.93129999999999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58.214300000000001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88.037599999999998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70.576800000000006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53.289499999999997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+ROUND(E1859/D1859*100,0)</f>
        <v>100</v>
      </c>
      <c r="P1859">
        <f t="shared" ref="P1859:P1922" si="117">+IFERROR(ROUND(E1859/L1859,4),0)</f>
        <v>136.36359999999999</v>
      </c>
      <c r="Q1859" t="s">
        <v>8323</v>
      </c>
      <c r="R1859" t="s">
        <v>8324</v>
      </c>
      <c r="S1859" s="12">
        <f t="shared" ref="S1859:S1922" si="118">+(((J1859/60)/60)/24)+DATE(1970,1,1)</f>
        <v>41864.76866898148</v>
      </c>
      <c r="T1859" s="12">
        <f t="shared" ref="T1859:T1922" si="119">+(((I1859/60)/60)/24)+DATE(1970,1,1)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40.5473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52.684199999999997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58.083300000000001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71.588200000000001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32.818199999999997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49.1158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16.307700000000001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41.833300000000001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49.3384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41.728400000000001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32.718800000000002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51.961500000000001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50.685699999999997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42.241399999999999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46.651699999999998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48.454500000000003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70.528999999999996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87.958299999999994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26.269200000000001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57.777799999999999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196.34039999999999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35.551900000000003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68.8095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28.571400000000001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50.631700000000002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34.0976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215.95959999999999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129.97370000000001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117.49469999999999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70.595200000000006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2928.9286000000002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40.981000000000002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+ROUND(E1923/D1923*100,0)</f>
        <v>137</v>
      </c>
      <c r="P1923">
        <f t="shared" ref="P1923:P1986" si="121">+IFERROR(ROUND(E1923/L1923,4),0)</f>
        <v>54</v>
      </c>
      <c r="Q1923" t="s">
        <v>8323</v>
      </c>
      <c r="R1923" t="s">
        <v>8327</v>
      </c>
      <c r="S1923" s="12">
        <f t="shared" ref="S1923:S1986" si="122">+(((J1923/60)/60)/24)+DATE(1970,1,1)</f>
        <v>41074.221562500003</v>
      </c>
      <c r="T1923" s="12">
        <f t="shared" ref="T1923:T1986" si="123">+(((I1923/60)/60)/24)+DATE(1970,1,1)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36.109400000000001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23.1538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31.826899999999998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27.389600000000002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56.363599999999998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77.352900000000005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48.846200000000003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94.054500000000004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60.268999999999998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38.740299999999998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152.54390000000001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35.838700000000003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64.570099999999996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68.815600000000003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176.2002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511.7912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160.44290000000001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35.003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188.5067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56.204999999999998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51.305399999999999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127.36450000000001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101.8553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230.55779999999999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842.10599999999999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577.27589999999998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483.34249999999997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76.138499999999993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74.107699999999994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36.965699999999998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2500.9697000000001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67.690200000000004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63.047400000000003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180.75190000000001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127.32040000000001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136.64449999999999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182.78020000000001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279.3784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61.375700000000002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80.727500000000006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272.35590000000002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70.848699999999994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186.81389999999999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131.98949999999999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29.3108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245.02440000000001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1323.2539999999999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282.65969999999999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91.214399999999998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453.1429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+ROUND(E1987/D1987*100,0)</f>
        <v>3</v>
      </c>
      <c r="P1987">
        <f t="shared" ref="P1987:P2050" si="125">+IFERROR(ROUND(E1987/L1987,4),0)</f>
        <v>12.75</v>
      </c>
      <c r="Q1987" t="s">
        <v>8336</v>
      </c>
      <c r="R1987" t="s">
        <v>8348</v>
      </c>
      <c r="S1987" s="12">
        <f t="shared" ref="S1987:S2050" si="126">+(((J1987/60)/60)/24)+DATE(1970,1,1)</f>
        <v>42555.698738425926</v>
      </c>
      <c r="T1987" s="12">
        <f t="shared" ref="T1987:T2050" si="127">+(((I1987/60)/60)/24)+DATE(1970,1,1)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83.428600000000003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46.666699999999999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218.33330000000001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33.714300000000001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128.3879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78.834299999999999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91.764700000000005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331.10239999999999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194.2619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408.9769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84.459299999999999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44.853700000000003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383.36430000000001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55.276899999999998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422.0206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64.180300000000003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173.5778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88.601699999999994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50.222299999999997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192.3888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73.416899999999998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108.96850000000001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23.647500000000001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147.94739999999999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385.0369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457.39089999999999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222.9905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220.7407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73.503900000000002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223.09649999999999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47.9114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96.063800000000001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118.4547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143.21469999999999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282.71519999999998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593.93619999999999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262.15699999999998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46.580800000000004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70.0411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164.90690000000001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449.26389999999998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27.472799999999999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88.235699999999994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36.3264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90.177800000000005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152.62360000000001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55.8065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227.85329999999999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91.829899999999995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+ROUND(E2051/D2051*100,0)</f>
        <v>120</v>
      </c>
      <c r="P2051">
        <f t="shared" ref="P2051:P2114" si="129">+IFERROR(ROUND(E2051/L2051,4),0)</f>
        <v>80.991</v>
      </c>
      <c r="Q2051" t="s">
        <v>8317</v>
      </c>
      <c r="R2051" t="s">
        <v>8347</v>
      </c>
      <c r="S2051" s="12">
        <f t="shared" ref="S2051:S2114" si="130">+(((J2051/60)/60)/24)+DATE(1970,1,1)</f>
        <v>41575.527349537035</v>
      </c>
      <c r="T2051" s="12">
        <f t="shared" ref="T2051:T2114" si="131">+(((I2051/60)/60)/24)+DATE(1970,1,1)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278.39409999999998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43.094999999999999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326.2921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41.7438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64.020899999999997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99.455399999999997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138.49459999999999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45.547800000000002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10.507300000000001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114.7653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35.997100000000003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154.17140000000001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566.38919999999996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120.8571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86.163799999999995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67.261499999999998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346.13119999999998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244.1191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259.25420000000003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201.964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226.20859999999999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20.465900000000001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116.35299999999999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307.20209999999997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47.474499999999999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72.909099999999995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43.710500000000003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70.652199999999993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89.301199999999994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115.0857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46.204300000000003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48.548499999999997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57.520200000000003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88.147199999999998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110.4909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66.826099999999997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58.597200000000001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113.63639999999999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43.571399999999997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78.947400000000002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63.031700000000001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30.3704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51.4773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35.789499999999997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98.817400000000006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51.313099999999999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53.5227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37.149299999999997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89.895300000000006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52.815800000000003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54.615400000000001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+ROUND(E2115/D2115*100,0)</f>
        <v>105</v>
      </c>
      <c r="P2115">
        <f t="shared" ref="P2115:P2178" si="133">+IFERROR(ROUND(E2115/L2115,4),0)</f>
        <v>68.598100000000002</v>
      </c>
      <c r="Q2115" t="s">
        <v>8323</v>
      </c>
      <c r="R2115" t="s">
        <v>8327</v>
      </c>
      <c r="S2115" s="12">
        <f t="shared" ref="S2115:S2178" si="134">+(((J2115/60)/60)/24)+DATE(1970,1,1)</f>
        <v>41870.86546296296</v>
      </c>
      <c r="T2115" s="12">
        <f t="shared" ref="T2115:T2178" si="135">+(((I2115/60)/60)/24)+DATE(1970,1,1)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35.612200000000001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94.027799999999999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526.45650000000001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50.6571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79.182900000000004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91.590900000000005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116.9628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103.33329999999999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31.555599999999998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34.220300000000002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19.666699999999999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8.3332999999999995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21.343299999999999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5.3333000000000004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34.666699999999999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21.7273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26.5974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10.666700000000001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29.035699999999999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50.909100000000002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50.083300000000001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25.291699999999999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51.292099999999998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49.381799999999998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19.666699999999999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370.94740000000002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63.569499999999998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35.615400000000001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87.103399999999993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75.113600000000005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68.012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29.623899999999999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64.366699999999994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21.857099999999999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33.315800000000003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90.276600000000002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76.923100000000005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59.2333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65.381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67.307699999999997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88.746499999999997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+ROUND(E2179/D2179*100,0)</f>
        <v>100</v>
      </c>
      <c r="P2179">
        <f t="shared" ref="P2179:P2242" si="137">+IFERROR(ROUND(E2179/L2179,4),0)</f>
        <v>65.868399999999994</v>
      </c>
      <c r="Q2179" t="s">
        <v>8323</v>
      </c>
      <c r="R2179" t="s">
        <v>8324</v>
      </c>
      <c r="S2179" s="12">
        <f t="shared" ref="S2179:S2242" si="138">+(((J2179/60)/60)/24)+DATE(1970,1,1)</f>
        <v>42502.250775462962</v>
      </c>
      <c r="T2179" s="12">
        <f t="shared" ref="T2179:T2242" si="139">+(((I2179/60)/60)/24)+DATE(1970,1,1)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40.349200000000003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76.857100000000003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68.707800000000006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57.773600000000002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44.171300000000002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31.566299999999998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107.04510000000001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149.03450000000001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55.956600000000002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56.970399999999998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44.056399999999996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65.318399999999997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40.070700000000002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75.6477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61.203899999999997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48.130400000000002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68.106800000000007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65.891300000000001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81.654399999999995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52.7012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41.228099999999998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15.035399999999999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39.066899999999997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27.301400000000001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42.222200000000001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33.235300000000002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285.71429999999998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42.333300000000001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50.2667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61.902799999999999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55.796700000000001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73.125399999999999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26.060600000000001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22.642900000000001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47.222200000000001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32.3245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53.421100000000003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51.304299999999998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37.197200000000002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82.145300000000006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164.79650000000001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60.820300000000003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67.970100000000002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81.561800000000005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25.4255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21.498000000000001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27.226600000000001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25.091100000000001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21.2302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41.607100000000003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135.58500000000001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22.116199999999999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64.625600000000006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69.569599999999994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75.132999999999996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140.97919999999999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+ROUND(E2243/D2243*100,0)</f>
        <v>806</v>
      </c>
      <c r="P2243">
        <f t="shared" ref="P2243:P2306" si="141">+IFERROR(ROUND(E2243/L2243,4),0)</f>
        <v>49.4724</v>
      </c>
      <c r="Q2243" t="s">
        <v>8331</v>
      </c>
      <c r="R2243" t="s">
        <v>8349</v>
      </c>
      <c r="S2243" s="12">
        <f t="shared" ref="S2243:S2306" si="142">+(((J2243/60)/60)/24)+DATE(1970,1,1)</f>
        <v>42766.827546296292</v>
      </c>
      <c r="T2243" s="12">
        <f t="shared" ref="T2243:T2306" si="143">+(((I2243/60)/60)/24)+DATE(1970,1,1)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53.865299999999998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4.5712999999999999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65.003399999999999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53.475299999999997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43.912300000000002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50.852600000000002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58.632800000000003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32.816699999999997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426.93169999999998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23.808700000000002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98.413700000000006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107.3214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11.6701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41.782299999999999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94.1036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90.635900000000007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97.297600000000003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28.105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144.4333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24.2742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35.117600000000003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24.762899999999998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188.37870000000001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148.08250000000001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49.934600000000003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107.8216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42.634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14.370799999999999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37.476199999999999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30.202000000000002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33.550600000000003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64.746700000000004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57.932400000000001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53.078400000000002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82.396900000000002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50.454500000000003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115.83329999999999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63.034599999999998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108.0215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46.0886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107.21429999999999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50.933900000000001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53.827599999999997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100.46510000000001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46.630699999999997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34.074100000000001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65.214600000000004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44.2059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71.965500000000006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52.947400000000002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109.45140000000001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75.035700000000006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115.71429999999999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31.659800000000001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46.176499999999997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68.481700000000004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53.469200000000001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+ROUND(E2307/D2307*100,0)</f>
        <v>101</v>
      </c>
      <c r="P2307">
        <f t="shared" ref="P2307:P2370" si="145">+IFERROR(ROUND(E2307/L2307,4),0)</f>
        <v>109.1078</v>
      </c>
      <c r="Q2307" t="s">
        <v>8323</v>
      </c>
      <c r="R2307" t="s">
        <v>8327</v>
      </c>
      <c r="S2307" s="12">
        <f t="shared" ref="S2307:S2370" si="146">+(((J2307/60)/60)/24)+DATE(1970,1,1)</f>
        <v>41834.695277777777</v>
      </c>
      <c r="T2307" s="12">
        <f t="shared" ref="T2307:T2370" si="147">+(((I2307/60)/60)/24)+DATE(1970,1,1)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51.185600000000001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82.496899999999997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59.817500000000003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64.816500000000005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90.096199999999996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40.962000000000003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56.000100000000003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40.078099999999999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18.909099999999999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37.134999999999998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41.960999999999999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61.044899999999998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64.531300000000002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25.491800000000001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11.428599999999999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54.883200000000002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47.383600000000001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219.9264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40.795400000000001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75.502799999999993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13.5426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60.865699999999997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115.6923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48.104599999999998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74.184399999999997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66.623199999999997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104.9901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15.428599999999999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97.407399999999996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47.857100000000003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+ROUND(E2371/D2371*100,0)</f>
        <v>0</v>
      </c>
      <c r="P2371">
        <f t="shared" ref="P2371:P2434" si="149">+IFERROR(ROUND(E2371/L2371,4),0)</f>
        <v>0</v>
      </c>
      <c r="Q2371" t="s">
        <v>8317</v>
      </c>
      <c r="R2371" t="s">
        <v>8318</v>
      </c>
      <c r="S2371" s="12">
        <f t="shared" ref="S2371:S2434" si="150">+(((J2371/60)/60)/24)+DATE(1970,1,1)</f>
        <v>42380.812627314815</v>
      </c>
      <c r="T2371" s="12">
        <f t="shared" ref="T2371:T2434" si="151">+(((I2371/60)/60)/24)+DATE(1970,1,1)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18.333300000000001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224.42859999999999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112.5714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22.333300000000001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16.833300000000001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76.666700000000006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50.333300000000001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8.3332999999999995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35.384599999999999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55.833300000000001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69.472200000000001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34.444400000000002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+ROUND(E2435/D2435*100,0)</f>
        <v>0</v>
      </c>
      <c r="P2435">
        <f t="shared" ref="P2435:P2498" si="153">+IFERROR(ROUND(E2435/L2435,4),0)</f>
        <v>0</v>
      </c>
      <c r="Q2435" t="s">
        <v>8334</v>
      </c>
      <c r="R2435" t="s">
        <v>8335</v>
      </c>
      <c r="S2435" s="12">
        <f t="shared" ref="S2435:S2498" si="154">+(((J2435/60)/60)/24)+DATE(1970,1,1)</f>
        <v>42397.89980324074</v>
      </c>
      <c r="T2435" s="12">
        <f t="shared" ref="T2435:T2498" si="155">+(((I2435/60)/60)/24)+DATE(1970,1,1)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74.229399999999998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81.252700000000004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130.2347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53.409799999999997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75.130399999999995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75.666700000000006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31.691400000000002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47.777799999999999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149.31399999999999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62.069899999999997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69.268699999999995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271.5077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40.4925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189.75810000000001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108.7766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125.9853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90.523300000000006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28.880400000000002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51.674399999999999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26.270800000000001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48.076900000000002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27.5581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36.971400000000003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29.0213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28.656700000000001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37.647100000000002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97.903999999999996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42.553199999999997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131.58369999999999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32.320999999999998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31.3415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129.1139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25.020600000000002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47.541499999999999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65.842100000000002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46.401200000000003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50.365900000000003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26.566700000000001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39.493699999999997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49.246200000000002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27.777799999999999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99.382199999999997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38.848199999999999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45.5488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+ROUND(E2499/D2499*100,0)</f>
        <v>113</v>
      </c>
      <c r="P2499">
        <f t="shared" ref="P2499:P2562" si="157">+IFERROR(ROUND(E2499/L2499,4),0)</f>
        <v>80.551100000000005</v>
      </c>
      <c r="Q2499" t="s">
        <v>8323</v>
      </c>
      <c r="R2499" t="s">
        <v>8327</v>
      </c>
      <c r="S2499" s="12">
        <f t="shared" ref="S2499:S2562" si="158">+(((J2499/60)/60)/24)+DATE(1970,1,1)</f>
        <v>40730.878912037035</v>
      </c>
      <c r="T2499" s="12">
        <f t="shared" ref="T2499:T2562" si="159">+(((I2499/60)/60)/24)+DATE(1970,1,1)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47.676499999999997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23.4483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40.142899999999997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35.714300000000001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53.545499999999997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103.68170000000001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185.18520000000001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54.153799999999997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177.20930000000001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57.535200000000003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52.962800000000001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82.328900000000004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135.41669999999999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74.065600000000003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84.083299999999994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61.029400000000003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266.08969999999999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109.9631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169.9153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95.740700000000004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59.460299999999997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55.769199999999998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30.076899999999998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88.438599999999994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64.032799999999995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60.153799999999997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49.194000000000003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165.16220000000001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43.621600000000001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67.419600000000003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38.883299999999998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54.985100000000003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61.3429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23.117599999999999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75.611099999999993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+ROUND(E2563/D2563*100,0)</f>
        <v>0</v>
      </c>
      <c r="P2563">
        <f t="shared" ref="P2563:P2626" si="161">+IFERROR(ROUND(E2563/L2563,4),0)</f>
        <v>0</v>
      </c>
      <c r="Q2563" t="s">
        <v>8334</v>
      </c>
      <c r="R2563" t="s">
        <v>8335</v>
      </c>
      <c r="S2563" s="12">
        <f t="shared" ref="S2563:S2626" si="162">+(((J2563/60)/60)/24)+DATE(1970,1,1)</f>
        <v>42260.528807870374</v>
      </c>
      <c r="T2563" s="12">
        <f t="shared" ref="T2563:T2626" si="163">+(((I2563/60)/60)/24)+DATE(1970,1,1)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23.083300000000001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48.181800000000003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202.83330000000001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96.052599999999998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305.77780000000001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12.142899999999999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83.571399999999997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115.5333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21.900700000000001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80.022499999999994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64.933300000000003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60.965699999999998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31.444199999999999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81.949700000000007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58.927599999999998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157.29349999999999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55.758499999999998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83.802899999999994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58.422199999999997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270.57139999999998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47.180599999999998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120.30880000000001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27.5975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205.2987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35.547199999999997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74.639499999999998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47.058100000000003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26.5914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36.7742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31.820499999999999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+ROUND(E2627/D2627*100,0)</f>
        <v>956</v>
      </c>
      <c r="P2627">
        <f t="shared" ref="P2627:P2690" si="165">+IFERROR(ROUND(E2627/L2627,4),0)</f>
        <v>27.576899999999998</v>
      </c>
      <c r="Q2627" t="s">
        <v>8317</v>
      </c>
      <c r="R2627" t="s">
        <v>8353</v>
      </c>
      <c r="S2627" s="12">
        <f t="shared" ref="S2627:S2690" si="166">+(((J2627/60)/60)/24)+DATE(1970,1,1)</f>
        <v>42658.810277777782</v>
      </c>
      <c r="T2627" s="12">
        <f t="shared" ref="T2627:T2690" si="167">+(((I2627/60)/60)/24)+DATE(1970,1,1)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21.555599999999998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44.095199999999998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38.987699999999997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80.185500000000005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34.904800000000002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89.100499999999997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136.90479999999999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31.961500000000001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25.214300000000001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10.040800000000001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45.942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223.58250000000001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39.480800000000002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91.304299999999998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78.666200000000003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17.666699999999999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41.333300000000001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307.82350000000002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80.454499999999996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83.942899999999995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73.372100000000003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112.8618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95.277600000000007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373.55799999999999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174.0385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93.695700000000002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77.327699999999993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92.222200000000001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60.964300000000001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41.583300000000001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33.761899999999997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70.617000000000004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128.6199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65.413799999999995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126.4815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5.2857000000000003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+ROUND(E2691/D2691*100,0)</f>
        <v>0</v>
      </c>
      <c r="P2691">
        <f t="shared" ref="P2691:P2754" si="169">+IFERROR(ROUND(E2691/L2691,4),0)</f>
        <v>1</v>
      </c>
      <c r="Q2691" t="s">
        <v>8334</v>
      </c>
      <c r="R2691" t="s">
        <v>8335</v>
      </c>
      <c r="S2691" s="12">
        <f t="shared" ref="S2691:S2754" si="170">+(((J2691/60)/60)/24)+DATE(1970,1,1)</f>
        <v>42551.961689814809</v>
      </c>
      <c r="T2691" s="12">
        <f t="shared" ref="T2691:T2754" si="171">+(((I2691/60)/60)/24)+DATE(1970,1,1)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72.762699999999995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13.333299999999999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23.666699999999999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89.210499999999996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116.5577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34.130400000000002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132.34620000000001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922.22220000000004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163.57140000000001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149.44489999999999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71.237499999999997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44.464300000000001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164.94479999999999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84.871499999999997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53.9452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50.531500000000001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108.0014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95.373800000000003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64.160499999999999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92.387699999999995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125.97969999999999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94.637699999999995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170.6994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40.762099999999997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68.254099999999994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95.488600000000005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7.1902999999999997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511.6549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261.745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69.760999999999996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77.229600000000005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340.5652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67.417900000000003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845.70270000000005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97.191800000000001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451.84030000000001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138.6687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21.6401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169.5172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161.88210000000001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493.13330000000002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22.1204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18.235299999999999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40.6111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37.954500000000003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35.734699999999997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42.157899999999998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39.285699999999999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+ROUND(E2755/D2755*100,0)</f>
        <v>19</v>
      </c>
      <c r="P2755">
        <f t="shared" ref="P2755:P2818" si="173">+IFERROR(ROUND(E2755/L2755,4),0)</f>
        <v>47.5</v>
      </c>
      <c r="Q2755" t="s">
        <v>8320</v>
      </c>
      <c r="R2755" t="s">
        <v>8356</v>
      </c>
      <c r="S2755" s="12">
        <f t="shared" ref="S2755:S2818" si="174">+(((J2755/60)/60)/24)+DATE(1970,1,1)</f>
        <v>41117.900729166664</v>
      </c>
      <c r="T2755" s="12">
        <f t="shared" ref="T2755:T2818" si="175">+(((I2755/60)/60)/24)+DATE(1970,1,1)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17.333300000000001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31.7576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11.333299999999999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29.470600000000001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63.098500000000001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43.846200000000003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45.972200000000001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93.666700000000006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66.666700000000006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18.770499999999998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66.111099999999993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36.859200000000001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39.8108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126.45829999999999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47.878799999999998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73.214299999999994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89.666700000000006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151.4623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87.357600000000005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36.474800000000002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44.859499999999997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42.903199999999998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51.230800000000002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33.944400000000002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90.744699999999995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24.444400000000002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67.741900000000001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65.376800000000003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121.90479999999999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47.456099999999999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92.842600000000004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68.253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37.209600000000002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43.214300000000001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25.130199999999999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+ROUND(E2819/D2819*100,0)</f>
        <v>130</v>
      </c>
      <c r="P2819">
        <f t="shared" ref="P2819:P2882" si="177">+IFERROR(ROUND(E2819/L2819,4),0)</f>
        <v>23.636399999999998</v>
      </c>
      <c r="Q2819" t="s">
        <v>8315</v>
      </c>
      <c r="R2819" t="s">
        <v>8316</v>
      </c>
      <c r="S2819" s="12">
        <f t="shared" ref="S2819:S2882" si="178">+(((J2819/60)/60)/24)+DATE(1970,1,1)</f>
        <v>42023.634976851856</v>
      </c>
      <c r="T2819" s="12">
        <f t="shared" ref="T2819:T2882" si="179">+(((I2819/60)/60)/24)+DATE(1970,1,1)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103.95099999999999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50.384599999999999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28.571400000000001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63.829799999999999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8.8571000000000009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50.666699999999999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60.784300000000002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113.4211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104.5652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98.309299999999993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35.039499999999997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272.72730000000001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63.846200000000003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30.189399999999999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83.514300000000006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64.761899999999997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20.118200000000002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44.090899999999998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40.476199999999999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44.536999999999999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125.8065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19.696999999999999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60.666699999999999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23.333300000000001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23.923100000000002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15.833299999999999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29.785699999999999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24.333300000000001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29.555599999999998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26.666699999999999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18.333300000000001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13.333299999999999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105.02930000000001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83.333299999999994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35.923099999999998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90.333299999999994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2.3332999999999999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108.33329999999999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96.551699999999997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+ROUND(E2883/D2883*100,0)</f>
        <v>0</v>
      </c>
      <c r="P2883">
        <f t="shared" ref="P2883:P2946" si="181">+IFERROR(ROUND(E2883/L2883,4),0)</f>
        <v>0</v>
      </c>
      <c r="Q2883" t="s">
        <v>8315</v>
      </c>
      <c r="R2883" t="s">
        <v>8316</v>
      </c>
      <c r="S2883" s="12">
        <f t="shared" ref="S2883:S2946" si="182">+(((J2883/60)/60)/24)+DATE(1970,1,1)</f>
        <v>41916.597638888888</v>
      </c>
      <c r="T2883" s="12">
        <f t="shared" ref="T2883:T2946" si="183">+(((I2883/60)/60)/24)+DATE(1970,1,1)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81.571399999999997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29.411799999999999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52.083300000000001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183.33330000000001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26.333300000000001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486.42860000000002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36.588200000000001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80.714299999999994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46.928600000000003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78.076899999999995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203.66669999999999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20.714300000000001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48.555599999999998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51.615400000000001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83.333299999999994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175.5102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231.6618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112.1429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41.666699999999999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255.17339999999999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162.77420000000001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88.333299999999994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85.736800000000002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47.574100000000001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72.972999999999999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90.538499999999999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37.647100000000002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36.363599999999998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126.7188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81.242400000000004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202.2277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+ROUND(E2947/D2947*100,0)</f>
        <v>0</v>
      </c>
      <c r="P2947">
        <f t="shared" ref="P2947:P3010" si="185">+IFERROR(ROUND(E2947/L2947,4),0)</f>
        <v>0</v>
      </c>
      <c r="Q2947" t="s">
        <v>8315</v>
      </c>
      <c r="R2947" t="s">
        <v>8355</v>
      </c>
      <c r="S2947" s="12">
        <f t="shared" ref="S2947:S3010" si="186">+(((J2947/60)/60)/24)+DATE(1970,1,1)</f>
        <v>42118.139583333337</v>
      </c>
      <c r="T2947" s="12">
        <f t="shared" ref="T2947:T3010" si="187">+(((I2947/60)/60)/24)+DATE(1970,1,1)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82.461500000000001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2.6667000000000001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18.896599999999999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201.66669999999999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93.333299999999994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109.03060000000001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25.692299999999999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41.923099999999998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88.773399999999995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80.225399999999993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78.936199999999999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95.588200000000001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69.890100000000004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74.534899999999993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123.94119999999999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264.8485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58.620699999999999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70.885000000000005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8.5714000000000006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113.5667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110.2174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136.45830000000001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53.164900000000003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86.491500000000002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155.23830000000001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115.0826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109.5946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45.214300000000001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104.15170000000001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35.714300000000001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96.997299999999996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370.37040000000002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94.408600000000007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48.984400000000001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45.590899999999998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23.275300000000001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63.228900000000003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153.5204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118.97110000000001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73.033000000000001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178.52940000000001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162.90969999999999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88.866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116.7308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+ROUND(E3011/D3011*100,0)</f>
        <v>120</v>
      </c>
      <c r="P3011">
        <f t="shared" ref="P3011:P3074" si="189">+IFERROR(ROUND(E3011/L3011,4),0)</f>
        <v>233.89840000000001</v>
      </c>
      <c r="Q3011" t="s">
        <v>8315</v>
      </c>
      <c r="R3011" t="s">
        <v>8355</v>
      </c>
      <c r="S3011" s="12">
        <f t="shared" ref="S3011:S3074" si="190">+(((J3011/60)/60)/24)+DATE(1970,1,1)</f>
        <v>41939.569907407407</v>
      </c>
      <c r="T3011" s="12">
        <f t="shared" ref="T3011:T3074" si="191">+(((I3011/60)/60)/24)+DATE(1970,1,1)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85.181799999999996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146.69159999999999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50.764800000000001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242.27780000000001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146.44649999999999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103.1707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80.464600000000004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234.66669999999999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50.689300000000003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162.7097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120.16670000000001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67.697800000000001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52.103400000000001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84.858599999999996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94.548900000000003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45.5366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51.7241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191.13040000000001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89.314300000000003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88.5886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96.300899999999999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37.222200000000001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92.130399999999995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76.785700000000006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96.526300000000006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51.8919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128.91409999999999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84.108999999999995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82.941599999999994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259.94830000000002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177.0213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74.074100000000001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70.666700000000006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23.628599999999999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13.333299999999999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55.833300000000001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99.761200000000002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25.521699999999999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117.6528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2796.6667000000002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20.142900000000001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61.307699999999997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+ROUND(E3075/D3075*100,0)</f>
        <v>0</v>
      </c>
      <c r="P3075">
        <f t="shared" ref="P3075:P3138" si="193">+IFERROR(ROUND(E3075/L3075,4),0)</f>
        <v>92.142899999999997</v>
      </c>
      <c r="Q3075" t="s">
        <v>8315</v>
      </c>
      <c r="R3075" t="s">
        <v>8355</v>
      </c>
      <c r="S3075" s="12">
        <f t="shared" ref="S3075:S3138" si="194">+(((J3075/60)/60)/24)+DATE(1970,1,1)</f>
        <v>42111.684027777781</v>
      </c>
      <c r="T3075" s="12">
        <f t="shared" ref="T3075:T3138" si="195">+(((I3075/60)/60)/24)+DATE(1970,1,1)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7.3333000000000004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23.666699999999999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415.77780000000001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53.714300000000001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18.666699999999999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78.333299999999994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67.777799999999999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16.666699999999999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130.0889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1270.2221999999999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88.444400000000002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56.342399999999998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53.529400000000003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56.785699999999999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40.833300000000001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65.111099999999993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140.5385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69.533299999999997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79.870999999999995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272.58620000000002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58.184199999999997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70.1053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57.8889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125.27030000000001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244.80459999999999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61.176499999999997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139.23929999999999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23.142900000000001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29.045500000000001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+ROUND(E3139/D3139*100,0)</f>
        <v>3</v>
      </c>
      <c r="P3139">
        <f t="shared" ref="P3139:P3202" si="197">+IFERROR(ROUND(E3139/L3139,4),0)</f>
        <v>50</v>
      </c>
      <c r="Q3139" t="s">
        <v>8315</v>
      </c>
      <c r="R3139" t="s">
        <v>8316</v>
      </c>
      <c r="S3139" s="12">
        <f t="shared" ref="S3139:S3202" si="198">+(((J3139/60)/60)/24)+DATE(1970,1,1)</f>
        <v>42807.885057870371</v>
      </c>
      <c r="T3139" s="12">
        <f t="shared" ref="T3139:T3202" si="199">+(((I3139/60)/60)/24)+DATE(1970,1,1)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251.33330000000001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110.35209999999999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41.421100000000003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33.990400000000001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103.35290000000001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34.790999999999997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41.773899999999998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64.268299999999996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31.209399999999999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62.921300000000002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98.536600000000007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82.608699999999999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38.504199999999997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80.157899999999998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28.4054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80.730199999999996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200.6944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37.591500000000003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58.095199999999998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60.300899999999999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63.363599999999998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50.901600000000002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31.619700000000002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65.102599999999995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79.310299999999998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139.1892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131.91300000000001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39.672699999999999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57.548999999999999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33.025599999999997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77.335800000000006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31.933299999999999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36.333300000000001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46.7682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40.073500000000003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100.2174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41.666699999999999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46.714300000000001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71.491799999999998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356.84210000000002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24.458300000000001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53.076900000000002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36.666699999999999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49.207500000000003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+ROUND(E3203/D3203*100,0)</f>
        <v>1</v>
      </c>
      <c r="P3203">
        <f t="shared" ref="P3203:P3266" si="201">+IFERROR(ROUND(E3203/L3203,4),0)</f>
        <v>12.5</v>
      </c>
      <c r="Q3203" t="s">
        <v>8315</v>
      </c>
      <c r="R3203" t="s">
        <v>8357</v>
      </c>
      <c r="S3203" s="12">
        <f t="shared" ref="S3203:S3266" si="202">+(((J3203/60)/60)/24)+DATE(1970,1,1)</f>
        <v>41861.767094907409</v>
      </c>
      <c r="T3203" s="12">
        <f t="shared" ref="T3203:T3266" si="203">+(((I3203/60)/60)/24)+DATE(1970,1,1)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41.666699999999999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70.833299999999994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63.1098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50.158000000000001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62.883299999999998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85.531099999999995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53.723399999999998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127.8085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106.57389999999999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262.11189999999999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57.171399999999998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50.201900000000002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66.587000000000003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168.25210000000001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256.37290000000002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36.610599999999998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37.142899999999997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45.878399999999999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141.71299999999999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52.487200000000001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59.523800000000001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193.6216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106.797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77.216200000000001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50.461500000000001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97.376999999999995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34.919199999999996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85.5304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182.9091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131.1362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39.810099999999998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59.701700000000002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88.735299999999995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58.688600000000001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69.565100000000001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115.8732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23.869599999999998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81.125900000000001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57.626899999999999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46.4298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65.579499999999996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119.1925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177.08699999999999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70.771500000000003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29.166699999999999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72.761399999999995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51.853400000000001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251.7381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74.821899999999999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67.653099999999995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93.813400000000001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41.2376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52.551000000000002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+ROUND(E3267/D3267*100,0)</f>
        <v>164</v>
      </c>
      <c r="P3267">
        <f t="shared" ref="P3267:P3330" si="205">+IFERROR(ROUND(E3267/L3267,4),0)</f>
        <v>70.285700000000006</v>
      </c>
      <c r="Q3267" t="s">
        <v>8315</v>
      </c>
      <c r="R3267" t="s">
        <v>8316</v>
      </c>
      <c r="S3267" s="12">
        <f t="shared" ref="S3267:S3330" si="206">+(((J3267/60)/60)/24)+DATE(1970,1,1)</f>
        <v>42311.711979166663</v>
      </c>
      <c r="T3267" s="12">
        <f t="shared" ref="T3267:T3330" si="207">+(((I3267/60)/60)/24)+DATE(1970,1,1)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48.325200000000002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53.177100000000003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60.952399999999997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38.235300000000002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106.5034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204.57140000000001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54.912599999999998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150.41669999999999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76.029399999999995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105.2063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68.666700000000006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129.36170000000001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134.2637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17.829799999999999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69.185199999999995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125.123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73.529399999999995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48.437100000000001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26.6084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33.666699999999999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40.714300000000001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19.2667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84.285700000000006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29.583300000000001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26.667000000000002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45.978700000000003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141.29169999999999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55.333300000000001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46.420499999999997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89.585700000000003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48.703699999999998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75.087699999999998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209.83869999999999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61.022199999999998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80.034499999999994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29.068999999999999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49.438200000000002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93.977400000000003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61.944400000000002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66.447400000000002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145.65219999999999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25.693899999999999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142.2807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24.545500000000001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292.77780000000001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+ROUND(E3331/D3331*100,0)</f>
        <v>117</v>
      </c>
      <c r="P3331">
        <f t="shared" ref="P3331:P3394" si="209">+IFERROR(ROUND(E3331/L3331,4),0)</f>
        <v>44.923099999999998</v>
      </c>
      <c r="Q3331" t="s">
        <v>8315</v>
      </c>
      <c r="R3331" t="s">
        <v>8316</v>
      </c>
      <c r="S3331" s="12">
        <f t="shared" ref="S3331:S3394" si="210">+(((J3331/60)/60)/24)+DATE(1970,1,1)</f>
        <v>41837.323009259257</v>
      </c>
      <c r="T3331" s="12">
        <f t="shared" ref="T3331:T3394" si="211">+(((I3331/60)/60)/24)+DATE(1970,1,1)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23.101400000000002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72.289199999999994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32.972999999999999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116.65219999999999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79.619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27.777799999999999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81.029399999999995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136.84819999999999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177.61699999999999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109.0789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119.6429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78.205100000000002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52.173900000000003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91.666700000000006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108.5909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69.822800000000001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109.5714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71.666700000000006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93.611099999999993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35.795499999999997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147.33330000000001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56.333300000000001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96.1905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63.574100000000001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184.7826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126.7222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83.426500000000004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302.30770000000001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44.1389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866.66669999999999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61.3889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29.666699999999999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45.478299999999997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96.203699999999998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67.923100000000005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30.777799999999999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38.333300000000001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66.833299999999994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71.730800000000002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176.47059999999999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421.1053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104.98699999999999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28.1905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54.552599999999998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111.8929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85.208299999999994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76.652199999999993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65.166700000000006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93.760300000000001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133.33330000000001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51.219499999999996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100.17140000000001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184.67740000000001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69.818200000000004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61.944400000000002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41.666699999999999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+ROUND(E3395/D3395*100,0)</f>
        <v>106</v>
      </c>
      <c r="P3395">
        <f t="shared" ref="P3395:P3458" si="213">+IFERROR(ROUND(E3395/L3395,4),0)</f>
        <v>36.068199999999997</v>
      </c>
      <c r="Q3395" t="s">
        <v>8315</v>
      </c>
      <c r="R3395" t="s">
        <v>8316</v>
      </c>
      <c r="S3395" s="12">
        <f t="shared" ref="S3395:S3458" si="214">+(((J3395/60)/60)/24)+DATE(1970,1,1)</f>
        <v>41923.921643518523</v>
      </c>
      <c r="T3395" s="12">
        <f t="shared" ref="T3395:T3458" si="215">+(((I3395/60)/60)/24)+DATE(1970,1,1)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24.2105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55.892899999999997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11.666700000000001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68.353800000000007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27.065200000000001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118.1294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44.757599999999996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99.787899999999993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117.64709999999999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203.33330000000001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28.323499999999999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110.2308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31.970099999999999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58.6111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29.428599999999999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199.16669999999999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115.38460000000001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46.428600000000003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70.568200000000004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22.222200000000001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159.4667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72.053600000000003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63.695700000000002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28.411799999999999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103.21429999999999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71.152199999999993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81.776300000000006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297.02980000000002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46.609200000000001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51.7241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40.2941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30.1526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95.238100000000003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52.214300000000001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134.1549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62.827399999999997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58.947400000000002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143.10810000000001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84.166700000000006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186.07140000000001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89.785600000000002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64.157600000000002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59.651200000000003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41.222200000000001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64.516099999999994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51.222200000000001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19.487200000000001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41.4054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33.571399999999997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145.86959999999999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+ROUND(E3459/D3459*100,0)</f>
        <v>140</v>
      </c>
      <c r="P3459">
        <f t="shared" ref="P3459:P3522" si="217">+IFERROR(ROUND(E3459/L3459,4),0)</f>
        <v>50.9818</v>
      </c>
      <c r="Q3459" t="s">
        <v>8315</v>
      </c>
      <c r="R3459" t="s">
        <v>8316</v>
      </c>
      <c r="S3459" s="12">
        <f t="shared" ref="S3459:S3522" si="218">+(((J3459/60)/60)/24)+DATE(1970,1,1)</f>
        <v>42016.706678240742</v>
      </c>
      <c r="T3459" s="12">
        <f t="shared" ref="T3459:T3522" si="219">+(((I3459/60)/60)/24)+DATE(1970,1,1)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45.036999999999999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17.527799999999999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57.916699999999999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29.7059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90.684200000000004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55.012700000000002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57.222200000000001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72.950800000000001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64.468100000000007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716.35289999999998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50.396799999999999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41.666699999999999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35.7667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88.739099999999993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148.48480000000001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51.794899999999998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53.230800000000002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39.596499999999999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164.61539999999999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125.0526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40.285699999999999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64.909099999999995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55.333300000000001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83.142899999999997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38.7121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125.3793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78.263900000000007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47.222200000000001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114.292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51.7241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30.769200000000001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74.208299999999994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47.846200000000003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34.408200000000001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40.238100000000003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60.285699999999999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25.3095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35.952399999999997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70.763199999999998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66.512799999999999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96.666700000000006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60.333300000000001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79.8947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58.823500000000003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75.340900000000005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66.956500000000005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227.27269999999999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307.69229999999999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50.020899999999997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72.392899999999997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95.952399999999997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+ROUND(E3523/D3523*100,0)</f>
        <v>169</v>
      </c>
      <c r="P3523">
        <f t="shared" ref="P3523:P3586" si="221">+IFERROR(ROUND(E3523/L3523,4),0)</f>
        <v>45.615400000000001</v>
      </c>
      <c r="Q3523" t="s">
        <v>8315</v>
      </c>
      <c r="R3523" t="s">
        <v>8316</v>
      </c>
      <c r="S3523" s="12">
        <f t="shared" ref="S3523:S3586" si="222">+(((J3523/60)/60)/24)+DATE(1970,1,1)</f>
        <v>41881.361342592594</v>
      </c>
      <c r="T3523" s="12">
        <f t="shared" ref="T3523:T3586" si="223">+(((I3523/60)/60)/24)+DATE(1970,1,1)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41.029400000000003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137.2432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75.714299999999994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81.569800000000001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45.1081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36.666699999999999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49.230800000000002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42.296300000000002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38.284300000000002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44.847799999999999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13.529400000000001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30.951799999999999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55.230800000000002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66.152900000000002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54.137900000000002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104.16670000000001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59.210500000000003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119.1763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164.61539999999999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24.285699999999999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56.201900000000002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107.0021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171.42859999999999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179.27600000000001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22.909099999999999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46.8919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47.407400000000003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15.129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21.097999999999999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59.117600000000003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97.916700000000006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55.131599999999999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26.5366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58.421100000000003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122.53660000000001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87.961500000000001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55.555599999999998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39.538499999999999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136.77780000000001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99.343100000000007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28.8889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40.545900000000003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35.714300000000001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37.963000000000001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33.333300000000001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58.571399999999997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+ROUND(E3587/D3587*100,0)</f>
        <v>119</v>
      </c>
      <c r="P3587">
        <f t="shared" ref="P3587:P3650" si="225">+IFERROR(ROUND(E3587/L3587,4),0)</f>
        <v>176.08699999999999</v>
      </c>
      <c r="Q3587" t="s">
        <v>8315</v>
      </c>
      <c r="R3587" t="s">
        <v>8316</v>
      </c>
      <c r="S3587" s="12">
        <f t="shared" ref="S3587:S3650" si="226">+(((J3587/60)/60)/24)+DATE(1970,1,1)</f>
        <v>41964.716319444444</v>
      </c>
      <c r="T3587" s="12">
        <f t="shared" ref="T3587:T3650" si="227">+(((I3587/60)/60)/24)+DATE(1970,1,1)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151.98150000000001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22.607099999999999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82.258099999999999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68.534199999999998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68.055599999999998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72.714299999999994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77.186000000000007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55.972200000000001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49.6935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77.7273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40.777799999999999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59.411799999999999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39.377400000000002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81.673500000000004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44.912300000000002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49.058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30.666699999999999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29.6296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143.09520000000001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52.354799999999997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66.666700000000006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126.66670000000001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35.493000000000002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37.083300000000001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69.333299999999994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17.254899999999999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36.071399999999997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66.470600000000005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56.066000000000003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47.028599999999997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47.666200000000003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88.235299999999995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80.7179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39.487200000000001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84.854200000000006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68.965500000000006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147.88140000000001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56.838700000000003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176.9444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66.142899999999997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18.333300000000001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68.416700000000006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550.04110000000003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+ROUND(E3651/D3651*100,0)</f>
        <v>104</v>
      </c>
      <c r="P3651">
        <f t="shared" ref="P3651:P3714" si="229">+IFERROR(ROUND(E3651/L3651,4),0)</f>
        <v>97.5</v>
      </c>
      <c r="Q3651" t="s">
        <v>8315</v>
      </c>
      <c r="R3651" t="s">
        <v>8316</v>
      </c>
      <c r="S3651" s="12">
        <f t="shared" ref="S3651:S3714" si="230">+(((J3651/60)/60)/24)+DATE(1970,1,1)</f>
        <v>41780.712893518517</v>
      </c>
      <c r="T3651" s="12">
        <f t="shared" ref="T3651:T3714" si="231">+(((I3651/60)/60)/24)+DATE(1970,1,1)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29.411799999999999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57.777799999999999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44.235300000000002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60.909100000000002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68.842100000000002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73.582300000000004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115.0217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235.4615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46.052599999999998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31.578900000000001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53.363999999999997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36.964300000000001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81.2941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20.083300000000001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53.438600000000001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39.868400000000001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145.16130000000001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23.333300000000001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62.052799999999998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66.129000000000005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62.166699999999999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62.328400000000002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58.7879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45.347799999999999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41.944400000000002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59.166699999999999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83.974400000000003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57.258099999999999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58.064500000000002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186.80289999999999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74.117599999999996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30.714300000000001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62.666699999999999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121.36360000000001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39.743600000000001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40.632399999999997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33.666699999999999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38.589700000000001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155.95240000000001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15.1485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83.571399999999997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80.869600000000005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53.846200000000003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30.928599999999999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67.962999999999994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27.142900000000001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110.86539999999999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+ROUND(E3715/D3715*100,0)</f>
        <v>102</v>
      </c>
      <c r="P3715">
        <f t="shared" ref="P3715:P3778" si="233">+IFERROR(ROUND(E3715/L3715,4),0)</f>
        <v>106.8421</v>
      </c>
      <c r="Q3715" t="s">
        <v>8315</v>
      </c>
      <c r="R3715" t="s">
        <v>8316</v>
      </c>
      <c r="S3715" s="12">
        <f t="shared" ref="S3715:S3778" si="234">+(((J3715/60)/60)/24)+DATE(1970,1,1)</f>
        <v>42505.738032407404</v>
      </c>
      <c r="T3715" s="12">
        <f t="shared" ref="T3715:T3778" si="235">+(((I3715/60)/60)/24)+DATE(1970,1,1)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105.5155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132.96299999999999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51.916699999999999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26.021699999999999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114.5455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47.6571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72.888900000000007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49.545499999999997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62.587000000000003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61.060600000000001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60.064500000000002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51.666699999999999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25.571400000000001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99.538499999999999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120.5455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37.666699999999999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172.23330000000001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111.11109999999999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25.464300000000001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267.64710000000002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59.038499999999999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50.110999999999997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55.503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166.66669999999999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47.428600000000003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64.935100000000006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55.555599999999998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74.224299999999999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106.9272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41.696399999999997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74.243300000000005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73.333299999999994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38.421100000000003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166.96969999999999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94.912300000000002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143.21430000000001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90.819100000000006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+ROUND(E3779/D3779*100,0)</f>
        <v>143</v>
      </c>
      <c r="P3779">
        <f t="shared" ref="P3779:P3842" si="237">+IFERROR(ROUND(E3779/L3779,4),0)</f>
        <v>48.542400000000001</v>
      </c>
      <c r="Q3779" t="s">
        <v>8315</v>
      </c>
      <c r="R3779" t="s">
        <v>8357</v>
      </c>
      <c r="S3779" s="12">
        <f t="shared" ref="S3779:S3842" si="238">+(((J3779/60)/60)/24)+DATE(1970,1,1)</f>
        <v>41887.111354166671</v>
      </c>
      <c r="T3779" s="12">
        <f t="shared" ref="T3779:T3842" si="239">+(((I3779/60)/60)/24)+DATE(1970,1,1)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70.027799999999999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135.62610000000001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94.903800000000004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75.370400000000004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64.458299999999994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93.774600000000007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145.40539999999999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47.333300000000001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50.555599999999998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41.666699999999999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53.289499999999997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70.230800000000002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43.421100000000003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199.18180000000001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78.518100000000004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61.823500000000003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48.339700000000001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40.923099999999998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79.543499999999995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72.381600000000006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64.634100000000004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38.571399999999997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107.5714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70.461500000000001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178.57140000000001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58.9011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139.5556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57.386000000000003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64.285700000000006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120.1176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63.281300000000002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21.666699999999999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+ROUND(E3843/D3843*100,0)</f>
        <v>9</v>
      </c>
      <c r="P3843">
        <f t="shared" ref="P3843:P3906" si="241">+IFERROR(ROUND(E3843/L3843,4),0)</f>
        <v>25.647099999999998</v>
      </c>
      <c r="Q3843" t="s">
        <v>8315</v>
      </c>
      <c r="R3843" t="s">
        <v>8316</v>
      </c>
      <c r="S3843" s="12">
        <f t="shared" ref="S3843:S3906" si="242">+(((J3843/60)/60)/24)+DATE(1970,1,1)</f>
        <v>41780.785729166666</v>
      </c>
      <c r="T3843" s="12">
        <f t="shared" ref="T3843:T3906" si="243">+(((I3843/60)/60)/24)+DATE(1970,1,1)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47.695700000000002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56.052599999999998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70.166700000000006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188.5556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49.511600000000001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75.464299999999994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81.538499999999999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46.428600000000003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30.133299999999998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13.333299999999999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44.760899999999999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88.642899999999997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57.647100000000002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38.714300000000001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37.142899999999997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128.27379999999999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47.258099999999999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+ROUND(E3907/D3907*100,0)</f>
        <v>12</v>
      </c>
      <c r="P3907">
        <f t="shared" ref="P3907:P3970" si="245">+IFERROR(ROUND(E3907/L3907,4),0)</f>
        <v>24.714300000000001</v>
      </c>
      <c r="Q3907" t="s">
        <v>8315</v>
      </c>
      <c r="R3907" t="s">
        <v>8316</v>
      </c>
      <c r="S3907" s="12">
        <f t="shared" ref="S3907:S3970" si="246">+(((J3907/60)/60)/24)+DATE(1970,1,1)</f>
        <v>42124.623877314814</v>
      </c>
      <c r="T3907" s="12">
        <f t="shared" ref="T3907:T3970" si="247">+(((I3907/60)/60)/24)+DATE(1970,1,1)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61.666699999999999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83.138900000000007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142.8571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33.666699999999999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10.166700000000001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81.411799999999999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32.357100000000003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91.833299999999994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45.833300000000001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57.173900000000003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137.07689999999999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49.281300000000002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24.333300000000001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47.909100000000002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+ROUND(E3971/D3971*100,0)</f>
        <v>7</v>
      </c>
      <c r="P3971">
        <f t="shared" ref="P3971:P4034" si="249">+IFERROR(ROUND(E3971/L3971,4),0)</f>
        <v>35.166699999999999</v>
      </c>
      <c r="Q3971" t="s">
        <v>8315</v>
      </c>
      <c r="R3971" t="s">
        <v>8316</v>
      </c>
      <c r="S3971" s="12">
        <f t="shared" ref="S3971:S4034" si="250">+(((J3971/60)/60)/24)+DATE(1970,1,1)</f>
        <v>42601.854699074072</v>
      </c>
      <c r="T3971" s="12">
        <f t="shared" ref="T3971:T4034" si="251">+(((I3971/60)/60)/24)+DATE(1970,1,1)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22.666699999999999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105.54049999999999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29.090900000000001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18.333300000000001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64.285700000000006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84.282600000000002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33.736800000000002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37.538499999999999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11.615399999999999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29.235299999999999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59.583300000000001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82.571399999999997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32.357100000000003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45.842100000000002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33.333300000000001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63.558399999999999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30.714300000000001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66.666700000000006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+ROUND(E4035/D4035*100,0)</f>
        <v>26</v>
      </c>
      <c r="P4035">
        <f t="shared" ref="P4035:P4098" si="253">+IFERROR(ROUND(E4035/L4035,4),0)</f>
        <v>65.340299999999999</v>
      </c>
      <c r="Q4035" t="s">
        <v>8315</v>
      </c>
      <c r="R4035" t="s">
        <v>8316</v>
      </c>
      <c r="S4035" s="12">
        <f t="shared" ref="S4035:S4098" si="254">+(((J4035/60)/60)/24)+DATE(1970,1,1)</f>
        <v>42614.268796296295</v>
      </c>
      <c r="T4035" s="12">
        <f t="shared" ref="T4035:T4098" si="255">+(((I4035/60)/60)/24)+DATE(1970,1,1)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166.05879999999999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38.333300000000001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32.978000000000002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86.615399999999994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41.952399999999997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88.333299999999994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129.16669999999999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35.714300000000001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163.33330000000001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64.166700000000006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179.11760000000001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33.076900000000002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44.307699999999997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29.166699999999999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10.666700000000001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+ROUND(E4099/D4099*100,0)</f>
        <v>0</v>
      </c>
      <c r="P4099">
        <f t="shared" ref="P4099:P4115" si="257">+IFERROR(ROUND(E4099/L4099,4),0)</f>
        <v>0</v>
      </c>
      <c r="Q4099" t="s">
        <v>8315</v>
      </c>
      <c r="R4099" t="s">
        <v>8316</v>
      </c>
      <c r="S4099" s="12">
        <f t="shared" ref="S4099:S4115" si="258">+(((J4099/60)/60)/24)+DATE(1970,1,1)</f>
        <v>42344.824502314819</v>
      </c>
      <c r="T4099" s="12">
        <f t="shared" ref="T4099:T4115" si="259">+(((I4099/60)/60)/24)+DATE(1970,1,1)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22.833300000000001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16.666699999999999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45.785699999999999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383.33330000000001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106.9697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14.333299999999999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15.666700000000001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5559A114-06D5-44F9-81FB-2CF7508B339C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">
    <cfRule type="colorScale" priority="5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3" priority="4" operator="equal">
      <formula>"successful"</formula>
    </cfRule>
    <cfRule type="cellIs" dxfId="2" priority="3" operator="equal">
      <formula>"failed"</formula>
    </cfRule>
    <cfRule type="cellIs" dxfId="1" priority="2" operator="equal">
      <formula>"live"</formula>
    </cfRule>
    <cfRule type="cellIs" dxfId="0" priority="1" operator="equal">
      <formula>"canceled"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D1F3-9D67-425F-A561-7A52D6450824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4">
        <f>+AVERAGE('Successful US Kickstarters'!D:D)</f>
        <v>5048.8786407766993</v>
      </c>
      <c r="C2" s="14">
        <f>+AVERAGE('Failed US Kickstarters'!D:D)</f>
        <v>10554.212</v>
      </c>
    </row>
    <row r="3" spans="1:3" x14ac:dyDescent="0.3">
      <c r="A3" t="s">
        <v>8388</v>
      </c>
      <c r="B3" s="14">
        <f>+MEDIAN('Successful US Kickstarters'!D:D)</f>
        <v>3000</v>
      </c>
      <c r="C3" s="14">
        <f>+MEDIAN('Failed US Kickstarters'!D:D)</f>
        <v>5000</v>
      </c>
    </row>
    <row r="4" spans="1:3" x14ac:dyDescent="0.3">
      <c r="A4" t="s">
        <v>8391</v>
      </c>
      <c r="B4" s="14">
        <f>+_xlfn.STDEV.P('Successful US Kickstarters'!D:D)</f>
        <v>7748.7537726373303</v>
      </c>
      <c r="C4" s="14">
        <f>+_xlfn.STDEV.P('Failed US Kickstarters'!D:D)</f>
        <v>21967.731061515115</v>
      </c>
    </row>
    <row r="5" spans="1:3" x14ac:dyDescent="0.3">
      <c r="A5" t="s">
        <v>8392</v>
      </c>
      <c r="B5" s="14">
        <f>+_xlfn.QUARTILE.EXC('Successful US Kickstarters'!D:D,3)</f>
        <v>5000</v>
      </c>
      <c r="C5" s="14">
        <f>+_xlfn.QUARTILE.EXC('Failed US Kickstarters'!D:D,3)</f>
        <v>10000</v>
      </c>
    </row>
    <row r="6" spans="1:3" x14ac:dyDescent="0.3">
      <c r="A6" t="s">
        <v>8393</v>
      </c>
      <c r="B6" s="14">
        <f>+_xlfn.QUARTILE.EXC('Successful US Kickstarters'!D:D,1)</f>
        <v>1500</v>
      </c>
      <c r="C6" s="14">
        <f>+_xlfn.QUARTILE.EXC('Failed US Kickstarters'!D:D,1)</f>
        <v>2000</v>
      </c>
    </row>
    <row r="7" spans="1:3" x14ac:dyDescent="0.3">
      <c r="A7" t="s">
        <v>8394</v>
      </c>
      <c r="B7" s="14">
        <f>+B5-B6</f>
        <v>3500</v>
      </c>
      <c r="C7" s="14">
        <f>+C5-C6</f>
        <v>8000</v>
      </c>
    </row>
    <row r="8" spans="1:3" x14ac:dyDescent="0.3">
      <c r="B8" s="14"/>
      <c r="C8" s="14"/>
    </row>
    <row r="9" spans="1:3" x14ac:dyDescent="0.3">
      <c r="A9" t="s">
        <v>8389</v>
      </c>
      <c r="B9" s="14">
        <f>+AVERAGE('Successful US Kickstarters'!E:E)</f>
        <v>5601.5458009708727</v>
      </c>
      <c r="C9" s="14">
        <f>+AVERAGE('Failed US Kickstarters'!E:E)</f>
        <v>558.65484000000004</v>
      </c>
    </row>
    <row r="10" spans="1:3" x14ac:dyDescent="0.3">
      <c r="A10" t="s">
        <v>8390</v>
      </c>
      <c r="B10" s="14">
        <f>+MEDIAN('Successful US Kickstarters'!E:E)</f>
        <v>3167.5</v>
      </c>
      <c r="C10" s="14">
        <f>+MEDIAN('Failed US Kickstarters'!E:E)</f>
        <v>103</v>
      </c>
    </row>
    <row r="11" spans="1:3" x14ac:dyDescent="0.3">
      <c r="A11" t="s">
        <v>8395</v>
      </c>
      <c r="B11" s="14">
        <f>+_xlfn.STDEV.P('Successful US Kickstarters'!E:E)</f>
        <v>8334.5731699164608</v>
      </c>
      <c r="C11" s="14">
        <f>+_xlfn.STDEV.P('Failed US Kickstarters'!E:E)</f>
        <v>1330.5230280400915</v>
      </c>
    </row>
    <row r="12" spans="1:3" x14ac:dyDescent="0.3">
      <c r="A12" t="s">
        <v>8396</v>
      </c>
      <c r="B12" s="14">
        <f>+_xlfn.QUARTILE.EXC('Successful US Kickstarters'!E:E,3)</f>
        <v>5699</v>
      </c>
      <c r="C12" s="14">
        <f>+_xlfn.QUARTILE.EXC('Failed US Kickstarters'!E:E,3)</f>
        <v>501</v>
      </c>
    </row>
    <row r="13" spans="1:3" x14ac:dyDescent="0.3">
      <c r="A13" t="s">
        <v>8397</v>
      </c>
      <c r="B13" s="14">
        <f>+_xlfn.QUARTILE.EXC('Successful US Kickstarters'!E:E,1)</f>
        <v>1716.5074999999999</v>
      </c>
      <c r="C13" s="14">
        <f>+_xlfn.QUARTILE.EXC('Failed US Kickstarters'!E:E,1)</f>
        <v>9.25</v>
      </c>
    </row>
    <row r="14" spans="1:3" x14ac:dyDescent="0.3">
      <c r="A14" t="s">
        <v>8398</v>
      </c>
      <c r="B14" s="14">
        <f>+B12-B13</f>
        <v>3982.4925000000003</v>
      </c>
      <c r="C14" s="14">
        <f>+C12-C13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9E00F-7B43-44EA-B9D5-5BB17FB46549}">
  <dimension ref="A1:T251"/>
  <sheetViews>
    <sheetView workbookViewId="0"/>
  </sheetViews>
  <sheetFormatPr defaultRowHeight="14.4" x14ac:dyDescent="0.3"/>
  <cols>
    <col min="1" max="1" width="8.77734375" customWidth="1"/>
    <col min="2" max="2" width="38.44140625" customWidth="1"/>
    <col min="3" max="3" width="40.33203125" customWidth="1"/>
    <col min="4" max="4" width="15.6640625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customWidth="1"/>
    <col min="16" max="16" width="16.21875" customWidth="1"/>
    <col min="17" max="17" width="41.109375" customWidth="1"/>
    <col min="18" max="18" width="11.5546875" customWidth="1"/>
    <col min="19" max="19" width="22.109375" customWidth="1"/>
    <col min="20" max="20" width="20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60.666699999999999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23.333300000000001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23.923100000000002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15.833299999999999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24.333300000000001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29.555599999999998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18.333300000000001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105.02930000000001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83.333299999999994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35.923099999999998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119.125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90.333299999999994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2.3332999999999999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108.33329999999999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96.551699999999997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81.571399999999997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29.411799999999999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52.083300000000001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183.33330000000001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26.333300000000001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486.42860000000002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36.588200000000001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80.714299999999994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46.928600000000003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78.076899999999995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48.555599999999998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60.064500000000002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51.666699999999999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25.571400000000001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25.647099999999998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56.052599999999998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70.166700000000006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23.625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188.5556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49.511600000000001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81.538499999999999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37.142899999999997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128.27379999999999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61.666699999999999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83.138900000000007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142.8571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10.166700000000001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32.357100000000003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91.833299999999994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45.833300000000001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137.07689999999999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53.125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40.0625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24.333300000000001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47.909100000000002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35.166699999999999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22.666699999999999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26.375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105.54049999999999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64.285700000000006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84.282600000000002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33.736800000000002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29.235299999999999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59.583300000000001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82.571399999999997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45.842100000000002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33.333300000000001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63.558399999999999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30.714300000000001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66.666700000000006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166.05879999999999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38.333300000000001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86.615399999999994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88.333299999999994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163.33330000000001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179.11760000000001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29.166699999999999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10.666700000000001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22.833300000000001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16.666699999999999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106.9697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15.666700000000001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O1:P1 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C6599-C134-4F7B-9F55-CEA06C6DD9E0}">
  <dimension ref="A1:T413"/>
  <sheetViews>
    <sheetView workbookViewId="0">
      <selection sqref="A1:T413"/>
    </sheetView>
  </sheetViews>
  <sheetFormatPr defaultRowHeight="14.4" x14ac:dyDescent="0.3"/>
  <cols>
    <col min="1" max="1" width="8.77734375" customWidth="1"/>
    <col min="2" max="2" width="38.44140625" customWidth="1"/>
    <col min="3" max="3" width="40.33203125" customWidth="1"/>
    <col min="4" max="4" width="15.6640625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customWidth="1"/>
    <col min="16" max="16" width="16.21875" customWidth="1"/>
    <col min="17" max="17" width="41.109375" customWidth="1"/>
    <col min="18" max="18" width="11.5546875" customWidth="1"/>
    <col min="19" max="19" width="22.109375" customWidth="1"/>
    <col min="20" max="20" width="20.77734375" customWidth="1"/>
  </cols>
  <sheetData>
    <row r="1" spans="1:20" x14ac:dyDescent="0.3">
      <c r="A1" s="2" t="s">
        <v>0</v>
      </c>
      <c r="B1" s="2" t="s">
        <v>1</v>
      </c>
      <c r="C1" s="2" t="s">
        <v>4110</v>
      </c>
      <c r="D1" s="15" t="s">
        <v>8216</v>
      </c>
      <c r="E1" s="16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" t="s">
        <v>8358</v>
      </c>
      <c r="R1" s="2" t="s">
        <v>8359</v>
      </c>
      <c r="S1" s="2" t="s">
        <v>8365</v>
      </c>
      <c r="T1" s="2" t="s">
        <v>8366</v>
      </c>
    </row>
    <row r="2" spans="1:20" ht="43.2" x14ac:dyDescent="0.3">
      <c r="A2" s="3">
        <v>521</v>
      </c>
      <c r="B2" s="3" t="s">
        <v>522</v>
      </c>
      <c r="C2" s="3" t="s">
        <v>4631</v>
      </c>
      <c r="D2" s="17">
        <v>5000</v>
      </c>
      <c r="E2" s="18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93.428600000000003</v>
      </c>
      <c r="Q2" s="3" t="s">
        <v>8315</v>
      </c>
      <c r="R2" s="3" t="s">
        <v>8316</v>
      </c>
      <c r="S2" s="4">
        <v>42646.092812499999</v>
      </c>
      <c r="T2" s="4">
        <v>42675.207638888889</v>
      </c>
    </row>
    <row r="3" spans="1:20" ht="43.2" x14ac:dyDescent="0.3">
      <c r="A3" s="3">
        <v>522</v>
      </c>
      <c r="B3" s="3" t="s">
        <v>523</v>
      </c>
      <c r="C3" s="3" t="s">
        <v>4632</v>
      </c>
      <c r="D3" s="17">
        <v>3000</v>
      </c>
      <c r="E3" s="18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110.96769999999999</v>
      </c>
      <c r="Q3" s="3" t="s">
        <v>8315</v>
      </c>
      <c r="R3" s="3" t="s">
        <v>8316</v>
      </c>
      <c r="S3" s="4">
        <v>42430.040798611109</v>
      </c>
      <c r="T3" s="4">
        <v>42449.999131944445</v>
      </c>
    </row>
    <row r="4" spans="1:20" ht="43.2" x14ac:dyDescent="0.3">
      <c r="A4" s="3">
        <v>523</v>
      </c>
      <c r="B4" s="3" t="s">
        <v>524</v>
      </c>
      <c r="C4" s="3" t="s">
        <v>4633</v>
      </c>
      <c r="D4" s="17">
        <v>5000</v>
      </c>
      <c r="E4" s="18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71.785700000000006</v>
      </c>
      <c r="Q4" s="3" t="s">
        <v>8315</v>
      </c>
      <c r="R4" s="3" t="s">
        <v>8316</v>
      </c>
      <c r="S4" s="4">
        <v>42238.13282407407</v>
      </c>
      <c r="T4" s="4">
        <v>42268.13282407407</v>
      </c>
    </row>
    <row r="5" spans="1:20" ht="57.6" x14ac:dyDescent="0.3">
      <c r="A5" s="3">
        <v>525</v>
      </c>
      <c r="B5" s="3" t="s">
        <v>526</v>
      </c>
      <c r="C5" s="3" t="s">
        <v>4635</v>
      </c>
      <c r="D5" s="17">
        <v>12000</v>
      </c>
      <c r="E5" s="18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3" t="s">
        <v>8315</v>
      </c>
      <c r="R5" s="3" t="s">
        <v>8316</v>
      </c>
      <c r="S5" s="4">
        <v>41850.400937500002</v>
      </c>
      <c r="T5" s="4">
        <v>41895.400937500002</v>
      </c>
    </row>
    <row r="6" spans="1:20" ht="57.6" x14ac:dyDescent="0.3">
      <c r="A6" s="3">
        <v>527</v>
      </c>
      <c r="B6" s="3" t="s">
        <v>528</v>
      </c>
      <c r="C6" s="3" t="s">
        <v>4637</v>
      </c>
      <c r="D6" s="17">
        <v>10000</v>
      </c>
      <c r="E6" s="18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63.829099999999997</v>
      </c>
      <c r="Q6" s="3" t="s">
        <v>8315</v>
      </c>
      <c r="R6" s="3" t="s">
        <v>8316</v>
      </c>
      <c r="S6" s="4">
        <v>42753.205625000002</v>
      </c>
      <c r="T6" s="4">
        <v>42783.670138888891</v>
      </c>
    </row>
    <row r="7" spans="1:20" ht="28.8" x14ac:dyDescent="0.3">
      <c r="A7" s="3">
        <v>528</v>
      </c>
      <c r="B7" s="3" t="s">
        <v>529</v>
      </c>
      <c r="C7" s="3" t="s">
        <v>4638</v>
      </c>
      <c r="D7" s="17">
        <v>1150</v>
      </c>
      <c r="E7" s="18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44.333300000000001</v>
      </c>
      <c r="Q7" s="3" t="s">
        <v>8315</v>
      </c>
      <c r="R7" s="3" t="s">
        <v>8316</v>
      </c>
      <c r="S7" s="4">
        <v>42155.920219907406</v>
      </c>
      <c r="T7" s="4">
        <v>42176.888888888891</v>
      </c>
    </row>
    <row r="8" spans="1:20" ht="43.2" x14ac:dyDescent="0.3">
      <c r="A8" s="3">
        <v>530</v>
      </c>
      <c r="B8" s="3" t="s">
        <v>531</v>
      </c>
      <c r="C8" s="3" t="s">
        <v>4640</v>
      </c>
      <c r="D8" s="17">
        <v>3405</v>
      </c>
      <c r="E8" s="18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126.5517</v>
      </c>
      <c r="Q8" s="3" t="s">
        <v>8315</v>
      </c>
      <c r="R8" s="3" t="s">
        <v>8316</v>
      </c>
      <c r="S8" s="4">
        <v>42157.591064814813</v>
      </c>
      <c r="T8" s="4">
        <v>42179.083333333328</v>
      </c>
    </row>
    <row r="9" spans="1:20" ht="43.2" x14ac:dyDescent="0.3">
      <c r="A9" s="3">
        <v>531</v>
      </c>
      <c r="B9" s="3" t="s">
        <v>532</v>
      </c>
      <c r="C9" s="3" t="s">
        <v>4641</v>
      </c>
      <c r="D9" s="17">
        <v>4000</v>
      </c>
      <c r="E9" s="18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129.03229999999999</v>
      </c>
      <c r="Q9" s="3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43.2" x14ac:dyDescent="0.3">
      <c r="A10" s="3">
        <v>532</v>
      </c>
      <c r="B10" s="3" t="s">
        <v>533</v>
      </c>
      <c r="C10" s="3" t="s">
        <v>4642</v>
      </c>
      <c r="D10" s="17">
        <v>10000</v>
      </c>
      <c r="E10" s="18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71.242800000000003</v>
      </c>
      <c r="Q10" s="3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43.2" x14ac:dyDescent="0.3">
      <c r="A11" s="3">
        <v>537</v>
      </c>
      <c r="B11" s="3" t="s">
        <v>538</v>
      </c>
      <c r="C11" s="3" t="s">
        <v>4647</v>
      </c>
      <c r="D11" s="17">
        <v>2000</v>
      </c>
      <c r="E11" s="18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40.847499999999997</v>
      </c>
      <c r="Q11" s="3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43.2" x14ac:dyDescent="0.3">
      <c r="A12" s="3">
        <v>538</v>
      </c>
      <c r="B12" s="3" t="s">
        <v>539</v>
      </c>
      <c r="C12" s="3" t="s">
        <v>4648</v>
      </c>
      <c r="D12" s="17">
        <v>5000</v>
      </c>
      <c r="E12" s="18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252.01669999999999</v>
      </c>
      <c r="Q12" s="3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43.2" x14ac:dyDescent="0.3">
      <c r="A13" s="3">
        <v>1284</v>
      </c>
      <c r="B13" s="3" t="s">
        <v>1285</v>
      </c>
      <c r="C13" s="3" t="s">
        <v>5394</v>
      </c>
      <c r="D13" s="17">
        <v>2000</v>
      </c>
      <c r="E13" s="18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65.161299999999997</v>
      </c>
      <c r="Q13" s="3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43.2" x14ac:dyDescent="0.3">
      <c r="A14" s="3">
        <v>1288</v>
      </c>
      <c r="B14" s="3" t="s">
        <v>1289</v>
      </c>
      <c r="C14" s="3" t="s">
        <v>5398</v>
      </c>
      <c r="D14" s="17">
        <v>4000</v>
      </c>
      <c r="E14" s="18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65.868899999999996</v>
      </c>
      <c r="Q14" s="3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43.2" x14ac:dyDescent="0.3">
      <c r="A15" s="3">
        <v>1289</v>
      </c>
      <c r="B15" s="3" t="s">
        <v>1290</v>
      </c>
      <c r="C15" s="3" t="s">
        <v>5399</v>
      </c>
      <c r="D15" s="17">
        <v>1500</v>
      </c>
      <c r="E15" s="18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36.076900000000002</v>
      </c>
      <c r="Q15" s="3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28.8" x14ac:dyDescent="0.3">
      <c r="A16" s="3">
        <v>1290</v>
      </c>
      <c r="B16" s="3" t="s">
        <v>1291</v>
      </c>
      <c r="C16" s="3" t="s">
        <v>5400</v>
      </c>
      <c r="D16" s="17">
        <v>3500</v>
      </c>
      <c r="E16" s="18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44.186</v>
      </c>
      <c r="Q16" s="3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43.2" x14ac:dyDescent="0.3">
      <c r="A17" s="3">
        <v>1291</v>
      </c>
      <c r="B17" s="3" t="s">
        <v>1292</v>
      </c>
      <c r="C17" s="3" t="s">
        <v>5401</v>
      </c>
      <c r="D17" s="17">
        <v>3000</v>
      </c>
      <c r="E17" s="18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104.0714</v>
      </c>
      <c r="Q17" s="3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57.6" x14ac:dyDescent="0.3">
      <c r="A18" s="3">
        <v>1293</v>
      </c>
      <c r="B18" s="3" t="s">
        <v>1294</v>
      </c>
      <c r="C18" s="3" t="s">
        <v>5403</v>
      </c>
      <c r="D18" s="17">
        <v>15000</v>
      </c>
      <c r="E18" s="18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127.79170000000001</v>
      </c>
      <c r="Q18" s="3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43.2" x14ac:dyDescent="0.3">
      <c r="A19" s="3">
        <v>1297</v>
      </c>
      <c r="B19" s="3" t="s">
        <v>1298</v>
      </c>
      <c r="C19" s="3" t="s">
        <v>5407</v>
      </c>
      <c r="D19" s="17">
        <v>20000</v>
      </c>
      <c r="E19" s="18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92.037800000000004</v>
      </c>
      <c r="Q19" s="3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43.2" x14ac:dyDescent="0.3">
      <c r="A20" s="3">
        <v>1299</v>
      </c>
      <c r="B20" s="3" t="s">
        <v>1300</v>
      </c>
      <c r="C20" s="3" t="s">
        <v>5409</v>
      </c>
      <c r="D20" s="17">
        <v>3500</v>
      </c>
      <c r="E20" s="18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135.625</v>
      </c>
      <c r="Q20" s="3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43.2" x14ac:dyDescent="0.3">
      <c r="A21" s="3">
        <v>1300</v>
      </c>
      <c r="B21" s="3" t="s">
        <v>1301</v>
      </c>
      <c r="C21" s="3" t="s">
        <v>5410</v>
      </c>
      <c r="D21" s="17">
        <v>3000</v>
      </c>
      <c r="E21" s="18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3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43.2" x14ac:dyDescent="0.3">
      <c r="A22" s="3">
        <v>1301</v>
      </c>
      <c r="B22" s="3" t="s">
        <v>1302</v>
      </c>
      <c r="C22" s="3" t="s">
        <v>5411</v>
      </c>
      <c r="D22" s="17">
        <v>2000</v>
      </c>
      <c r="E22" s="18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70.862099999999998</v>
      </c>
      <c r="Q22" s="3" t="s">
        <v>8315</v>
      </c>
      <c r="R22" s="3" t="s">
        <v>8316</v>
      </c>
      <c r="S22" s="4">
        <v>42195.749745370369</v>
      </c>
      <c r="T22" s="4">
        <v>42206.125</v>
      </c>
    </row>
    <row r="23" spans="1:20" ht="43.2" x14ac:dyDescent="0.3">
      <c r="A23" s="3">
        <v>1302</v>
      </c>
      <c r="B23" s="3" t="s">
        <v>1303</v>
      </c>
      <c r="C23" s="3" t="s">
        <v>5412</v>
      </c>
      <c r="D23" s="17">
        <v>2500</v>
      </c>
      <c r="E23" s="18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3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43.2" x14ac:dyDescent="0.3">
      <c r="A24" s="3">
        <v>2781</v>
      </c>
      <c r="B24" s="3" t="s">
        <v>2781</v>
      </c>
      <c r="C24" s="3" t="s">
        <v>6891</v>
      </c>
      <c r="D24" s="17">
        <v>1250</v>
      </c>
      <c r="E24" s="18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3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28.8" x14ac:dyDescent="0.3">
      <c r="A25" s="3">
        <v>2782</v>
      </c>
      <c r="B25" s="3" t="s">
        <v>2782</v>
      </c>
      <c r="C25" s="3" t="s">
        <v>6892</v>
      </c>
      <c r="D25" s="17">
        <v>1000</v>
      </c>
      <c r="E25" s="18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66.666700000000006</v>
      </c>
      <c r="Q25" s="3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43.2" x14ac:dyDescent="0.3">
      <c r="A26" s="3">
        <v>2784</v>
      </c>
      <c r="B26" s="3" t="s">
        <v>2784</v>
      </c>
      <c r="C26" s="3" t="s">
        <v>6894</v>
      </c>
      <c r="D26" s="17">
        <v>6000</v>
      </c>
      <c r="E26" s="18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66.111099999999993</v>
      </c>
      <c r="Q26" s="3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43.2" x14ac:dyDescent="0.3">
      <c r="A27" s="3">
        <v>2785</v>
      </c>
      <c r="B27" s="3" t="s">
        <v>2785</v>
      </c>
      <c r="C27" s="3" t="s">
        <v>6895</v>
      </c>
      <c r="D27" s="17">
        <v>5000</v>
      </c>
      <c r="E27" s="18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36.859200000000001</v>
      </c>
      <c r="Q27" s="3" t="s">
        <v>8315</v>
      </c>
      <c r="R27" s="3" t="s">
        <v>8316</v>
      </c>
      <c r="S27" s="4">
        <v>42558.189432870371</v>
      </c>
      <c r="T27" s="4">
        <v>42587.875</v>
      </c>
    </row>
    <row r="28" spans="1:20" ht="43.2" x14ac:dyDescent="0.3">
      <c r="A28" s="3">
        <v>2787</v>
      </c>
      <c r="B28" s="3" t="s">
        <v>2787</v>
      </c>
      <c r="C28" s="3" t="s">
        <v>6897</v>
      </c>
      <c r="D28" s="17">
        <v>1000</v>
      </c>
      <c r="E28" s="18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3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43.2" x14ac:dyDescent="0.3">
      <c r="A29" s="3">
        <v>2788</v>
      </c>
      <c r="B29" s="3" t="s">
        <v>2788</v>
      </c>
      <c r="C29" s="3" t="s">
        <v>6898</v>
      </c>
      <c r="D29" s="17">
        <v>2000</v>
      </c>
      <c r="E29" s="18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3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28.8" x14ac:dyDescent="0.3">
      <c r="A30" s="3">
        <v>2789</v>
      </c>
      <c r="B30" s="3" t="s">
        <v>2789</v>
      </c>
      <c r="C30" s="3" t="s">
        <v>6899</v>
      </c>
      <c r="D30" s="17">
        <v>3000</v>
      </c>
      <c r="E30" s="18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126.45829999999999</v>
      </c>
      <c r="Q30" s="3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43.2" x14ac:dyDescent="0.3">
      <c r="A31" s="3">
        <v>2790</v>
      </c>
      <c r="B31" s="3" t="s">
        <v>2790</v>
      </c>
      <c r="C31" s="3" t="s">
        <v>6900</v>
      </c>
      <c r="D31" s="17">
        <v>3000</v>
      </c>
      <c r="E31" s="18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47.878799999999998</v>
      </c>
      <c r="Q31" s="3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43.2" x14ac:dyDescent="0.3">
      <c r="A32" s="3">
        <v>2791</v>
      </c>
      <c r="B32" s="3" t="s">
        <v>2791</v>
      </c>
      <c r="C32" s="3" t="s">
        <v>6901</v>
      </c>
      <c r="D32" s="17">
        <v>2000</v>
      </c>
      <c r="E32" s="18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73.214299999999994</v>
      </c>
      <c r="Q32" s="3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43.2" x14ac:dyDescent="0.3">
      <c r="A33" s="3">
        <v>2792</v>
      </c>
      <c r="B33" s="3" t="s">
        <v>2792</v>
      </c>
      <c r="C33" s="3" t="s">
        <v>6902</v>
      </c>
      <c r="D33" s="17">
        <v>2000</v>
      </c>
      <c r="E33" s="18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89.666700000000006</v>
      </c>
      <c r="Q33" s="3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43.2" x14ac:dyDescent="0.3">
      <c r="A34" s="3">
        <v>2795</v>
      </c>
      <c r="B34" s="3" t="s">
        <v>2795</v>
      </c>
      <c r="C34" s="3" t="s">
        <v>6905</v>
      </c>
      <c r="D34" s="17">
        <v>700</v>
      </c>
      <c r="E34" s="18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3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43.2" x14ac:dyDescent="0.3">
      <c r="A35" s="3">
        <v>2803</v>
      </c>
      <c r="B35" s="3" t="s">
        <v>2803</v>
      </c>
      <c r="C35" s="3" t="s">
        <v>6913</v>
      </c>
      <c r="D35" s="17">
        <v>10000</v>
      </c>
      <c r="E35" s="18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90.744699999999995</v>
      </c>
      <c r="Q35" s="3" t="s">
        <v>8315</v>
      </c>
      <c r="R35" s="3" t="s">
        <v>8316</v>
      </c>
      <c r="S35" s="4">
        <v>42158.065694444449</v>
      </c>
      <c r="T35" s="4">
        <v>42201</v>
      </c>
    </row>
    <row r="36" spans="1:20" x14ac:dyDescent="0.3">
      <c r="A36" s="3">
        <v>2807</v>
      </c>
      <c r="B36" s="3" t="s">
        <v>2807</v>
      </c>
      <c r="C36" s="3" t="s">
        <v>6917</v>
      </c>
      <c r="D36" s="17">
        <v>5000</v>
      </c>
      <c r="E36" s="18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67.741900000000001</v>
      </c>
      <c r="Q36" s="3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43.2" x14ac:dyDescent="0.3">
      <c r="A37" s="3">
        <v>2808</v>
      </c>
      <c r="B37" s="3" t="s">
        <v>2808</v>
      </c>
      <c r="C37" s="3" t="s">
        <v>6918</v>
      </c>
      <c r="D37" s="17">
        <v>4500</v>
      </c>
      <c r="E37" s="18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65.376800000000003</v>
      </c>
      <c r="Q37" s="3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43.2" x14ac:dyDescent="0.3">
      <c r="A38" s="3">
        <v>2809</v>
      </c>
      <c r="B38" s="3" t="s">
        <v>2809</v>
      </c>
      <c r="C38" s="3" t="s">
        <v>6919</v>
      </c>
      <c r="D38" s="17">
        <v>2500</v>
      </c>
      <c r="E38" s="18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121.90479999999999</v>
      </c>
      <c r="Q38" s="3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43.2" x14ac:dyDescent="0.3">
      <c r="A39" s="3">
        <v>2810</v>
      </c>
      <c r="B39" s="3" t="s">
        <v>2810</v>
      </c>
      <c r="C39" s="3" t="s">
        <v>6920</v>
      </c>
      <c r="D39" s="17">
        <v>2500</v>
      </c>
      <c r="E39" s="18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47.456099999999999</v>
      </c>
      <c r="Q39" s="3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43.2" x14ac:dyDescent="0.3">
      <c r="A40" s="3">
        <v>2813</v>
      </c>
      <c r="B40" s="3" t="s">
        <v>2813</v>
      </c>
      <c r="C40" s="3" t="s">
        <v>6923</v>
      </c>
      <c r="D40" s="17">
        <v>2800</v>
      </c>
      <c r="E40" s="18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37.209600000000002</v>
      </c>
      <c r="Q40" s="3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43.2" x14ac:dyDescent="0.3">
      <c r="A41" s="3">
        <v>2818</v>
      </c>
      <c r="B41" s="3" t="s">
        <v>2818</v>
      </c>
      <c r="C41" s="3" t="s">
        <v>6928</v>
      </c>
      <c r="D41" s="17">
        <v>10000</v>
      </c>
      <c r="E41" s="18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103.95099999999999</v>
      </c>
      <c r="Q41" s="3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57.6" x14ac:dyDescent="0.3">
      <c r="A42" s="3">
        <v>2822</v>
      </c>
      <c r="B42" s="3" t="s">
        <v>2822</v>
      </c>
      <c r="C42" s="3" t="s">
        <v>6932</v>
      </c>
      <c r="D42" s="17">
        <v>6000</v>
      </c>
      <c r="E42" s="18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63.829799999999999</v>
      </c>
      <c r="Q42" s="3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43.2" x14ac:dyDescent="0.3">
      <c r="A43" s="3">
        <v>2824</v>
      </c>
      <c r="B43" s="3" t="s">
        <v>2824</v>
      </c>
      <c r="C43" s="3" t="s">
        <v>6934</v>
      </c>
      <c r="D43" s="17">
        <v>650</v>
      </c>
      <c r="E43" s="18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50.666699999999999</v>
      </c>
      <c r="Q43" s="3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57.6" x14ac:dyDescent="0.3">
      <c r="A44" s="3">
        <v>2826</v>
      </c>
      <c r="B44" s="3" t="s">
        <v>2826</v>
      </c>
      <c r="C44" s="3" t="s">
        <v>6936</v>
      </c>
      <c r="D44" s="17">
        <v>2000</v>
      </c>
      <c r="E44" s="18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113.4211</v>
      </c>
      <c r="Q44" s="3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57.6" x14ac:dyDescent="0.3">
      <c r="A45" s="3">
        <v>2827</v>
      </c>
      <c r="B45" s="3" t="s">
        <v>2827</v>
      </c>
      <c r="C45" s="3" t="s">
        <v>6937</v>
      </c>
      <c r="D45" s="17">
        <v>2000</v>
      </c>
      <c r="E45" s="18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104.5652</v>
      </c>
      <c r="Q45" s="3" t="s">
        <v>8315</v>
      </c>
      <c r="R45" s="3" t="s">
        <v>8316</v>
      </c>
      <c r="S45" s="4">
        <v>42494.683634259258</v>
      </c>
      <c r="T45" s="4">
        <v>42524.6875</v>
      </c>
    </row>
    <row r="46" spans="1:20" ht="28.8" x14ac:dyDescent="0.3">
      <c r="A46" s="3">
        <v>2830</v>
      </c>
      <c r="B46" s="3" t="s">
        <v>2830</v>
      </c>
      <c r="C46" s="3" t="s">
        <v>6940</v>
      </c>
      <c r="D46" s="17">
        <v>3000</v>
      </c>
      <c r="E46" s="18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272.72730000000001</v>
      </c>
      <c r="Q46" s="3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43.2" x14ac:dyDescent="0.3">
      <c r="A47" s="3">
        <v>2831</v>
      </c>
      <c r="B47" s="3" t="s">
        <v>2831</v>
      </c>
      <c r="C47" s="3" t="s">
        <v>6941</v>
      </c>
      <c r="D47" s="17">
        <v>3000</v>
      </c>
      <c r="E47" s="18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63.846200000000003</v>
      </c>
      <c r="Q47" s="3" t="s">
        <v>8315</v>
      </c>
      <c r="R47" s="3" t="s">
        <v>8316</v>
      </c>
      <c r="S47" s="4">
        <v>42171.824884259258</v>
      </c>
      <c r="T47" s="4">
        <v>42201.824884259258</v>
      </c>
    </row>
    <row r="48" spans="1:20" x14ac:dyDescent="0.3">
      <c r="A48" s="3">
        <v>2833</v>
      </c>
      <c r="B48" s="3" t="s">
        <v>2833</v>
      </c>
      <c r="C48" s="3" t="s">
        <v>6943</v>
      </c>
      <c r="D48" s="17">
        <v>2700</v>
      </c>
      <c r="E48" s="18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83.514300000000006</v>
      </c>
      <c r="Q48" s="3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57.6" x14ac:dyDescent="0.3">
      <c r="A49" s="3">
        <v>2836</v>
      </c>
      <c r="B49" s="3" t="s">
        <v>2836</v>
      </c>
      <c r="C49" s="3" t="s">
        <v>6946</v>
      </c>
      <c r="D49" s="17">
        <v>450</v>
      </c>
      <c r="E49" s="18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44.090899999999998</v>
      </c>
      <c r="Q49" s="3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43.2" x14ac:dyDescent="0.3">
      <c r="A50" s="3">
        <v>2838</v>
      </c>
      <c r="B50" s="3" t="s">
        <v>2838</v>
      </c>
      <c r="C50" s="3" t="s">
        <v>6948</v>
      </c>
      <c r="D50" s="17">
        <v>2000</v>
      </c>
      <c r="E50" s="18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44.536999999999999</v>
      </c>
      <c r="Q50" s="3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43.2" x14ac:dyDescent="0.3">
      <c r="A51" s="3">
        <v>2839</v>
      </c>
      <c r="B51" s="3" t="s">
        <v>2839</v>
      </c>
      <c r="C51" s="3" t="s">
        <v>6949</v>
      </c>
      <c r="D51" s="17">
        <v>3500</v>
      </c>
      <c r="E51" s="18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125.8065</v>
      </c>
      <c r="Q51" s="3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43.2" x14ac:dyDescent="0.3">
      <c r="A52" s="3">
        <v>2961</v>
      </c>
      <c r="B52" s="3" t="s">
        <v>2961</v>
      </c>
      <c r="C52" s="3" t="s">
        <v>7071</v>
      </c>
      <c r="D52" s="17">
        <v>5000</v>
      </c>
      <c r="E52" s="18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3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43.2" x14ac:dyDescent="0.3">
      <c r="A53" s="3">
        <v>2962</v>
      </c>
      <c r="B53" s="3" t="s">
        <v>2962</v>
      </c>
      <c r="C53" s="3" t="s">
        <v>7072</v>
      </c>
      <c r="D53" s="17">
        <v>1000</v>
      </c>
      <c r="E53" s="18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3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57.6" x14ac:dyDescent="0.3">
      <c r="A54" s="3">
        <v>2963</v>
      </c>
      <c r="B54" s="3" t="s">
        <v>2963</v>
      </c>
      <c r="C54" s="3" t="s">
        <v>7073</v>
      </c>
      <c r="D54" s="17">
        <v>10000</v>
      </c>
      <c r="E54" s="18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109.03060000000001</v>
      </c>
      <c r="Q54" s="3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43.2" x14ac:dyDescent="0.3">
      <c r="A55" s="3">
        <v>2964</v>
      </c>
      <c r="B55" s="3" t="s">
        <v>2964</v>
      </c>
      <c r="C55" s="3" t="s">
        <v>7074</v>
      </c>
      <c r="D55" s="17">
        <v>5000</v>
      </c>
      <c r="E55" s="18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25.692299999999999</v>
      </c>
      <c r="Q55" s="3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57.6" x14ac:dyDescent="0.3">
      <c r="A56" s="3">
        <v>2965</v>
      </c>
      <c r="B56" s="3" t="s">
        <v>2965</v>
      </c>
      <c r="C56" s="3" t="s">
        <v>7075</v>
      </c>
      <c r="D56" s="17">
        <v>1500</v>
      </c>
      <c r="E56" s="18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41.923099999999998</v>
      </c>
      <c r="Q56" s="3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43.2" x14ac:dyDescent="0.3">
      <c r="A57" s="3">
        <v>2966</v>
      </c>
      <c r="B57" s="3" t="s">
        <v>2966</v>
      </c>
      <c r="C57" s="3" t="s">
        <v>7076</v>
      </c>
      <c r="D57" s="17">
        <v>10000</v>
      </c>
      <c r="E57" s="18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88.773399999999995</v>
      </c>
      <c r="Q57" s="3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43.2" x14ac:dyDescent="0.3">
      <c r="A58" s="3">
        <v>2967</v>
      </c>
      <c r="B58" s="3" t="s">
        <v>2967</v>
      </c>
      <c r="C58" s="3" t="s">
        <v>7077</v>
      </c>
      <c r="D58" s="17">
        <v>5000</v>
      </c>
      <c r="E58" s="18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80.225399999999993</v>
      </c>
      <c r="Q58" s="3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28.8" x14ac:dyDescent="0.3">
      <c r="A59" s="3">
        <v>2968</v>
      </c>
      <c r="B59" s="3" t="s">
        <v>2968</v>
      </c>
      <c r="C59" s="3" t="s">
        <v>7078</v>
      </c>
      <c r="D59" s="17">
        <v>3500</v>
      </c>
      <c r="E59" s="18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78.936199999999999</v>
      </c>
      <c r="Q59" s="3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43.2" x14ac:dyDescent="0.3">
      <c r="A60" s="3">
        <v>2970</v>
      </c>
      <c r="B60" s="3" t="s">
        <v>2970</v>
      </c>
      <c r="C60" s="3" t="s">
        <v>7080</v>
      </c>
      <c r="D60" s="17">
        <v>6000</v>
      </c>
      <c r="E60" s="18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69.890100000000004</v>
      </c>
      <c r="Q60" s="3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43.2" x14ac:dyDescent="0.3">
      <c r="A61" s="3">
        <v>2971</v>
      </c>
      <c r="B61" s="3" t="s">
        <v>2971</v>
      </c>
      <c r="C61" s="3" t="s">
        <v>7081</v>
      </c>
      <c r="D61" s="17">
        <v>3200</v>
      </c>
      <c r="E61" s="18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74.534899999999993</v>
      </c>
      <c r="Q61" s="3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28.8" x14ac:dyDescent="0.3">
      <c r="A62" s="3">
        <v>2972</v>
      </c>
      <c r="B62" s="3" t="s">
        <v>2972</v>
      </c>
      <c r="C62" s="3" t="s">
        <v>7082</v>
      </c>
      <c r="D62" s="17">
        <v>2000</v>
      </c>
      <c r="E62" s="18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123.94119999999999</v>
      </c>
      <c r="Q62" s="3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43.2" x14ac:dyDescent="0.3">
      <c r="A63" s="3">
        <v>2973</v>
      </c>
      <c r="B63" s="3" t="s">
        <v>2973</v>
      </c>
      <c r="C63" s="3" t="s">
        <v>7083</v>
      </c>
      <c r="D63" s="17">
        <v>5000</v>
      </c>
      <c r="E63" s="18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264.8485</v>
      </c>
      <c r="Q63" s="3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57.6" x14ac:dyDescent="0.3">
      <c r="A64" s="3">
        <v>2974</v>
      </c>
      <c r="B64" s="3" t="s">
        <v>2974</v>
      </c>
      <c r="C64" s="3" t="s">
        <v>7084</v>
      </c>
      <c r="D64" s="17">
        <v>5000</v>
      </c>
      <c r="E64" s="18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58.620699999999999</v>
      </c>
      <c r="Q64" s="3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43.2" x14ac:dyDescent="0.3">
      <c r="A65" s="3">
        <v>2975</v>
      </c>
      <c r="B65" s="3" t="s">
        <v>2975</v>
      </c>
      <c r="C65" s="3" t="s">
        <v>7085</v>
      </c>
      <c r="D65" s="17">
        <v>8000</v>
      </c>
      <c r="E65" s="18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70.885000000000005</v>
      </c>
      <c r="Q65" s="3" t="s">
        <v>8315</v>
      </c>
      <c r="R65" s="3" t="s">
        <v>8316</v>
      </c>
      <c r="S65" s="4">
        <v>41941.683865740742</v>
      </c>
      <c r="T65" s="4">
        <v>41970.125</v>
      </c>
    </row>
    <row r="66" spans="1:20" ht="57.6" x14ac:dyDescent="0.3">
      <c r="A66" s="3">
        <v>2977</v>
      </c>
      <c r="B66" s="3" t="s">
        <v>2977</v>
      </c>
      <c r="C66" s="3" t="s">
        <v>7087</v>
      </c>
      <c r="D66" s="17">
        <v>3000</v>
      </c>
      <c r="E66" s="18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113.5667</v>
      </c>
      <c r="Q66" s="3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57.6" x14ac:dyDescent="0.3">
      <c r="A67" s="3">
        <v>2978</v>
      </c>
      <c r="B67" s="3" t="s">
        <v>2978</v>
      </c>
      <c r="C67" s="3" t="s">
        <v>7088</v>
      </c>
      <c r="D67" s="17">
        <v>750</v>
      </c>
      <c r="E67" s="18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60.6875</v>
      </c>
      <c r="Q67" s="3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43.2" x14ac:dyDescent="0.3">
      <c r="A68" s="3">
        <v>2979</v>
      </c>
      <c r="B68" s="3" t="s">
        <v>2979</v>
      </c>
      <c r="C68" s="3" t="s">
        <v>7089</v>
      </c>
      <c r="D68" s="17">
        <v>5000</v>
      </c>
      <c r="E68" s="18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110.2174</v>
      </c>
      <c r="Q68" s="3" t="s">
        <v>8315</v>
      </c>
      <c r="R68" s="3" t="s">
        <v>8316</v>
      </c>
      <c r="S68" s="4">
        <v>41993.824340277773</v>
      </c>
      <c r="T68" s="4">
        <v>42010.25</v>
      </c>
    </row>
    <row r="69" spans="1:20" ht="43.2" x14ac:dyDescent="0.3">
      <c r="A69" s="3">
        <v>2980</v>
      </c>
      <c r="B69" s="3" t="s">
        <v>2980</v>
      </c>
      <c r="C69" s="3" t="s">
        <v>7090</v>
      </c>
      <c r="D69" s="17">
        <v>3000</v>
      </c>
      <c r="E69" s="18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136.45830000000001</v>
      </c>
      <c r="Q69" s="3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43.2" x14ac:dyDescent="0.3">
      <c r="A70" s="3">
        <v>3147</v>
      </c>
      <c r="B70" s="3" t="s">
        <v>3147</v>
      </c>
      <c r="C70" s="3" t="s">
        <v>7257</v>
      </c>
      <c r="D70" s="17">
        <v>20000</v>
      </c>
      <c r="E70" s="18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110.35209999999999</v>
      </c>
      <c r="Q70" s="3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28.8" x14ac:dyDescent="0.3">
      <c r="A71" s="3">
        <v>3148</v>
      </c>
      <c r="B71" s="3" t="s">
        <v>3148</v>
      </c>
      <c r="C71" s="3" t="s">
        <v>7258</v>
      </c>
      <c r="D71" s="17">
        <v>1800</v>
      </c>
      <c r="E71" s="18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41.421100000000003</v>
      </c>
      <c r="Q71" s="3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43.2" x14ac:dyDescent="0.3">
      <c r="A72" s="3">
        <v>3149</v>
      </c>
      <c r="B72" s="3" t="s">
        <v>3149</v>
      </c>
      <c r="C72" s="3" t="s">
        <v>7259</v>
      </c>
      <c r="D72" s="17">
        <v>1250</v>
      </c>
      <c r="E72" s="18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3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57.6" x14ac:dyDescent="0.3">
      <c r="A73" s="3">
        <v>3150</v>
      </c>
      <c r="B73" s="3" t="s">
        <v>3150</v>
      </c>
      <c r="C73" s="3" t="s">
        <v>7260</v>
      </c>
      <c r="D73" s="17">
        <v>3500</v>
      </c>
      <c r="E73" s="18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33.990400000000001</v>
      </c>
      <c r="Q73" s="3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43.2" x14ac:dyDescent="0.3">
      <c r="A74" s="3">
        <v>3151</v>
      </c>
      <c r="B74" s="3" t="s">
        <v>3151</v>
      </c>
      <c r="C74" s="3" t="s">
        <v>7261</v>
      </c>
      <c r="D74" s="17">
        <v>3500</v>
      </c>
      <c r="E74" s="18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103.35290000000001</v>
      </c>
      <c r="Q74" s="3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43.2" x14ac:dyDescent="0.3">
      <c r="A75" s="3">
        <v>3153</v>
      </c>
      <c r="B75" s="3" t="s">
        <v>3153</v>
      </c>
      <c r="C75" s="3" t="s">
        <v>7263</v>
      </c>
      <c r="D75" s="17">
        <v>3000</v>
      </c>
      <c r="E75" s="18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41.773899999999998</v>
      </c>
      <c r="Q75" s="3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43.2" x14ac:dyDescent="0.3">
      <c r="A76" s="3">
        <v>3154</v>
      </c>
      <c r="B76" s="3" t="s">
        <v>3154</v>
      </c>
      <c r="C76" s="3" t="s">
        <v>7264</v>
      </c>
      <c r="D76" s="17">
        <v>7000</v>
      </c>
      <c r="E76" s="18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64.268299999999996</v>
      </c>
      <c r="Q76" s="3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43.2" x14ac:dyDescent="0.3">
      <c r="A77" s="3">
        <v>3156</v>
      </c>
      <c r="B77" s="3" t="s">
        <v>3156</v>
      </c>
      <c r="C77" s="3" t="s">
        <v>7266</v>
      </c>
      <c r="D77" s="17">
        <v>5500</v>
      </c>
      <c r="E77" s="18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62.921300000000002</v>
      </c>
      <c r="Q77" s="3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28.8" x14ac:dyDescent="0.3">
      <c r="A78" s="3">
        <v>3157</v>
      </c>
      <c r="B78" s="3" t="s">
        <v>3157</v>
      </c>
      <c r="C78" s="3" t="s">
        <v>7267</v>
      </c>
      <c r="D78" s="17">
        <v>4000</v>
      </c>
      <c r="E78" s="18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98.536600000000007</v>
      </c>
      <c r="Q78" s="3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28.8" x14ac:dyDescent="0.3">
      <c r="A79" s="3">
        <v>3158</v>
      </c>
      <c r="B79" s="3" t="s">
        <v>3158</v>
      </c>
      <c r="C79" s="3" t="s">
        <v>7268</v>
      </c>
      <c r="D79" s="17">
        <v>5000</v>
      </c>
      <c r="E79" s="18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82.608699999999999</v>
      </c>
      <c r="Q79" s="3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43.2" x14ac:dyDescent="0.3">
      <c r="A80" s="3">
        <v>3159</v>
      </c>
      <c r="B80" s="3" t="s">
        <v>3159</v>
      </c>
      <c r="C80" s="3" t="s">
        <v>7269</v>
      </c>
      <c r="D80" s="17">
        <v>1500</v>
      </c>
      <c r="E80" s="18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38.504199999999997</v>
      </c>
      <c r="Q80" s="3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43.2" x14ac:dyDescent="0.3">
      <c r="A81" s="3">
        <v>3160</v>
      </c>
      <c r="B81" s="3" t="s">
        <v>3160</v>
      </c>
      <c r="C81" s="3" t="s">
        <v>7270</v>
      </c>
      <c r="D81" s="17">
        <v>4500</v>
      </c>
      <c r="E81" s="18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80.157899999999998</v>
      </c>
      <c r="Q81" s="3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43.2" x14ac:dyDescent="0.3">
      <c r="A82" s="3">
        <v>3162</v>
      </c>
      <c r="B82" s="3" t="s">
        <v>3162</v>
      </c>
      <c r="C82" s="3" t="s">
        <v>7272</v>
      </c>
      <c r="D82" s="17">
        <v>4000</v>
      </c>
      <c r="E82" s="18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80.730199999999996</v>
      </c>
      <c r="Q82" s="3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43.2" x14ac:dyDescent="0.3">
      <c r="A83" s="3">
        <v>3163</v>
      </c>
      <c r="B83" s="3" t="s">
        <v>3163</v>
      </c>
      <c r="C83" s="3" t="s">
        <v>7273</v>
      </c>
      <c r="D83" s="17">
        <v>13000</v>
      </c>
      <c r="E83" s="18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200.6944</v>
      </c>
      <c r="Q83" s="3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57.6" x14ac:dyDescent="0.3">
      <c r="A84" s="3">
        <v>3164</v>
      </c>
      <c r="B84" s="3" t="s">
        <v>3164</v>
      </c>
      <c r="C84" s="3" t="s">
        <v>7274</v>
      </c>
      <c r="D84" s="17">
        <v>2500</v>
      </c>
      <c r="E84" s="18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37.591500000000003</v>
      </c>
      <c r="Q84" s="3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57.6" x14ac:dyDescent="0.3">
      <c r="A85" s="3">
        <v>3165</v>
      </c>
      <c r="B85" s="3" t="s">
        <v>3165</v>
      </c>
      <c r="C85" s="3" t="s">
        <v>7275</v>
      </c>
      <c r="D85" s="17">
        <v>750</v>
      </c>
      <c r="E85" s="18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58.095199999999998</v>
      </c>
      <c r="Q85" s="3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43.2" x14ac:dyDescent="0.3">
      <c r="A86" s="3">
        <v>3166</v>
      </c>
      <c r="B86" s="3" t="s">
        <v>3166</v>
      </c>
      <c r="C86" s="3" t="s">
        <v>7276</v>
      </c>
      <c r="D86" s="17">
        <v>35000</v>
      </c>
      <c r="E86" s="18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60.300899999999999</v>
      </c>
      <c r="Q86" s="3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28.8" x14ac:dyDescent="0.3">
      <c r="A87" s="3">
        <v>3167</v>
      </c>
      <c r="B87" s="3" t="s">
        <v>3167</v>
      </c>
      <c r="C87" s="3" t="s">
        <v>7277</v>
      </c>
      <c r="D87" s="17">
        <v>3000</v>
      </c>
      <c r="E87" s="18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63.363599999999998</v>
      </c>
      <c r="Q87" s="3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43.2" x14ac:dyDescent="0.3">
      <c r="A88" s="3">
        <v>3168</v>
      </c>
      <c r="B88" s="3" t="s">
        <v>3168</v>
      </c>
      <c r="C88" s="3" t="s">
        <v>7278</v>
      </c>
      <c r="D88" s="17">
        <v>2500</v>
      </c>
      <c r="E88" s="18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50.901600000000002</v>
      </c>
      <c r="Q88" s="3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28.8" x14ac:dyDescent="0.3">
      <c r="A89" s="3">
        <v>3169</v>
      </c>
      <c r="B89" s="3" t="s">
        <v>3169</v>
      </c>
      <c r="C89" s="3" t="s">
        <v>7279</v>
      </c>
      <c r="D89" s="17">
        <v>8000</v>
      </c>
      <c r="E89" s="18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3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43.2" x14ac:dyDescent="0.3">
      <c r="A90" s="3">
        <v>3170</v>
      </c>
      <c r="B90" s="3" t="s">
        <v>3170</v>
      </c>
      <c r="C90" s="3" t="s">
        <v>7280</v>
      </c>
      <c r="D90" s="17">
        <v>2000</v>
      </c>
      <c r="E90" s="18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31.619700000000002</v>
      </c>
      <c r="Q90" s="3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43.2" x14ac:dyDescent="0.3">
      <c r="A91" s="3">
        <v>3172</v>
      </c>
      <c r="B91" s="3" t="s">
        <v>3172</v>
      </c>
      <c r="C91" s="3" t="s">
        <v>7282</v>
      </c>
      <c r="D91" s="17">
        <v>2000</v>
      </c>
      <c r="E91" s="18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79.310299999999998</v>
      </c>
      <c r="Q91" s="3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43.2" x14ac:dyDescent="0.3">
      <c r="A92" s="3">
        <v>3173</v>
      </c>
      <c r="B92" s="3" t="s">
        <v>3173</v>
      </c>
      <c r="C92" s="3" t="s">
        <v>7283</v>
      </c>
      <c r="D92" s="17">
        <v>10000</v>
      </c>
      <c r="E92" s="18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139.1892</v>
      </c>
      <c r="Q92" s="3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57.6" x14ac:dyDescent="0.3">
      <c r="A93" s="3">
        <v>3174</v>
      </c>
      <c r="B93" s="3" t="s">
        <v>3174</v>
      </c>
      <c r="C93" s="3" t="s">
        <v>7284</v>
      </c>
      <c r="D93" s="17">
        <v>3000</v>
      </c>
      <c r="E93" s="18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131.91300000000001</v>
      </c>
      <c r="Q93" s="3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57.6" x14ac:dyDescent="0.3">
      <c r="A94" s="3">
        <v>3175</v>
      </c>
      <c r="B94" s="3" t="s">
        <v>3175</v>
      </c>
      <c r="C94" s="3" t="s">
        <v>7285</v>
      </c>
      <c r="D94" s="17">
        <v>5000</v>
      </c>
      <c r="E94" s="18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3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57.6" x14ac:dyDescent="0.3">
      <c r="A95" s="3">
        <v>3176</v>
      </c>
      <c r="B95" s="3" t="s">
        <v>3176</v>
      </c>
      <c r="C95" s="3" t="s">
        <v>7286</v>
      </c>
      <c r="D95" s="17">
        <v>1900</v>
      </c>
      <c r="E95" s="18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39.672699999999999</v>
      </c>
      <c r="Q95" s="3" t="s">
        <v>8315</v>
      </c>
      <c r="R95" s="3" t="s">
        <v>8316</v>
      </c>
      <c r="S95" s="4">
        <v>41477.930914351848</v>
      </c>
      <c r="T95" s="4">
        <v>41504.625</v>
      </c>
    </row>
    <row r="96" spans="1:20" ht="43.2" x14ac:dyDescent="0.3">
      <c r="A96" s="3">
        <v>3177</v>
      </c>
      <c r="B96" s="3" t="s">
        <v>3177</v>
      </c>
      <c r="C96" s="3" t="s">
        <v>7287</v>
      </c>
      <c r="D96" s="17">
        <v>2500</v>
      </c>
      <c r="E96" s="18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57.548999999999999</v>
      </c>
      <c r="Q96" s="3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43.2" x14ac:dyDescent="0.3">
      <c r="A97" s="3">
        <v>3179</v>
      </c>
      <c r="B97" s="3" t="s">
        <v>3179</v>
      </c>
      <c r="C97" s="3" t="s">
        <v>7289</v>
      </c>
      <c r="D97" s="17">
        <v>4200</v>
      </c>
      <c r="E97" s="18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77.335800000000006</v>
      </c>
      <c r="Q97" s="3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57.6" x14ac:dyDescent="0.3">
      <c r="A98" s="3">
        <v>3182</v>
      </c>
      <c r="B98" s="3" t="s">
        <v>3182</v>
      </c>
      <c r="C98" s="3" t="s">
        <v>7292</v>
      </c>
      <c r="D98" s="17">
        <v>7000</v>
      </c>
      <c r="E98" s="18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46.7682</v>
      </c>
      <c r="Q98" s="3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43.2" x14ac:dyDescent="0.3">
      <c r="A99" s="3">
        <v>3183</v>
      </c>
      <c r="B99" s="3" t="s">
        <v>3183</v>
      </c>
      <c r="C99" s="3" t="s">
        <v>7293</v>
      </c>
      <c r="D99" s="17">
        <v>2500</v>
      </c>
      <c r="E99" s="18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40.073500000000003</v>
      </c>
      <c r="Q99" s="3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43.2" x14ac:dyDescent="0.3">
      <c r="A100" s="3">
        <v>3184</v>
      </c>
      <c r="B100" s="3" t="s">
        <v>3184</v>
      </c>
      <c r="C100" s="3" t="s">
        <v>7294</v>
      </c>
      <c r="D100" s="17">
        <v>4300</v>
      </c>
      <c r="E100" s="18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100.2174</v>
      </c>
      <c r="Q100" s="3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57.6" x14ac:dyDescent="0.3">
      <c r="A101" s="3">
        <v>3187</v>
      </c>
      <c r="B101" s="3" t="s">
        <v>3187</v>
      </c>
      <c r="C101" s="3" t="s">
        <v>7297</v>
      </c>
      <c r="D101" s="17">
        <v>15000</v>
      </c>
      <c r="E101" s="18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71.491799999999998</v>
      </c>
      <c r="Q101" s="3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43.2" x14ac:dyDescent="0.3">
      <c r="A102" s="3">
        <v>3208</v>
      </c>
      <c r="B102" s="3" t="s">
        <v>3208</v>
      </c>
      <c r="C102" s="3" t="s">
        <v>7318</v>
      </c>
      <c r="D102" s="17">
        <v>5000</v>
      </c>
      <c r="E102" s="18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63.1098</v>
      </c>
      <c r="Q102" s="3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43.2" x14ac:dyDescent="0.3">
      <c r="A103" s="3">
        <v>3209</v>
      </c>
      <c r="B103" s="3" t="s">
        <v>3209</v>
      </c>
      <c r="C103" s="3" t="s">
        <v>7319</v>
      </c>
      <c r="D103" s="17">
        <v>9500</v>
      </c>
      <c r="E103" s="18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50.158000000000001</v>
      </c>
      <c r="Q103" s="3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43.2" x14ac:dyDescent="0.3">
      <c r="A104" s="3">
        <v>3210</v>
      </c>
      <c r="B104" s="3" t="s">
        <v>3210</v>
      </c>
      <c r="C104" s="3" t="s">
        <v>7320</v>
      </c>
      <c r="D104" s="17">
        <v>3000</v>
      </c>
      <c r="E104" s="18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62.883299999999998</v>
      </c>
      <c r="Q104" s="3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43.2" x14ac:dyDescent="0.3">
      <c r="A105" s="3">
        <v>3211</v>
      </c>
      <c r="B105" s="3" t="s">
        <v>3211</v>
      </c>
      <c r="C105" s="3" t="s">
        <v>7321</v>
      </c>
      <c r="D105" s="17">
        <v>23000</v>
      </c>
      <c r="E105" s="18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85.531099999999995</v>
      </c>
      <c r="Q105" s="3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28.8" x14ac:dyDescent="0.3">
      <c r="A106" s="3">
        <v>3212</v>
      </c>
      <c r="B106" s="3" t="s">
        <v>3212</v>
      </c>
      <c r="C106" s="3" t="s">
        <v>7322</v>
      </c>
      <c r="D106" s="17">
        <v>4000</v>
      </c>
      <c r="E106" s="18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53.723399999999998</v>
      </c>
      <c r="Q106" s="3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57.6" x14ac:dyDescent="0.3">
      <c r="A107" s="3">
        <v>3215</v>
      </c>
      <c r="B107" s="3" t="s">
        <v>3215</v>
      </c>
      <c r="C107" s="3" t="s">
        <v>7325</v>
      </c>
      <c r="D107" s="17">
        <v>35000</v>
      </c>
      <c r="E107" s="18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262.11189999999999</v>
      </c>
      <c r="Q107" s="3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28.8" x14ac:dyDescent="0.3">
      <c r="A108" s="3">
        <v>3217</v>
      </c>
      <c r="B108" s="3" t="s">
        <v>3217</v>
      </c>
      <c r="C108" s="3" t="s">
        <v>7327</v>
      </c>
      <c r="D108" s="17">
        <v>4500</v>
      </c>
      <c r="E108" s="18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50.201900000000002</v>
      </c>
      <c r="Q108" s="3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43.2" x14ac:dyDescent="0.3">
      <c r="A109" s="3">
        <v>3219</v>
      </c>
      <c r="B109" s="3" t="s">
        <v>3219</v>
      </c>
      <c r="C109" s="3" t="s">
        <v>7329</v>
      </c>
      <c r="D109" s="17">
        <v>20000</v>
      </c>
      <c r="E109" s="18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168.25210000000001</v>
      </c>
      <c r="Q109" s="3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28.8" x14ac:dyDescent="0.3">
      <c r="A110" s="3">
        <v>3220</v>
      </c>
      <c r="B110" s="3" t="s">
        <v>3220</v>
      </c>
      <c r="C110" s="3" t="s">
        <v>7330</v>
      </c>
      <c r="D110" s="17">
        <v>15000</v>
      </c>
      <c r="E110" s="18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256.37290000000002</v>
      </c>
      <c r="Q110" s="3" t="s">
        <v>8315</v>
      </c>
      <c r="R110" s="3" t="s">
        <v>8316</v>
      </c>
      <c r="S110" s="4">
        <v>42772.833379629628</v>
      </c>
      <c r="T110" s="4">
        <v>42806.875</v>
      </c>
    </row>
    <row r="111" spans="1:20" ht="43.2" x14ac:dyDescent="0.3">
      <c r="A111" s="3">
        <v>3222</v>
      </c>
      <c r="B111" s="3" t="s">
        <v>3222</v>
      </c>
      <c r="C111" s="3" t="s">
        <v>7332</v>
      </c>
      <c r="D111" s="17">
        <v>2500</v>
      </c>
      <c r="E111" s="18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37.142899999999997</v>
      </c>
      <c r="Q111" s="3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28.8" x14ac:dyDescent="0.3">
      <c r="A112" s="3">
        <v>3223</v>
      </c>
      <c r="B112" s="3" t="s">
        <v>3223</v>
      </c>
      <c r="C112" s="3" t="s">
        <v>7333</v>
      </c>
      <c r="D112" s="17">
        <v>3100</v>
      </c>
      <c r="E112" s="18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45.878399999999999</v>
      </c>
      <c r="Q112" s="3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57.6" x14ac:dyDescent="0.3">
      <c r="A113" s="3">
        <v>3224</v>
      </c>
      <c r="B113" s="3" t="s">
        <v>3224</v>
      </c>
      <c r="C113" s="3" t="s">
        <v>7334</v>
      </c>
      <c r="D113" s="17">
        <v>30000</v>
      </c>
      <c r="E113" s="18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141.71299999999999</v>
      </c>
      <c r="Q113" s="3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43.2" x14ac:dyDescent="0.3">
      <c r="A114" s="3">
        <v>3225</v>
      </c>
      <c r="B114" s="3" t="s">
        <v>3225</v>
      </c>
      <c r="C114" s="3" t="s">
        <v>7335</v>
      </c>
      <c r="D114" s="17">
        <v>2000</v>
      </c>
      <c r="E114" s="18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52.487200000000001</v>
      </c>
      <c r="Q114" s="3" t="s">
        <v>8315</v>
      </c>
      <c r="R114" s="3" t="s">
        <v>8316</v>
      </c>
      <c r="S114" s="4">
        <v>42503.559467592597</v>
      </c>
      <c r="T114" s="4">
        <v>42524.875</v>
      </c>
    </row>
    <row r="115" spans="1:20" ht="28.8" x14ac:dyDescent="0.3">
      <c r="A115" s="3">
        <v>3228</v>
      </c>
      <c r="B115" s="3" t="s">
        <v>3228</v>
      </c>
      <c r="C115" s="3" t="s">
        <v>7338</v>
      </c>
      <c r="D115" s="17">
        <v>7000</v>
      </c>
      <c r="E115" s="18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193.6216</v>
      </c>
      <c r="Q115" s="3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43.2" x14ac:dyDescent="0.3">
      <c r="A116" s="3">
        <v>3229</v>
      </c>
      <c r="B116" s="3" t="s">
        <v>3229</v>
      </c>
      <c r="C116" s="3" t="s">
        <v>7339</v>
      </c>
      <c r="D116" s="17">
        <v>20000</v>
      </c>
      <c r="E116" s="18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106.797</v>
      </c>
      <c r="Q116" s="3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43.2" x14ac:dyDescent="0.3">
      <c r="A117" s="3">
        <v>3230</v>
      </c>
      <c r="B117" s="3" t="s">
        <v>3230</v>
      </c>
      <c r="C117" s="3" t="s">
        <v>7340</v>
      </c>
      <c r="D117" s="17">
        <v>2600</v>
      </c>
      <c r="E117" s="18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77.216200000000001</v>
      </c>
      <c r="Q117" s="3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43.2" x14ac:dyDescent="0.3">
      <c r="A118" s="3">
        <v>3231</v>
      </c>
      <c r="B118" s="3" t="s">
        <v>3231</v>
      </c>
      <c r="C118" s="3" t="s">
        <v>7341</v>
      </c>
      <c r="D118" s="17">
        <v>1000</v>
      </c>
      <c r="E118" s="18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3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43.2" x14ac:dyDescent="0.3">
      <c r="A119" s="3">
        <v>3232</v>
      </c>
      <c r="B119" s="3" t="s">
        <v>3232</v>
      </c>
      <c r="C119" s="3" t="s">
        <v>7342</v>
      </c>
      <c r="D119" s="17">
        <v>1000</v>
      </c>
      <c r="E119" s="18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50.461500000000001</v>
      </c>
      <c r="Q119" s="3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43.2" x14ac:dyDescent="0.3">
      <c r="A120" s="3">
        <v>3233</v>
      </c>
      <c r="B120" s="3" t="s">
        <v>3233</v>
      </c>
      <c r="C120" s="3" t="s">
        <v>7343</v>
      </c>
      <c r="D120" s="17">
        <v>5000</v>
      </c>
      <c r="E120" s="18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97.376999999999995</v>
      </c>
      <c r="Q120" s="3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43.2" x14ac:dyDescent="0.3">
      <c r="A121" s="3">
        <v>3235</v>
      </c>
      <c r="B121" s="3" t="s">
        <v>3235</v>
      </c>
      <c r="C121" s="3" t="s">
        <v>7345</v>
      </c>
      <c r="D121" s="17">
        <v>15000</v>
      </c>
      <c r="E121" s="18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85.5304</v>
      </c>
      <c r="Q121" s="3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43.2" x14ac:dyDescent="0.3">
      <c r="A122" s="3">
        <v>3236</v>
      </c>
      <c r="B122" s="3" t="s">
        <v>3236</v>
      </c>
      <c r="C122" s="3" t="s">
        <v>7346</v>
      </c>
      <c r="D122" s="17">
        <v>20000</v>
      </c>
      <c r="E122" s="18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182.9091</v>
      </c>
      <c r="Q122" s="3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28.8" x14ac:dyDescent="0.3">
      <c r="A123" s="3">
        <v>3237</v>
      </c>
      <c r="B123" s="3" t="s">
        <v>3237</v>
      </c>
      <c r="C123" s="3" t="s">
        <v>7347</v>
      </c>
      <c r="D123" s="17">
        <v>35000</v>
      </c>
      <c r="E123" s="18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131.1362</v>
      </c>
      <c r="Q123" s="3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57.6" x14ac:dyDescent="0.3">
      <c r="A124" s="3">
        <v>3241</v>
      </c>
      <c r="B124" s="3" t="s">
        <v>3241</v>
      </c>
      <c r="C124" s="3" t="s">
        <v>7351</v>
      </c>
      <c r="D124" s="17">
        <v>8500</v>
      </c>
      <c r="E124" s="18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58.688600000000001</v>
      </c>
      <c r="Q124" s="3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43.2" x14ac:dyDescent="0.3">
      <c r="A125" s="3">
        <v>3242</v>
      </c>
      <c r="B125" s="3" t="s">
        <v>3242</v>
      </c>
      <c r="C125" s="3" t="s">
        <v>7352</v>
      </c>
      <c r="D125" s="17">
        <v>10000</v>
      </c>
      <c r="E125" s="18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69.565100000000001</v>
      </c>
      <c r="Q125" s="3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43.2" x14ac:dyDescent="0.3">
      <c r="A126" s="3">
        <v>3243</v>
      </c>
      <c r="B126" s="3" t="s">
        <v>3243</v>
      </c>
      <c r="C126" s="3" t="s">
        <v>7353</v>
      </c>
      <c r="D126" s="17">
        <v>8000</v>
      </c>
      <c r="E126" s="18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115.8732</v>
      </c>
      <c r="Q126" s="3" t="s">
        <v>8315</v>
      </c>
      <c r="R126" s="3" t="s">
        <v>8316</v>
      </c>
      <c r="S126" s="4">
        <v>42262.096782407403</v>
      </c>
      <c r="T126" s="4">
        <v>42286</v>
      </c>
    </row>
    <row r="127" spans="1:20" ht="43.2" x14ac:dyDescent="0.3">
      <c r="A127" s="3">
        <v>3245</v>
      </c>
      <c r="B127" s="3" t="s">
        <v>3245</v>
      </c>
      <c r="C127" s="3" t="s">
        <v>7355</v>
      </c>
      <c r="D127" s="17">
        <v>21000</v>
      </c>
      <c r="E127" s="18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81.125900000000001</v>
      </c>
      <c r="Q127" s="3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43.2" x14ac:dyDescent="0.3">
      <c r="A128" s="3">
        <v>3246</v>
      </c>
      <c r="B128" s="3" t="s">
        <v>3246</v>
      </c>
      <c r="C128" s="3" t="s">
        <v>7356</v>
      </c>
      <c r="D128" s="17">
        <v>10000</v>
      </c>
      <c r="E128" s="18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57.626899999999999</v>
      </c>
      <c r="Q128" s="3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28.8" x14ac:dyDescent="0.3">
      <c r="A129" s="3">
        <v>3248</v>
      </c>
      <c r="B129" s="3" t="s">
        <v>3248</v>
      </c>
      <c r="C129" s="3" t="s">
        <v>7358</v>
      </c>
      <c r="D129" s="17">
        <v>12000</v>
      </c>
      <c r="E129" s="18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60.475000000000001</v>
      </c>
      <c r="Q129" s="3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43.2" x14ac:dyDescent="0.3">
      <c r="A130" s="3">
        <v>3249</v>
      </c>
      <c r="B130" s="3" t="s">
        <v>3249</v>
      </c>
      <c r="C130" s="3" t="s">
        <v>7359</v>
      </c>
      <c r="D130" s="17">
        <v>5500</v>
      </c>
      <c r="E130" s="18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65.579499999999996</v>
      </c>
      <c r="Q130" s="3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57.6" x14ac:dyDescent="0.3">
      <c r="A131" s="3">
        <v>3250</v>
      </c>
      <c r="B131" s="3" t="s">
        <v>3250</v>
      </c>
      <c r="C131" s="3" t="s">
        <v>7360</v>
      </c>
      <c r="D131" s="17">
        <v>25000</v>
      </c>
      <c r="E131" s="18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119.1925</v>
      </c>
      <c r="Q131" s="3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43.2" x14ac:dyDescent="0.3">
      <c r="A132" s="3">
        <v>3251</v>
      </c>
      <c r="B132" s="3" t="s">
        <v>3251</v>
      </c>
      <c r="C132" s="3" t="s">
        <v>7361</v>
      </c>
      <c r="D132" s="17">
        <v>1500</v>
      </c>
      <c r="E132" s="18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3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3.2" x14ac:dyDescent="0.3">
      <c r="A133" s="3">
        <v>3253</v>
      </c>
      <c r="B133" s="3" t="s">
        <v>3253</v>
      </c>
      <c r="C133" s="3" t="s">
        <v>7363</v>
      </c>
      <c r="D133" s="17">
        <v>20000</v>
      </c>
      <c r="E133" s="18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177.08699999999999</v>
      </c>
      <c r="Q133" s="3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43.2" x14ac:dyDescent="0.3">
      <c r="A134" s="3">
        <v>3256</v>
      </c>
      <c r="B134" s="3" t="s">
        <v>3256</v>
      </c>
      <c r="C134" s="3" t="s">
        <v>7366</v>
      </c>
      <c r="D134" s="17">
        <v>10000</v>
      </c>
      <c r="E134" s="18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72.761399999999995</v>
      </c>
      <c r="Q134" s="3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43.2" x14ac:dyDescent="0.3">
      <c r="A135" s="3">
        <v>3258</v>
      </c>
      <c r="B135" s="3" t="s">
        <v>3258</v>
      </c>
      <c r="C135" s="3" t="s">
        <v>7368</v>
      </c>
      <c r="D135" s="17">
        <v>7000</v>
      </c>
      <c r="E135" s="18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3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43.2" x14ac:dyDescent="0.3">
      <c r="A136" s="3">
        <v>3259</v>
      </c>
      <c r="B136" s="3" t="s">
        <v>3259</v>
      </c>
      <c r="C136" s="3" t="s">
        <v>7369</v>
      </c>
      <c r="D136" s="17">
        <v>23000</v>
      </c>
      <c r="E136" s="18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251.7381</v>
      </c>
      <c r="Q136" s="3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43.2" x14ac:dyDescent="0.3">
      <c r="A137" s="3">
        <v>3260</v>
      </c>
      <c r="B137" s="3" t="s">
        <v>3260</v>
      </c>
      <c r="C137" s="3" t="s">
        <v>7370</v>
      </c>
      <c r="D137" s="17">
        <v>5000</v>
      </c>
      <c r="E137" s="18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74.821899999999999</v>
      </c>
      <c r="Q137" s="3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43.2" x14ac:dyDescent="0.3">
      <c r="A138" s="3">
        <v>3261</v>
      </c>
      <c r="B138" s="3" t="s">
        <v>3261</v>
      </c>
      <c r="C138" s="3" t="s">
        <v>7371</v>
      </c>
      <c r="D138" s="17">
        <v>3300</v>
      </c>
      <c r="E138" s="18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67.653099999999995</v>
      </c>
      <c r="Q138" s="3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28.8" x14ac:dyDescent="0.3">
      <c r="A139" s="3">
        <v>3262</v>
      </c>
      <c r="B139" s="3" t="s">
        <v>3262</v>
      </c>
      <c r="C139" s="3" t="s">
        <v>7372</v>
      </c>
      <c r="D139" s="17">
        <v>12200</v>
      </c>
      <c r="E139" s="18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93.813400000000001</v>
      </c>
      <c r="Q139" s="3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28.8" x14ac:dyDescent="0.3">
      <c r="A140" s="3">
        <v>3263</v>
      </c>
      <c r="B140" s="3" t="s">
        <v>3263</v>
      </c>
      <c r="C140" s="3" t="s">
        <v>7373</v>
      </c>
      <c r="D140" s="17">
        <v>2500</v>
      </c>
      <c r="E140" s="18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41.2376</v>
      </c>
      <c r="Q140" s="3" t="s">
        <v>8315</v>
      </c>
      <c r="R140" s="3" t="s">
        <v>8316</v>
      </c>
      <c r="S140" s="4">
        <v>42284.516064814816</v>
      </c>
      <c r="T140" s="4">
        <v>42307.875</v>
      </c>
    </row>
    <row r="141" spans="1:20" ht="28.8" x14ac:dyDescent="0.3">
      <c r="A141" s="3">
        <v>3264</v>
      </c>
      <c r="B141" s="3" t="s">
        <v>3264</v>
      </c>
      <c r="C141" s="3" t="s">
        <v>7374</v>
      </c>
      <c r="D141" s="17">
        <v>2500</v>
      </c>
      <c r="E141" s="18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52.551000000000002</v>
      </c>
      <c r="Q141" s="3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43.2" x14ac:dyDescent="0.3">
      <c r="A142" s="3">
        <v>3266</v>
      </c>
      <c r="B142" s="3" t="s">
        <v>3266</v>
      </c>
      <c r="C142" s="3" t="s">
        <v>7376</v>
      </c>
      <c r="D142" s="17">
        <v>6000</v>
      </c>
      <c r="E142" s="18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48.325200000000002</v>
      </c>
      <c r="Q142" s="3" t="s">
        <v>8315</v>
      </c>
      <c r="R142" s="3" t="s">
        <v>8316</v>
      </c>
      <c r="S142" s="4">
        <v>42136.536134259266</v>
      </c>
      <c r="T142" s="4">
        <v>42167.875</v>
      </c>
    </row>
    <row r="143" spans="1:20" ht="43.2" x14ac:dyDescent="0.3">
      <c r="A143" s="3">
        <v>3267</v>
      </c>
      <c r="B143" s="3" t="s">
        <v>3267</v>
      </c>
      <c r="C143" s="3" t="s">
        <v>7377</v>
      </c>
      <c r="D143" s="17">
        <v>15000</v>
      </c>
      <c r="E143" s="18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53.177100000000003</v>
      </c>
      <c r="Q143" s="3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43.2" x14ac:dyDescent="0.3">
      <c r="A144" s="3">
        <v>3268</v>
      </c>
      <c r="B144" s="3" t="s">
        <v>3268</v>
      </c>
      <c r="C144" s="3" t="s">
        <v>7378</v>
      </c>
      <c r="D144" s="17">
        <v>2000</v>
      </c>
      <c r="E144" s="18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60.952399999999997</v>
      </c>
      <c r="Q144" s="3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43.2" x14ac:dyDescent="0.3">
      <c r="A145" s="3">
        <v>3272</v>
      </c>
      <c r="B145" s="3" t="s">
        <v>3272</v>
      </c>
      <c r="C145" s="3" t="s">
        <v>7382</v>
      </c>
      <c r="D145" s="17">
        <v>10000</v>
      </c>
      <c r="E145" s="18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106.5034</v>
      </c>
      <c r="Q145" s="3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57.6" x14ac:dyDescent="0.3">
      <c r="A146" s="3">
        <v>3273</v>
      </c>
      <c r="B146" s="3" t="s">
        <v>3273</v>
      </c>
      <c r="C146" s="3" t="s">
        <v>7383</v>
      </c>
      <c r="D146" s="17">
        <v>4000</v>
      </c>
      <c r="E146" s="18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204.57140000000001</v>
      </c>
      <c r="Q146" s="3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43.2" x14ac:dyDescent="0.3">
      <c r="A147" s="3">
        <v>3274</v>
      </c>
      <c r="B147" s="3" t="s">
        <v>3274</v>
      </c>
      <c r="C147" s="3" t="s">
        <v>7384</v>
      </c>
      <c r="D147" s="17">
        <v>15500</v>
      </c>
      <c r="E147" s="18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54.912599999999998</v>
      </c>
      <c r="Q147" s="3" t="s">
        <v>8315</v>
      </c>
      <c r="R147" s="3" t="s">
        <v>8316</v>
      </c>
      <c r="S147" s="4">
        <v>42400.704537037032</v>
      </c>
      <c r="T147" s="4">
        <v>42444.875</v>
      </c>
    </row>
    <row r="148" spans="1:20" ht="43.2" x14ac:dyDescent="0.3">
      <c r="A148" s="3">
        <v>3275</v>
      </c>
      <c r="B148" s="3" t="s">
        <v>3275</v>
      </c>
      <c r="C148" s="3" t="s">
        <v>7385</v>
      </c>
      <c r="D148" s="17">
        <v>1800</v>
      </c>
      <c r="E148" s="18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150.41669999999999</v>
      </c>
      <c r="Q148" s="3" t="s">
        <v>8315</v>
      </c>
      <c r="R148" s="3" t="s">
        <v>8316</v>
      </c>
      <c r="S148" s="4">
        <v>42017.88045138889</v>
      </c>
      <c r="T148" s="4">
        <v>42044.1875</v>
      </c>
    </row>
    <row r="149" spans="1:20" ht="57.6" x14ac:dyDescent="0.3">
      <c r="A149" s="3">
        <v>3279</v>
      </c>
      <c r="B149" s="3" t="s">
        <v>3279</v>
      </c>
      <c r="C149" s="3" t="s">
        <v>7389</v>
      </c>
      <c r="D149" s="17">
        <v>5800</v>
      </c>
      <c r="E149" s="18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105.2063</v>
      </c>
      <c r="Q149" s="3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43.2" x14ac:dyDescent="0.3">
      <c r="A150" s="3">
        <v>3280</v>
      </c>
      <c r="B150" s="3" t="s">
        <v>3280</v>
      </c>
      <c r="C150" s="3" t="s">
        <v>7390</v>
      </c>
      <c r="D150" s="17">
        <v>2000</v>
      </c>
      <c r="E150" s="18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68.666700000000006</v>
      </c>
      <c r="Q150" s="3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28.8" x14ac:dyDescent="0.3">
      <c r="A151" s="3">
        <v>3281</v>
      </c>
      <c r="B151" s="3" t="s">
        <v>3281</v>
      </c>
      <c r="C151" s="3" t="s">
        <v>7391</v>
      </c>
      <c r="D151" s="17">
        <v>5000</v>
      </c>
      <c r="E151" s="18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129.36170000000001</v>
      </c>
      <c r="Q151" s="3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43.2" x14ac:dyDescent="0.3">
      <c r="A152" s="3">
        <v>3282</v>
      </c>
      <c r="B152" s="3" t="s">
        <v>3282</v>
      </c>
      <c r="C152" s="3" t="s">
        <v>7392</v>
      </c>
      <c r="D152" s="17">
        <v>31000</v>
      </c>
      <c r="E152" s="18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134.2637</v>
      </c>
      <c r="Q152" s="3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43.2" x14ac:dyDescent="0.3">
      <c r="A153" s="3">
        <v>3284</v>
      </c>
      <c r="B153" s="3" t="s">
        <v>3284</v>
      </c>
      <c r="C153" s="3" t="s">
        <v>7394</v>
      </c>
      <c r="D153" s="17">
        <v>3000</v>
      </c>
      <c r="E153" s="18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3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x14ac:dyDescent="0.3">
      <c r="A154" s="3">
        <v>3285</v>
      </c>
      <c r="B154" s="3" t="s">
        <v>3285</v>
      </c>
      <c r="C154" s="3" t="s">
        <v>7395</v>
      </c>
      <c r="D154" s="17">
        <v>4999</v>
      </c>
      <c r="E154" s="18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69.185199999999995</v>
      </c>
      <c r="Q154" s="3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57.6" x14ac:dyDescent="0.3">
      <c r="A155" s="3">
        <v>3286</v>
      </c>
      <c r="B155" s="3" t="s">
        <v>3286</v>
      </c>
      <c r="C155" s="3" t="s">
        <v>7396</v>
      </c>
      <c r="D155" s="17">
        <v>15000</v>
      </c>
      <c r="E155" s="18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125.123</v>
      </c>
      <c r="Q155" s="3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57.6" x14ac:dyDescent="0.3">
      <c r="A156" s="3">
        <v>3291</v>
      </c>
      <c r="B156" s="3" t="s">
        <v>3291</v>
      </c>
      <c r="C156" s="3" t="s">
        <v>7401</v>
      </c>
      <c r="D156" s="17">
        <v>500</v>
      </c>
      <c r="E156" s="18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40.714300000000001</v>
      </c>
      <c r="Q156" s="3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43.2" x14ac:dyDescent="0.3">
      <c r="A157" s="3">
        <v>3298</v>
      </c>
      <c r="B157" s="3" t="s">
        <v>3298</v>
      </c>
      <c r="C157" s="3" t="s">
        <v>7408</v>
      </c>
      <c r="D157" s="17">
        <v>10000</v>
      </c>
      <c r="E157" s="18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141.29169999999999</v>
      </c>
      <c r="Q157" s="3" t="s">
        <v>8315</v>
      </c>
      <c r="R157" s="3" t="s">
        <v>8316</v>
      </c>
      <c r="S157" s="4">
        <v>42239.957962962959</v>
      </c>
      <c r="T157" s="4">
        <v>42260</v>
      </c>
    </row>
    <row r="158" spans="1:20" ht="43.2" x14ac:dyDescent="0.3">
      <c r="A158" s="3">
        <v>3299</v>
      </c>
      <c r="B158" s="3" t="s">
        <v>3299</v>
      </c>
      <c r="C158" s="3" t="s">
        <v>7409</v>
      </c>
      <c r="D158" s="17">
        <v>3000</v>
      </c>
      <c r="E158" s="18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55.333300000000001</v>
      </c>
      <c r="Q158" s="3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43.2" x14ac:dyDescent="0.3">
      <c r="A159" s="3">
        <v>3300</v>
      </c>
      <c r="B159" s="3" t="s">
        <v>3300</v>
      </c>
      <c r="C159" s="3" t="s">
        <v>7410</v>
      </c>
      <c r="D159" s="17">
        <v>3000</v>
      </c>
      <c r="E159" s="18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46.420499999999997</v>
      </c>
      <c r="Q159" s="3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43.2" x14ac:dyDescent="0.3">
      <c r="A160" s="3">
        <v>3301</v>
      </c>
      <c r="B160" s="3" t="s">
        <v>3301</v>
      </c>
      <c r="C160" s="3" t="s">
        <v>7411</v>
      </c>
      <c r="D160" s="17">
        <v>3000</v>
      </c>
      <c r="E160" s="18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3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43.2" x14ac:dyDescent="0.3">
      <c r="A161" s="3">
        <v>3303</v>
      </c>
      <c r="B161" s="3" t="s">
        <v>3303</v>
      </c>
      <c r="C161" s="3" t="s">
        <v>7413</v>
      </c>
      <c r="D161" s="17">
        <v>1800</v>
      </c>
      <c r="E161" s="18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3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43.2" x14ac:dyDescent="0.3">
      <c r="A162" s="3">
        <v>3304</v>
      </c>
      <c r="B162" s="3" t="s">
        <v>3304</v>
      </c>
      <c r="C162" s="3" t="s">
        <v>7414</v>
      </c>
      <c r="D162" s="17">
        <v>15000</v>
      </c>
      <c r="E162" s="18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89.585700000000003</v>
      </c>
      <c r="Q162" s="3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43.2" x14ac:dyDescent="0.3">
      <c r="A163" s="3">
        <v>3305</v>
      </c>
      <c r="B163" s="3" t="s">
        <v>3305</v>
      </c>
      <c r="C163" s="3" t="s">
        <v>7415</v>
      </c>
      <c r="D163" s="17">
        <v>4000</v>
      </c>
      <c r="E163" s="18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3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57.6" x14ac:dyDescent="0.3">
      <c r="A164" s="3">
        <v>3306</v>
      </c>
      <c r="B164" s="3" t="s">
        <v>3306</v>
      </c>
      <c r="C164" s="3" t="s">
        <v>7416</v>
      </c>
      <c r="D164" s="17">
        <v>1500</v>
      </c>
      <c r="E164" s="18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48.703699999999998</v>
      </c>
      <c r="Q164" s="3" t="s">
        <v>8315</v>
      </c>
      <c r="R164" s="3" t="s">
        <v>8316</v>
      </c>
      <c r="S164" s="4">
        <v>42493.219236111108</v>
      </c>
      <c r="T164" s="4">
        <v>42531.125</v>
      </c>
    </row>
    <row r="165" spans="1:20" ht="43.2" x14ac:dyDescent="0.3">
      <c r="A165" s="3">
        <v>3307</v>
      </c>
      <c r="B165" s="3" t="s">
        <v>3307</v>
      </c>
      <c r="C165" s="3" t="s">
        <v>7417</v>
      </c>
      <c r="D165" s="17">
        <v>1000</v>
      </c>
      <c r="E165" s="18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3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43.2" x14ac:dyDescent="0.3">
      <c r="A166" s="3">
        <v>3308</v>
      </c>
      <c r="B166" s="3" t="s">
        <v>3308</v>
      </c>
      <c r="C166" s="3" t="s">
        <v>7418</v>
      </c>
      <c r="D166" s="17">
        <v>3500</v>
      </c>
      <c r="E166" s="18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75.087699999999998</v>
      </c>
      <c r="Q166" s="3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28.8" x14ac:dyDescent="0.3">
      <c r="A167" s="3">
        <v>3310</v>
      </c>
      <c r="B167" s="3" t="s">
        <v>3310</v>
      </c>
      <c r="C167" s="3" t="s">
        <v>7420</v>
      </c>
      <c r="D167" s="17">
        <v>6500</v>
      </c>
      <c r="E167" s="18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209.83869999999999</v>
      </c>
      <c r="Q167" s="3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43.2" x14ac:dyDescent="0.3">
      <c r="A168" s="3">
        <v>3311</v>
      </c>
      <c r="B168" s="3" t="s">
        <v>3311</v>
      </c>
      <c r="C168" s="3" t="s">
        <v>7421</v>
      </c>
      <c r="D168" s="17">
        <v>2500</v>
      </c>
      <c r="E168" s="18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61.022199999999998</v>
      </c>
      <c r="Q168" s="3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43.2" x14ac:dyDescent="0.3">
      <c r="A169" s="3">
        <v>3312</v>
      </c>
      <c r="B169" s="3" t="s">
        <v>3312</v>
      </c>
      <c r="C169" s="3" t="s">
        <v>7422</v>
      </c>
      <c r="D169" s="17">
        <v>2500</v>
      </c>
      <c r="E169" s="18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3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43.2" x14ac:dyDescent="0.3">
      <c r="A170" s="3">
        <v>3313</v>
      </c>
      <c r="B170" s="3" t="s">
        <v>3313</v>
      </c>
      <c r="C170" s="3" t="s">
        <v>7423</v>
      </c>
      <c r="D170" s="17">
        <v>2000</v>
      </c>
      <c r="E170" s="18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80.034499999999994</v>
      </c>
      <c r="Q170" s="3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72" x14ac:dyDescent="0.3">
      <c r="A171" s="3">
        <v>3316</v>
      </c>
      <c r="B171" s="3" t="s">
        <v>3316</v>
      </c>
      <c r="C171" s="3" t="s">
        <v>7426</v>
      </c>
      <c r="D171" s="17">
        <v>11737</v>
      </c>
      <c r="E171" s="18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93.977400000000003</v>
      </c>
      <c r="Q171" s="3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43.2" x14ac:dyDescent="0.3">
      <c r="A172" s="3">
        <v>3317</v>
      </c>
      <c r="B172" s="3" t="s">
        <v>3317</v>
      </c>
      <c r="C172" s="3" t="s">
        <v>7427</v>
      </c>
      <c r="D172" s="17">
        <v>1050</v>
      </c>
      <c r="E172" s="18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61.944400000000002</v>
      </c>
      <c r="Q172" s="3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43.2" x14ac:dyDescent="0.3">
      <c r="A173" s="3">
        <v>3320</v>
      </c>
      <c r="B173" s="3" t="s">
        <v>3320</v>
      </c>
      <c r="C173" s="3" t="s">
        <v>7430</v>
      </c>
      <c r="D173" s="17">
        <v>2500</v>
      </c>
      <c r="E173" s="18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66.447400000000002</v>
      </c>
      <c r="Q173" s="3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57.6" x14ac:dyDescent="0.3">
      <c r="A174" s="3">
        <v>3321</v>
      </c>
      <c r="B174" s="3" t="s">
        <v>3321</v>
      </c>
      <c r="C174" s="3" t="s">
        <v>7431</v>
      </c>
      <c r="D174" s="17">
        <v>500</v>
      </c>
      <c r="E174" s="18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3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43.2" x14ac:dyDescent="0.3">
      <c r="A175" s="3">
        <v>3322</v>
      </c>
      <c r="B175" s="3" t="s">
        <v>3322</v>
      </c>
      <c r="C175" s="3" t="s">
        <v>7432</v>
      </c>
      <c r="D175" s="17">
        <v>3300</v>
      </c>
      <c r="E175" s="18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145.65219999999999</v>
      </c>
      <c r="Q175" s="3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43.2" x14ac:dyDescent="0.3">
      <c r="A176" s="3">
        <v>3326</v>
      </c>
      <c r="B176" s="3" t="s">
        <v>3326</v>
      </c>
      <c r="C176" s="3" t="s">
        <v>7436</v>
      </c>
      <c r="D176" s="17">
        <v>8000</v>
      </c>
      <c r="E176" s="18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142.2807</v>
      </c>
      <c r="Q176" s="3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43.2" x14ac:dyDescent="0.3">
      <c r="A177" s="3">
        <v>3328</v>
      </c>
      <c r="B177" s="3" t="s">
        <v>3328</v>
      </c>
      <c r="C177" s="3" t="s">
        <v>7438</v>
      </c>
      <c r="D177" s="17">
        <v>1800</v>
      </c>
      <c r="E177" s="18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292.77780000000001</v>
      </c>
      <c r="Q177" s="3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43.2" x14ac:dyDescent="0.3">
      <c r="A178" s="3">
        <v>3331</v>
      </c>
      <c r="B178" s="3" t="s">
        <v>3331</v>
      </c>
      <c r="C178" s="3" t="s">
        <v>7441</v>
      </c>
      <c r="D178" s="17">
        <v>5000</v>
      </c>
      <c r="E178" s="18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3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43.2" x14ac:dyDescent="0.3">
      <c r="A179" s="3">
        <v>3332</v>
      </c>
      <c r="B179" s="3" t="s">
        <v>3332</v>
      </c>
      <c r="C179" s="3" t="s">
        <v>7442</v>
      </c>
      <c r="D179" s="17">
        <v>6000</v>
      </c>
      <c r="E179" s="18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72.289199999999994</v>
      </c>
      <c r="Q179" s="3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43.2" x14ac:dyDescent="0.3">
      <c r="A180" s="3">
        <v>3333</v>
      </c>
      <c r="B180" s="3" t="s">
        <v>3333</v>
      </c>
      <c r="C180" s="3" t="s">
        <v>7443</v>
      </c>
      <c r="D180" s="17">
        <v>3500</v>
      </c>
      <c r="E180" s="18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32.972999999999999</v>
      </c>
      <c r="Q180" s="3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28.8" x14ac:dyDescent="0.3">
      <c r="A181" s="3">
        <v>3334</v>
      </c>
      <c r="B181" s="3" t="s">
        <v>3334</v>
      </c>
      <c r="C181" s="3" t="s">
        <v>7444</v>
      </c>
      <c r="D181" s="17">
        <v>3871</v>
      </c>
      <c r="E181" s="18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116.65219999999999</v>
      </c>
      <c r="Q181" s="3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28.8" x14ac:dyDescent="0.3">
      <c r="A182" s="3">
        <v>3338</v>
      </c>
      <c r="B182" s="3" t="s">
        <v>3338</v>
      </c>
      <c r="C182" s="3" t="s">
        <v>7448</v>
      </c>
      <c r="D182" s="17">
        <v>15000</v>
      </c>
      <c r="E182" s="18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136.84819999999999</v>
      </c>
      <c r="Q182" s="3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43.2" x14ac:dyDescent="0.3">
      <c r="A183" s="3">
        <v>3339</v>
      </c>
      <c r="B183" s="3" t="s">
        <v>3339</v>
      </c>
      <c r="C183" s="3" t="s">
        <v>7449</v>
      </c>
      <c r="D183" s="17">
        <v>8000</v>
      </c>
      <c r="E183" s="18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177.61699999999999</v>
      </c>
      <c r="Q183" s="3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43.2" x14ac:dyDescent="0.3">
      <c r="A184" s="3">
        <v>3340</v>
      </c>
      <c r="B184" s="3" t="s">
        <v>3340</v>
      </c>
      <c r="C184" s="3" t="s">
        <v>7450</v>
      </c>
      <c r="D184" s="17">
        <v>3000</v>
      </c>
      <c r="E184" s="18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109.0789</v>
      </c>
      <c r="Q184" s="3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43.2" x14ac:dyDescent="0.3">
      <c r="A185" s="3">
        <v>3342</v>
      </c>
      <c r="B185" s="3" t="s">
        <v>3342</v>
      </c>
      <c r="C185" s="3" t="s">
        <v>7452</v>
      </c>
      <c r="D185" s="17">
        <v>6000</v>
      </c>
      <c r="E185" s="18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78.205100000000002</v>
      </c>
      <c r="Q185" s="3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43.2" x14ac:dyDescent="0.3">
      <c r="A186" s="3">
        <v>3344</v>
      </c>
      <c r="B186" s="3" t="s">
        <v>3344</v>
      </c>
      <c r="C186" s="3" t="s">
        <v>7454</v>
      </c>
      <c r="D186" s="17">
        <v>4500</v>
      </c>
      <c r="E186" s="18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114.125</v>
      </c>
      <c r="Q186" s="3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43.2" x14ac:dyDescent="0.3">
      <c r="A187" s="3">
        <v>3345</v>
      </c>
      <c r="B187" s="3" t="s">
        <v>3345</v>
      </c>
      <c r="C187" s="3" t="s">
        <v>7455</v>
      </c>
      <c r="D187" s="17">
        <v>500</v>
      </c>
      <c r="E187" s="18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3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43.2" x14ac:dyDescent="0.3">
      <c r="A188" s="3">
        <v>3346</v>
      </c>
      <c r="B188" s="3" t="s">
        <v>3346</v>
      </c>
      <c r="C188" s="3" t="s">
        <v>7456</v>
      </c>
      <c r="D188" s="17">
        <v>1500</v>
      </c>
      <c r="E188" s="18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91.666700000000006</v>
      </c>
      <c r="Q188" s="3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43.2" x14ac:dyDescent="0.3">
      <c r="A189" s="3">
        <v>3348</v>
      </c>
      <c r="B189" s="3" t="s">
        <v>3266</v>
      </c>
      <c r="C189" s="3" t="s">
        <v>7458</v>
      </c>
      <c r="D189" s="17">
        <v>5500</v>
      </c>
      <c r="E189" s="18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69.822800000000001</v>
      </c>
      <c r="Q189" s="3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43.2" x14ac:dyDescent="0.3">
      <c r="A190" s="3">
        <v>3349</v>
      </c>
      <c r="B190" s="3" t="s">
        <v>3348</v>
      </c>
      <c r="C190" s="3" t="s">
        <v>7459</v>
      </c>
      <c r="D190" s="17">
        <v>1000</v>
      </c>
      <c r="E190" s="18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109.5714</v>
      </c>
      <c r="Q190" s="3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28.8" x14ac:dyDescent="0.3">
      <c r="A191" s="3">
        <v>3354</v>
      </c>
      <c r="B191" s="3" t="s">
        <v>3353</v>
      </c>
      <c r="C191" s="3" t="s">
        <v>7464</v>
      </c>
      <c r="D191" s="17">
        <v>3000</v>
      </c>
      <c r="E191" s="18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3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43.2" x14ac:dyDescent="0.3">
      <c r="A192" s="3">
        <v>3358</v>
      </c>
      <c r="B192" s="3" t="s">
        <v>3357</v>
      </c>
      <c r="C192" s="3" t="s">
        <v>7468</v>
      </c>
      <c r="D192" s="17">
        <v>10000</v>
      </c>
      <c r="E192" s="18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63.574100000000001</v>
      </c>
      <c r="Q192" s="3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43.2" x14ac:dyDescent="0.3">
      <c r="A193" s="3">
        <v>3359</v>
      </c>
      <c r="B193" s="3" t="s">
        <v>3358</v>
      </c>
      <c r="C193" s="3" t="s">
        <v>7469</v>
      </c>
      <c r="D193" s="17">
        <v>4000</v>
      </c>
      <c r="E193" s="18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184.7826</v>
      </c>
      <c r="Q193" s="3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57.6" x14ac:dyDescent="0.3">
      <c r="A194" s="3">
        <v>3361</v>
      </c>
      <c r="B194" s="3" t="s">
        <v>3360</v>
      </c>
      <c r="C194" s="3" t="s">
        <v>7471</v>
      </c>
      <c r="D194" s="17">
        <v>5000</v>
      </c>
      <c r="E194" s="18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83.426500000000004</v>
      </c>
      <c r="Q194" s="3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43.2" x14ac:dyDescent="0.3">
      <c r="A195" s="3">
        <v>3362</v>
      </c>
      <c r="B195" s="3" t="s">
        <v>3361</v>
      </c>
      <c r="C195" s="3" t="s">
        <v>7472</v>
      </c>
      <c r="D195" s="17">
        <v>500</v>
      </c>
      <c r="E195" s="18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3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43.2" x14ac:dyDescent="0.3">
      <c r="A196" s="3">
        <v>3363</v>
      </c>
      <c r="B196" s="3" t="s">
        <v>3362</v>
      </c>
      <c r="C196" s="3" t="s">
        <v>7473</v>
      </c>
      <c r="D196" s="17">
        <v>7750</v>
      </c>
      <c r="E196" s="18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302.30770000000001</v>
      </c>
      <c r="Q196" s="3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43.2" x14ac:dyDescent="0.3">
      <c r="A197" s="3">
        <v>3365</v>
      </c>
      <c r="B197" s="3" t="s">
        <v>3364</v>
      </c>
      <c r="C197" s="3" t="s">
        <v>7475</v>
      </c>
      <c r="D197" s="17">
        <v>2500</v>
      </c>
      <c r="E197" s="18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866.66669999999999</v>
      </c>
      <c r="Q197" s="3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43.2" x14ac:dyDescent="0.3">
      <c r="A198" s="3">
        <v>3366</v>
      </c>
      <c r="B198" s="3" t="s">
        <v>3365</v>
      </c>
      <c r="C198" s="3" t="s">
        <v>7476</v>
      </c>
      <c r="D198" s="17">
        <v>500</v>
      </c>
      <c r="E198" s="18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61.3889</v>
      </c>
      <c r="Q198" s="3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43.2" x14ac:dyDescent="0.3">
      <c r="A199" s="3">
        <v>3368</v>
      </c>
      <c r="B199" s="3" t="s">
        <v>3367</v>
      </c>
      <c r="C199" s="3" t="s">
        <v>7478</v>
      </c>
      <c r="D199" s="17">
        <v>1000</v>
      </c>
      <c r="E199" s="18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45.478299999999997</v>
      </c>
      <c r="Q199" s="3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28.8" x14ac:dyDescent="0.3">
      <c r="A200" s="3">
        <v>3370</v>
      </c>
      <c r="B200" s="3" t="s">
        <v>3369</v>
      </c>
      <c r="C200" s="3" t="s">
        <v>7480</v>
      </c>
      <c r="D200" s="17">
        <v>1500</v>
      </c>
      <c r="E200" s="18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67.923100000000005</v>
      </c>
      <c r="Q200" s="3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28.8" x14ac:dyDescent="0.3">
      <c r="A201" s="3">
        <v>3371</v>
      </c>
      <c r="B201" s="3" t="s">
        <v>3370</v>
      </c>
      <c r="C201" s="3" t="s">
        <v>7481</v>
      </c>
      <c r="D201" s="17">
        <v>200</v>
      </c>
      <c r="E201" s="18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30.777799999999999</v>
      </c>
      <c r="Q201" s="3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43.2" x14ac:dyDescent="0.3">
      <c r="A202" s="3">
        <v>3372</v>
      </c>
      <c r="B202" s="3" t="s">
        <v>3371</v>
      </c>
      <c r="C202" s="3" t="s">
        <v>7482</v>
      </c>
      <c r="D202" s="17">
        <v>1000</v>
      </c>
      <c r="E202" s="18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38.333300000000001</v>
      </c>
      <c r="Q202" s="3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43.2" x14ac:dyDescent="0.3">
      <c r="A203" s="3">
        <v>3376</v>
      </c>
      <c r="B203" s="3" t="s">
        <v>3375</v>
      </c>
      <c r="C203" s="3" t="s">
        <v>7486</v>
      </c>
      <c r="D203" s="17">
        <v>8000</v>
      </c>
      <c r="E203" s="18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421.1053</v>
      </c>
      <c r="Q203" s="3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57.6" x14ac:dyDescent="0.3">
      <c r="A204" s="3">
        <v>3380</v>
      </c>
      <c r="B204" s="3" t="s">
        <v>3379</v>
      </c>
      <c r="C204" s="3" t="s">
        <v>7490</v>
      </c>
      <c r="D204" s="17">
        <v>3000</v>
      </c>
      <c r="E204" s="18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111.8929</v>
      </c>
      <c r="Q204" s="3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43.2" x14ac:dyDescent="0.3">
      <c r="A205" s="3">
        <v>3381</v>
      </c>
      <c r="B205" s="3" t="s">
        <v>3380</v>
      </c>
      <c r="C205" s="3" t="s">
        <v>7491</v>
      </c>
      <c r="D205" s="17">
        <v>4000</v>
      </c>
      <c r="E205" s="18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85.208299999999994</v>
      </c>
      <c r="Q205" s="3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43.2" x14ac:dyDescent="0.3">
      <c r="A206" s="3">
        <v>3383</v>
      </c>
      <c r="B206" s="3" t="s">
        <v>3382</v>
      </c>
      <c r="C206" s="3" t="s">
        <v>7493</v>
      </c>
      <c r="D206" s="17">
        <v>1750</v>
      </c>
      <c r="E206" s="18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65.166700000000006</v>
      </c>
      <c r="Q206" s="3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43.2" x14ac:dyDescent="0.3">
      <c r="A207" s="3">
        <v>3384</v>
      </c>
      <c r="B207" s="3" t="s">
        <v>3383</v>
      </c>
      <c r="C207" s="3" t="s">
        <v>7494</v>
      </c>
      <c r="D207" s="17">
        <v>6000</v>
      </c>
      <c r="E207" s="18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93.760300000000001</v>
      </c>
      <c r="Q207" s="3" t="s">
        <v>8315</v>
      </c>
      <c r="R207" s="3" t="s">
        <v>8316</v>
      </c>
      <c r="S207" s="4">
        <v>42292.087592592594</v>
      </c>
      <c r="T207" s="4">
        <v>42329.125</v>
      </c>
    </row>
    <row r="208" spans="1:20" ht="57.6" x14ac:dyDescent="0.3">
      <c r="A208" s="3">
        <v>3385</v>
      </c>
      <c r="B208" s="3" t="s">
        <v>3384</v>
      </c>
      <c r="C208" s="3" t="s">
        <v>7495</v>
      </c>
      <c r="D208" s="17">
        <v>2000</v>
      </c>
      <c r="E208" s="18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133.33330000000001</v>
      </c>
      <c r="Q208" s="3" t="s">
        <v>8315</v>
      </c>
      <c r="R208" s="3" t="s">
        <v>8316</v>
      </c>
      <c r="S208" s="4">
        <v>41953.8675</v>
      </c>
      <c r="T208" s="4">
        <v>41983.8675</v>
      </c>
    </row>
    <row r="209" spans="1:20" ht="43.2" x14ac:dyDescent="0.3">
      <c r="A209" s="3">
        <v>3386</v>
      </c>
      <c r="B209" s="3" t="s">
        <v>3385</v>
      </c>
      <c r="C209" s="3" t="s">
        <v>7496</v>
      </c>
      <c r="D209" s="17">
        <v>2000</v>
      </c>
      <c r="E209" s="18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51.219499999999996</v>
      </c>
      <c r="Q209" s="3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57.6" x14ac:dyDescent="0.3">
      <c r="A210" s="3">
        <v>3387</v>
      </c>
      <c r="B210" s="3" t="s">
        <v>3386</v>
      </c>
      <c r="C210" s="3" t="s">
        <v>7497</v>
      </c>
      <c r="D210" s="17">
        <v>3000</v>
      </c>
      <c r="E210" s="18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100.17140000000001</v>
      </c>
      <c r="Q210" s="3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43.2" x14ac:dyDescent="0.3">
      <c r="A211" s="3">
        <v>3389</v>
      </c>
      <c r="B211" s="3" t="s">
        <v>3388</v>
      </c>
      <c r="C211" s="3" t="s">
        <v>7499</v>
      </c>
      <c r="D211" s="17">
        <v>10000</v>
      </c>
      <c r="E211" s="18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184.67740000000001</v>
      </c>
      <c r="Q211" s="3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57.6" x14ac:dyDescent="0.3">
      <c r="A212" s="3">
        <v>3390</v>
      </c>
      <c r="B212" s="3" t="s">
        <v>3389</v>
      </c>
      <c r="C212" s="3" t="s">
        <v>7500</v>
      </c>
      <c r="D212" s="17">
        <v>1500</v>
      </c>
      <c r="E212" s="18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69.818200000000004</v>
      </c>
      <c r="Q212" s="3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43.2" x14ac:dyDescent="0.3">
      <c r="A213" s="3">
        <v>3391</v>
      </c>
      <c r="B213" s="3" t="s">
        <v>3390</v>
      </c>
      <c r="C213" s="3" t="s">
        <v>7501</v>
      </c>
      <c r="D213" s="17">
        <v>500</v>
      </c>
      <c r="E213" s="18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61.944400000000002</v>
      </c>
      <c r="Q213" s="3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43.2" x14ac:dyDescent="0.3">
      <c r="A214" s="3">
        <v>3393</v>
      </c>
      <c r="B214" s="3" t="s">
        <v>3392</v>
      </c>
      <c r="C214" s="3" t="s">
        <v>7503</v>
      </c>
      <c r="D214" s="17">
        <v>1500</v>
      </c>
      <c r="E214" s="18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36.068199999999997</v>
      </c>
      <c r="Q214" s="3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43.2" x14ac:dyDescent="0.3">
      <c r="A215" s="3">
        <v>3396</v>
      </c>
      <c r="B215" s="3" t="s">
        <v>3395</v>
      </c>
      <c r="C215" s="3" t="s">
        <v>7506</v>
      </c>
      <c r="D215" s="17">
        <v>1500</v>
      </c>
      <c r="E215" s="18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55.892899999999997</v>
      </c>
      <c r="Q215" s="3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43.2" x14ac:dyDescent="0.3">
      <c r="A216" s="3">
        <v>3398</v>
      </c>
      <c r="B216" s="3" t="s">
        <v>3397</v>
      </c>
      <c r="C216" s="3" t="s">
        <v>7508</v>
      </c>
      <c r="D216" s="17">
        <v>4000</v>
      </c>
      <c r="E216" s="18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68.353800000000007</v>
      </c>
      <c r="Q216" s="3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43.2" x14ac:dyDescent="0.3">
      <c r="A217" s="3">
        <v>3400</v>
      </c>
      <c r="B217" s="3" t="s">
        <v>3399</v>
      </c>
      <c r="C217" s="3" t="s">
        <v>7510</v>
      </c>
      <c r="D217" s="17">
        <v>10000</v>
      </c>
      <c r="E217" s="18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118.1294</v>
      </c>
      <c r="Q217" s="3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43.2" x14ac:dyDescent="0.3">
      <c r="A218" s="3">
        <v>3402</v>
      </c>
      <c r="B218" s="3" t="s">
        <v>3401</v>
      </c>
      <c r="C218" s="3" t="s">
        <v>7512</v>
      </c>
      <c r="D218" s="17">
        <v>15000</v>
      </c>
      <c r="E218" s="18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99.787899999999993</v>
      </c>
      <c r="Q218" s="3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57.6" x14ac:dyDescent="0.3">
      <c r="A219" s="3">
        <v>3404</v>
      </c>
      <c r="B219" s="3" t="s">
        <v>3403</v>
      </c>
      <c r="C219" s="3" t="s">
        <v>7514</v>
      </c>
      <c r="D219" s="17">
        <v>500</v>
      </c>
      <c r="E219" s="18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203.33330000000001</v>
      </c>
      <c r="Q219" s="3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43.2" x14ac:dyDescent="0.3">
      <c r="A220" s="3">
        <v>3406</v>
      </c>
      <c r="B220" s="3" t="s">
        <v>3405</v>
      </c>
      <c r="C220" s="3" t="s">
        <v>7516</v>
      </c>
      <c r="D220" s="17">
        <v>10000</v>
      </c>
      <c r="E220" s="18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110.2308</v>
      </c>
      <c r="Q220" s="3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43.2" x14ac:dyDescent="0.3">
      <c r="A221" s="3">
        <v>3408</v>
      </c>
      <c r="B221" s="3" t="s">
        <v>3407</v>
      </c>
      <c r="C221" s="3" t="s">
        <v>7518</v>
      </c>
      <c r="D221" s="17">
        <v>500</v>
      </c>
      <c r="E221" s="18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58.6111</v>
      </c>
      <c r="Q221" s="3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43.2" x14ac:dyDescent="0.3">
      <c r="A222" s="3">
        <v>3410</v>
      </c>
      <c r="B222" s="3" t="s">
        <v>3409</v>
      </c>
      <c r="C222" s="3" t="s">
        <v>7520</v>
      </c>
      <c r="D222" s="17">
        <v>3000</v>
      </c>
      <c r="E222" s="18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81.375</v>
      </c>
      <c r="Q222" s="3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43.2" x14ac:dyDescent="0.3">
      <c r="A223" s="3">
        <v>3411</v>
      </c>
      <c r="B223" s="3" t="s">
        <v>3410</v>
      </c>
      <c r="C223" s="3" t="s">
        <v>7521</v>
      </c>
      <c r="D223" s="17">
        <v>15000</v>
      </c>
      <c r="E223" s="18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199.16669999999999</v>
      </c>
      <c r="Q223" s="3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57.6" x14ac:dyDescent="0.3">
      <c r="A224" s="3">
        <v>3413</v>
      </c>
      <c r="B224" s="3" t="s">
        <v>3412</v>
      </c>
      <c r="C224" s="3" t="s">
        <v>7523</v>
      </c>
      <c r="D224" s="17">
        <v>500</v>
      </c>
      <c r="E224" s="18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46.428600000000003</v>
      </c>
      <c r="Q224" s="3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43.2" x14ac:dyDescent="0.3">
      <c r="A225" s="3">
        <v>3414</v>
      </c>
      <c r="B225" s="3" t="s">
        <v>3413</v>
      </c>
      <c r="C225" s="3" t="s">
        <v>7524</v>
      </c>
      <c r="D225" s="17">
        <v>3000</v>
      </c>
      <c r="E225" s="18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70.568200000000004</v>
      </c>
      <c r="Q225" s="3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3.2" x14ac:dyDescent="0.3">
      <c r="A226" s="3">
        <v>3415</v>
      </c>
      <c r="B226" s="3" t="s">
        <v>3414</v>
      </c>
      <c r="C226" s="3" t="s">
        <v>7525</v>
      </c>
      <c r="D226" s="17">
        <v>200</v>
      </c>
      <c r="E226" s="18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22.222200000000001</v>
      </c>
      <c r="Q226" s="3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43.2" x14ac:dyDescent="0.3">
      <c r="A227" s="3">
        <v>3417</v>
      </c>
      <c r="B227" s="3" t="s">
        <v>3416</v>
      </c>
      <c r="C227" s="3" t="s">
        <v>7527</v>
      </c>
      <c r="D227" s="17">
        <v>1700</v>
      </c>
      <c r="E227" s="18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37.777999999999999</v>
      </c>
      <c r="Q227" s="3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43.2" x14ac:dyDescent="0.3">
      <c r="A228" s="3">
        <v>3418</v>
      </c>
      <c r="B228" s="3" t="s">
        <v>3417</v>
      </c>
      <c r="C228" s="3" t="s">
        <v>7528</v>
      </c>
      <c r="D228" s="17">
        <v>4000</v>
      </c>
      <c r="E228" s="18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72.053600000000003</v>
      </c>
      <c r="Q228" s="3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43.2" x14ac:dyDescent="0.3">
      <c r="A229" s="3">
        <v>3421</v>
      </c>
      <c r="B229" s="3" t="s">
        <v>3420</v>
      </c>
      <c r="C229" s="3" t="s">
        <v>7531</v>
      </c>
      <c r="D229" s="17">
        <v>10000</v>
      </c>
      <c r="E229" s="18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103.21429999999999</v>
      </c>
      <c r="Q229" s="3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43.2" x14ac:dyDescent="0.3">
      <c r="A230" s="3">
        <v>3423</v>
      </c>
      <c r="B230" s="3" t="s">
        <v>3422</v>
      </c>
      <c r="C230" s="3" t="s">
        <v>7533</v>
      </c>
      <c r="D230" s="17">
        <v>250</v>
      </c>
      <c r="E230" s="18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3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43.2" x14ac:dyDescent="0.3">
      <c r="A231" s="3">
        <v>3424</v>
      </c>
      <c r="B231" s="3" t="s">
        <v>3423</v>
      </c>
      <c r="C231" s="3" t="s">
        <v>7534</v>
      </c>
      <c r="D231" s="17">
        <v>6000</v>
      </c>
      <c r="E231" s="18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81.776300000000006</v>
      </c>
      <c r="Q231" s="3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43.2" x14ac:dyDescent="0.3">
      <c r="A232" s="3">
        <v>3425</v>
      </c>
      <c r="B232" s="3" t="s">
        <v>3424</v>
      </c>
      <c r="C232" s="3" t="s">
        <v>7535</v>
      </c>
      <c r="D232" s="17">
        <v>30000</v>
      </c>
      <c r="E232" s="18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297.02980000000002</v>
      </c>
      <c r="Q232" s="3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43.2" x14ac:dyDescent="0.3">
      <c r="A233" s="3">
        <v>3426</v>
      </c>
      <c r="B233" s="3" t="s">
        <v>3425</v>
      </c>
      <c r="C233" s="3" t="s">
        <v>7536</v>
      </c>
      <c r="D233" s="17">
        <v>3750</v>
      </c>
      <c r="E233" s="18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46.609200000000001</v>
      </c>
      <c r="Q233" s="3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43.2" x14ac:dyDescent="0.3">
      <c r="A234" s="3">
        <v>3431</v>
      </c>
      <c r="B234" s="3" t="s">
        <v>3430</v>
      </c>
      <c r="C234" s="3" t="s">
        <v>7541</v>
      </c>
      <c r="D234" s="17">
        <v>2000</v>
      </c>
      <c r="E234" s="18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95.238100000000003</v>
      </c>
      <c r="Q234" s="3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43.2" x14ac:dyDescent="0.3">
      <c r="A235" s="3">
        <v>3432</v>
      </c>
      <c r="B235" s="3" t="s">
        <v>3431</v>
      </c>
      <c r="C235" s="3" t="s">
        <v>7542</v>
      </c>
      <c r="D235" s="17">
        <v>2000</v>
      </c>
      <c r="E235" s="18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52.214300000000001</v>
      </c>
      <c r="Q235" s="3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3.2" x14ac:dyDescent="0.3">
      <c r="A236" s="3">
        <v>3433</v>
      </c>
      <c r="B236" s="3" t="s">
        <v>3432</v>
      </c>
      <c r="C236" s="3" t="s">
        <v>7543</v>
      </c>
      <c r="D236" s="17">
        <v>9500</v>
      </c>
      <c r="E236" s="18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134.1549</v>
      </c>
      <c r="Q236" s="3" t="s">
        <v>8315</v>
      </c>
      <c r="R236" s="3" t="s">
        <v>8316</v>
      </c>
      <c r="S236" s="4">
        <v>41776.063136574077</v>
      </c>
      <c r="T236" s="4">
        <v>41807.125</v>
      </c>
    </row>
    <row r="237" spans="1:20" ht="43.2" x14ac:dyDescent="0.3">
      <c r="A237" s="3">
        <v>3434</v>
      </c>
      <c r="B237" s="3" t="s">
        <v>3433</v>
      </c>
      <c r="C237" s="3" t="s">
        <v>7544</v>
      </c>
      <c r="D237" s="17">
        <v>10000</v>
      </c>
      <c r="E237" s="18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62.827399999999997</v>
      </c>
      <c r="Q237" s="3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43.2" x14ac:dyDescent="0.3">
      <c r="A238" s="3">
        <v>3435</v>
      </c>
      <c r="B238" s="3" t="s">
        <v>3434</v>
      </c>
      <c r="C238" s="3" t="s">
        <v>7545</v>
      </c>
      <c r="D238" s="17">
        <v>1000</v>
      </c>
      <c r="E238" s="18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58.947400000000002</v>
      </c>
      <c r="Q238" s="3" t="s">
        <v>8315</v>
      </c>
      <c r="R238" s="3" t="s">
        <v>8316</v>
      </c>
      <c r="S238" s="4">
        <v>42572.61681712963</v>
      </c>
      <c r="T238" s="4">
        <v>42589.125</v>
      </c>
    </row>
    <row r="239" spans="1:20" ht="43.2" x14ac:dyDescent="0.3">
      <c r="A239" s="3">
        <v>3436</v>
      </c>
      <c r="B239" s="3" t="s">
        <v>3435</v>
      </c>
      <c r="C239" s="3" t="s">
        <v>7546</v>
      </c>
      <c r="D239" s="17">
        <v>5000</v>
      </c>
      <c r="E239" s="18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143.10810000000001</v>
      </c>
      <c r="Q239" s="3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57.6" x14ac:dyDescent="0.3">
      <c r="A240" s="3">
        <v>3437</v>
      </c>
      <c r="B240" s="3" t="s">
        <v>3436</v>
      </c>
      <c r="C240" s="3" t="s">
        <v>7547</v>
      </c>
      <c r="D240" s="17">
        <v>3000</v>
      </c>
      <c r="E240" s="18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84.166700000000006</v>
      </c>
      <c r="Q240" s="3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28.8" x14ac:dyDescent="0.3">
      <c r="A241" s="3">
        <v>3439</v>
      </c>
      <c r="B241" s="3" t="s">
        <v>3438</v>
      </c>
      <c r="C241" s="3" t="s">
        <v>7549</v>
      </c>
      <c r="D241" s="17">
        <v>1200</v>
      </c>
      <c r="E241" s="18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89.785600000000002</v>
      </c>
      <c r="Q241" s="3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43.2" x14ac:dyDescent="0.3">
      <c r="A242" s="3">
        <v>3440</v>
      </c>
      <c r="B242" s="3" t="s">
        <v>3439</v>
      </c>
      <c r="C242" s="3" t="s">
        <v>7550</v>
      </c>
      <c r="D242" s="17">
        <v>5000</v>
      </c>
      <c r="E242" s="18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64.157600000000002</v>
      </c>
      <c r="Q242" s="3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43.2" x14ac:dyDescent="0.3">
      <c r="A243" s="3">
        <v>3441</v>
      </c>
      <c r="B243" s="3" t="s">
        <v>3440</v>
      </c>
      <c r="C243" s="3" t="s">
        <v>7551</v>
      </c>
      <c r="D243" s="17">
        <v>2500</v>
      </c>
      <c r="E243" s="18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59.651200000000003</v>
      </c>
      <c r="Q243" s="3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43.2" x14ac:dyDescent="0.3">
      <c r="A244" s="3">
        <v>3442</v>
      </c>
      <c r="B244" s="3" t="s">
        <v>3441</v>
      </c>
      <c r="C244" s="3" t="s">
        <v>7552</v>
      </c>
      <c r="D244" s="17">
        <v>250</v>
      </c>
      <c r="E244" s="18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3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43.2" x14ac:dyDescent="0.3">
      <c r="A245" s="3">
        <v>3443</v>
      </c>
      <c r="B245" s="3" t="s">
        <v>3442</v>
      </c>
      <c r="C245" s="3" t="s">
        <v>7553</v>
      </c>
      <c r="D245" s="17">
        <v>1000</v>
      </c>
      <c r="E245" s="18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41.222200000000001</v>
      </c>
      <c r="Q245" s="3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28.8" x14ac:dyDescent="0.3">
      <c r="A246" s="3">
        <v>3447</v>
      </c>
      <c r="B246" s="3" t="s">
        <v>3446</v>
      </c>
      <c r="C246" s="3" t="s">
        <v>7557</v>
      </c>
      <c r="D246" s="17">
        <v>1000</v>
      </c>
      <c r="E246" s="18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3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43.2" x14ac:dyDescent="0.3">
      <c r="A247" s="3">
        <v>3448</v>
      </c>
      <c r="B247" s="3" t="s">
        <v>3447</v>
      </c>
      <c r="C247" s="3" t="s">
        <v>7558</v>
      </c>
      <c r="D247" s="17">
        <v>2100</v>
      </c>
      <c r="E247" s="18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51.222200000000001</v>
      </c>
      <c r="Q247" s="3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43.2" x14ac:dyDescent="0.3">
      <c r="A248" s="3">
        <v>3449</v>
      </c>
      <c r="B248" s="3" t="s">
        <v>3448</v>
      </c>
      <c r="C248" s="3" t="s">
        <v>7559</v>
      </c>
      <c r="D248" s="17">
        <v>800</v>
      </c>
      <c r="E248" s="18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3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43.2" x14ac:dyDescent="0.3">
      <c r="A249" s="3">
        <v>3451</v>
      </c>
      <c r="B249" s="3" t="s">
        <v>3450</v>
      </c>
      <c r="C249" s="3" t="s">
        <v>7561</v>
      </c>
      <c r="D249" s="17">
        <v>650</v>
      </c>
      <c r="E249" s="18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41.125</v>
      </c>
      <c r="Q249" s="3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43.2" x14ac:dyDescent="0.3">
      <c r="A250" s="3">
        <v>3452</v>
      </c>
      <c r="B250" s="3" t="s">
        <v>3451</v>
      </c>
      <c r="C250" s="3" t="s">
        <v>7562</v>
      </c>
      <c r="D250" s="17">
        <v>1000</v>
      </c>
      <c r="E250" s="18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41.4054</v>
      </c>
      <c r="Q250" s="3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43.2" x14ac:dyDescent="0.3">
      <c r="A251" s="3">
        <v>3455</v>
      </c>
      <c r="B251" s="3" t="s">
        <v>3454</v>
      </c>
      <c r="C251" s="3" t="s">
        <v>7565</v>
      </c>
      <c r="D251" s="17">
        <v>10000</v>
      </c>
      <c r="E251" s="18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145.86959999999999</v>
      </c>
      <c r="Q251" s="3" t="s">
        <v>8315</v>
      </c>
      <c r="R251" s="3" t="s">
        <v>8316</v>
      </c>
      <c r="S251" s="4">
        <v>42626.7503125</v>
      </c>
      <c r="T251" s="4">
        <v>42656.7503125</v>
      </c>
    </row>
    <row r="252" spans="1:20" ht="43.2" x14ac:dyDescent="0.3">
      <c r="A252" s="3">
        <v>3456</v>
      </c>
      <c r="B252" s="3" t="s">
        <v>3455</v>
      </c>
      <c r="C252" s="3" t="s">
        <v>7566</v>
      </c>
      <c r="D252" s="17">
        <v>3000</v>
      </c>
      <c r="E252" s="18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358.6875</v>
      </c>
      <c r="Q252" s="3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28.8" x14ac:dyDescent="0.3">
      <c r="A253" s="3">
        <v>3457</v>
      </c>
      <c r="B253" s="3" t="s">
        <v>3456</v>
      </c>
      <c r="C253" s="3" t="s">
        <v>7567</v>
      </c>
      <c r="D253" s="17">
        <v>2000</v>
      </c>
      <c r="E253" s="18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50.9818</v>
      </c>
      <c r="Q253" s="3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43.2" x14ac:dyDescent="0.3">
      <c r="A254" s="3">
        <v>3458</v>
      </c>
      <c r="B254" s="3" t="s">
        <v>3457</v>
      </c>
      <c r="C254" s="3" t="s">
        <v>7568</v>
      </c>
      <c r="D254" s="17">
        <v>978</v>
      </c>
      <c r="E254" s="18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45.036999999999999</v>
      </c>
      <c r="Q254" s="3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43.2" x14ac:dyDescent="0.3">
      <c r="A255" s="3">
        <v>3461</v>
      </c>
      <c r="B255" s="3" t="s">
        <v>3460</v>
      </c>
      <c r="C255" s="3" t="s">
        <v>7571</v>
      </c>
      <c r="D255" s="17">
        <v>500</v>
      </c>
      <c r="E255" s="18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57.916699999999999</v>
      </c>
      <c r="Q255" s="3" t="s">
        <v>8315</v>
      </c>
      <c r="R255" s="3" t="s">
        <v>8316</v>
      </c>
      <c r="S255" s="4">
        <v>42643.632858796293</v>
      </c>
      <c r="T255" s="4">
        <v>42672.125</v>
      </c>
    </row>
    <row r="256" spans="1:20" ht="43.2" x14ac:dyDescent="0.3">
      <c r="A256" s="3">
        <v>3462</v>
      </c>
      <c r="B256" s="3" t="s">
        <v>3461</v>
      </c>
      <c r="C256" s="3" t="s">
        <v>7572</v>
      </c>
      <c r="D256" s="17">
        <v>250</v>
      </c>
      <c r="E256" s="18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29.7059</v>
      </c>
      <c r="Q256" s="3" t="s">
        <v>8315</v>
      </c>
      <c r="R256" s="3" t="s">
        <v>8316</v>
      </c>
      <c r="S256" s="4">
        <v>42179.898472222223</v>
      </c>
      <c r="T256" s="4">
        <v>42195.75</v>
      </c>
    </row>
    <row r="257" spans="1:20" ht="57.6" x14ac:dyDescent="0.3">
      <c r="A257" s="3">
        <v>3464</v>
      </c>
      <c r="B257" s="3" t="s">
        <v>3463</v>
      </c>
      <c r="C257" s="3" t="s">
        <v>7574</v>
      </c>
      <c r="D257" s="17">
        <v>5000</v>
      </c>
      <c r="E257" s="18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55.012700000000002</v>
      </c>
      <c r="Q257" s="3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43.2" x14ac:dyDescent="0.3">
      <c r="A258" s="3">
        <v>3466</v>
      </c>
      <c r="B258" s="3" t="s">
        <v>3465</v>
      </c>
      <c r="C258" s="3" t="s">
        <v>7576</v>
      </c>
      <c r="D258" s="17">
        <v>3500</v>
      </c>
      <c r="E258" s="18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72.950800000000001</v>
      </c>
      <c r="Q258" s="3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x14ac:dyDescent="0.3">
      <c r="A259" s="3">
        <v>3467</v>
      </c>
      <c r="B259" s="3" t="s">
        <v>3466</v>
      </c>
      <c r="C259" s="3" t="s">
        <v>7577</v>
      </c>
      <c r="D259" s="17">
        <v>3000</v>
      </c>
      <c r="E259" s="18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64.468100000000007</v>
      </c>
      <c r="Q259" s="3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43.2" x14ac:dyDescent="0.3">
      <c r="A260" s="3">
        <v>3468</v>
      </c>
      <c r="B260" s="3" t="s">
        <v>3467</v>
      </c>
      <c r="C260" s="3" t="s">
        <v>7578</v>
      </c>
      <c r="D260" s="17">
        <v>10000</v>
      </c>
      <c r="E260" s="18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716.35289999999998</v>
      </c>
      <c r="Q260" s="3" t="s">
        <v>8315</v>
      </c>
      <c r="R260" s="3" t="s">
        <v>8316</v>
      </c>
      <c r="S260" s="4">
        <v>42605.765381944439</v>
      </c>
      <c r="T260" s="4">
        <v>42634.125</v>
      </c>
    </row>
    <row r="261" spans="1:20" ht="57.6" x14ac:dyDescent="0.3">
      <c r="A261" s="3">
        <v>3469</v>
      </c>
      <c r="B261" s="3" t="s">
        <v>3468</v>
      </c>
      <c r="C261" s="3" t="s">
        <v>7579</v>
      </c>
      <c r="D261" s="17">
        <v>2800</v>
      </c>
      <c r="E261" s="18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50.396799999999999</v>
      </c>
      <c r="Q261" s="3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28.8" x14ac:dyDescent="0.3">
      <c r="A262" s="3">
        <v>3470</v>
      </c>
      <c r="B262" s="3" t="s">
        <v>3469</v>
      </c>
      <c r="C262" s="3" t="s">
        <v>7580</v>
      </c>
      <c r="D262" s="17">
        <v>250</v>
      </c>
      <c r="E262" s="18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41.666699999999999</v>
      </c>
      <c r="Q262" s="3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43.2" x14ac:dyDescent="0.3">
      <c r="A263" s="3">
        <v>3472</v>
      </c>
      <c r="B263" s="3" t="s">
        <v>3471</v>
      </c>
      <c r="C263" s="3" t="s">
        <v>7582</v>
      </c>
      <c r="D263" s="17">
        <v>2000</v>
      </c>
      <c r="E263" s="18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88.739099999999993</v>
      </c>
      <c r="Q263" s="3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43.2" x14ac:dyDescent="0.3">
      <c r="A264" s="3">
        <v>3473</v>
      </c>
      <c r="B264" s="3" t="s">
        <v>3472</v>
      </c>
      <c r="C264" s="3" t="s">
        <v>7583</v>
      </c>
      <c r="D264" s="17">
        <v>4900</v>
      </c>
      <c r="E264" s="18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148.48480000000001</v>
      </c>
      <c r="Q264" s="3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43.2" x14ac:dyDescent="0.3">
      <c r="A265" s="3">
        <v>3476</v>
      </c>
      <c r="B265" s="3" t="s">
        <v>3475</v>
      </c>
      <c r="C265" s="3" t="s">
        <v>7586</v>
      </c>
      <c r="D265" s="17">
        <v>300</v>
      </c>
      <c r="E265" s="18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3" t="s">
        <v>8315</v>
      </c>
      <c r="R265" s="3" t="s">
        <v>8316</v>
      </c>
      <c r="S265" s="4">
        <v>41921.279976851853</v>
      </c>
      <c r="T265" s="4">
        <v>41939.125</v>
      </c>
    </row>
    <row r="266" spans="1:20" ht="43.2" x14ac:dyDescent="0.3">
      <c r="A266" s="3">
        <v>3477</v>
      </c>
      <c r="B266" s="3" t="s">
        <v>3476</v>
      </c>
      <c r="C266" s="3" t="s">
        <v>7587</v>
      </c>
      <c r="D266" s="17">
        <v>1800</v>
      </c>
      <c r="E266" s="18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53.230800000000002</v>
      </c>
      <c r="Q266" s="3" t="s">
        <v>8315</v>
      </c>
      <c r="R266" s="3" t="s">
        <v>8316</v>
      </c>
      <c r="S266" s="4">
        <v>42128.736608796295</v>
      </c>
      <c r="T266" s="4">
        <v>42141.125</v>
      </c>
    </row>
    <row r="267" spans="1:20" ht="43.2" x14ac:dyDescent="0.3">
      <c r="A267" s="3">
        <v>3478</v>
      </c>
      <c r="B267" s="3" t="s">
        <v>3477</v>
      </c>
      <c r="C267" s="3" t="s">
        <v>7588</v>
      </c>
      <c r="D267" s="17">
        <v>2000</v>
      </c>
      <c r="E267" s="18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39.596499999999999</v>
      </c>
      <c r="Q267" s="3" t="s">
        <v>8315</v>
      </c>
      <c r="R267" s="3" t="s">
        <v>8316</v>
      </c>
      <c r="S267" s="4">
        <v>42053.916921296302</v>
      </c>
      <c r="T267" s="4">
        <v>42079.875</v>
      </c>
    </row>
    <row r="268" spans="1:20" ht="43.2" x14ac:dyDescent="0.3">
      <c r="A268" s="3">
        <v>3480</v>
      </c>
      <c r="B268" s="3" t="s">
        <v>3479</v>
      </c>
      <c r="C268" s="3" t="s">
        <v>7590</v>
      </c>
      <c r="D268" s="17">
        <v>1500</v>
      </c>
      <c r="E268" s="18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164.61539999999999</v>
      </c>
      <c r="Q268" s="3" t="s">
        <v>8315</v>
      </c>
      <c r="R268" s="3" t="s">
        <v>8316</v>
      </c>
      <c r="S268" s="4">
        <v>42171.317442129628</v>
      </c>
      <c r="T268" s="4">
        <v>42195.875</v>
      </c>
    </row>
    <row r="269" spans="1:20" ht="43.2" x14ac:dyDescent="0.3">
      <c r="A269" s="3">
        <v>3483</v>
      </c>
      <c r="B269" s="3" t="s">
        <v>3482</v>
      </c>
      <c r="C269" s="3" t="s">
        <v>7593</v>
      </c>
      <c r="D269" s="17">
        <v>3350</v>
      </c>
      <c r="E269" s="18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40.285699999999999</v>
      </c>
      <c r="Q269" s="3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57.6" x14ac:dyDescent="0.3">
      <c r="A270" s="3">
        <v>3484</v>
      </c>
      <c r="B270" s="3" t="s">
        <v>3483</v>
      </c>
      <c r="C270" s="3" t="s">
        <v>7594</v>
      </c>
      <c r="D270" s="17">
        <v>2500</v>
      </c>
      <c r="E270" s="18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64.909099999999995</v>
      </c>
      <c r="Q270" s="3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43.2" x14ac:dyDescent="0.3">
      <c r="A271" s="3">
        <v>3485</v>
      </c>
      <c r="B271" s="3" t="s">
        <v>3484</v>
      </c>
      <c r="C271" s="3" t="s">
        <v>7595</v>
      </c>
      <c r="D271" s="17">
        <v>1650</v>
      </c>
      <c r="E271" s="18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55.333300000000001</v>
      </c>
      <c r="Q271" s="3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43.2" x14ac:dyDescent="0.3">
      <c r="A272" s="3">
        <v>3486</v>
      </c>
      <c r="B272" s="3" t="s">
        <v>3485</v>
      </c>
      <c r="C272" s="3" t="s">
        <v>7596</v>
      </c>
      <c r="D272" s="17">
        <v>3000</v>
      </c>
      <c r="E272" s="18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83.142899999999997</v>
      </c>
      <c r="Q272" s="3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57.6" x14ac:dyDescent="0.3">
      <c r="A273" s="3">
        <v>3488</v>
      </c>
      <c r="B273" s="3" t="s">
        <v>3487</v>
      </c>
      <c r="C273" s="3" t="s">
        <v>7598</v>
      </c>
      <c r="D273" s="17">
        <v>3000</v>
      </c>
      <c r="E273" s="18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125.3793</v>
      </c>
      <c r="Q273" s="3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43.2" x14ac:dyDescent="0.3">
      <c r="A274" s="3">
        <v>3490</v>
      </c>
      <c r="B274" s="3" t="s">
        <v>3489</v>
      </c>
      <c r="C274" s="3" t="s">
        <v>7600</v>
      </c>
      <c r="D274" s="17">
        <v>1000</v>
      </c>
      <c r="E274" s="18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47.222200000000001</v>
      </c>
      <c r="Q274" s="3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43.2" x14ac:dyDescent="0.3">
      <c r="A275" s="3">
        <v>3491</v>
      </c>
      <c r="B275" s="3" t="s">
        <v>3490</v>
      </c>
      <c r="C275" s="3" t="s">
        <v>7601</v>
      </c>
      <c r="D275" s="17">
        <v>500</v>
      </c>
      <c r="E275" s="18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3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43.2" x14ac:dyDescent="0.3">
      <c r="A276" s="3">
        <v>3492</v>
      </c>
      <c r="B276" s="3" t="s">
        <v>3491</v>
      </c>
      <c r="C276" s="3" t="s">
        <v>7602</v>
      </c>
      <c r="D276" s="17">
        <v>3800</v>
      </c>
      <c r="E276" s="18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114.292</v>
      </c>
      <c r="Q276" s="3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43.2" x14ac:dyDescent="0.3">
      <c r="A277" s="3">
        <v>3493</v>
      </c>
      <c r="B277" s="3" t="s">
        <v>3492</v>
      </c>
      <c r="C277" s="3" t="s">
        <v>7603</v>
      </c>
      <c r="D277" s="17">
        <v>1500</v>
      </c>
      <c r="E277" s="18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51.7241</v>
      </c>
      <c r="Q277" s="3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43.2" x14ac:dyDescent="0.3">
      <c r="A278" s="3">
        <v>3494</v>
      </c>
      <c r="B278" s="3" t="s">
        <v>3493</v>
      </c>
      <c r="C278" s="3" t="s">
        <v>7604</v>
      </c>
      <c r="D278" s="17">
        <v>400</v>
      </c>
      <c r="E278" s="18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30.769200000000001</v>
      </c>
      <c r="Q278" s="3" t="s">
        <v>8315</v>
      </c>
      <c r="R278" s="3" t="s">
        <v>8316</v>
      </c>
      <c r="S278" s="4">
        <v>42689.214988425927</v>
      </c>
      <c r="T278" s="4">
        <v>42700.25</v>
      </c>
    </row>
    <row r="279" spans="1:20" ht="57.6" x14ac:dyDescent="0.3">
      <c r="A279" s="3">
        <v>3496</v>
      </c>
      <c r="B279" s="3" t="s">
        <v>3495</v>
      </c>
      <c r="C279" s="3" t="s">
        <v>7606</v>
      </c>
      <c r="D279" s="17">
        <v>3000</v>
      </c>
      <c r="E279" s="18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47.846200000000003</v>
      </c>
      <c r="Q279" s="3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57.6" x14ac:dyDescent="0.3">
      <c r="A280" s="3">
        <v>3497</v>
      </c>
      <c r="B280" s="3" t="s">
        <v>3496</v>
      </c>
      <c r="C280" s="3" t="s">
        <v>7607</v>
      </c>
      <c r="D280" s="17">
        <v>1551</v>
      </c>
      <c r="E280" s="18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34.408200000000001</v>
      </c>
      <c r="Q280" s="3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43.2" x14ac:dyDescent="0.3">
      <c r="A281" s="3">
        <v>3499</v>
      </c>
      <c r="B281" s="3" t="s">
        <v>3498</v>
      </c>
      <c r="C281" s="3" t="s">
        <v>7609</v>
      </c>
      <c r="D281" s="17">
        <v>2000</v>
      </c>
      <c r="E281" s="18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60.285699999999999</v>
      </c>
      <c r="Q281" s="3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57.6" x14ac:dyDescent="0.3">
      <c r="A282" s="3">
        <v>3500</v>
      </c>
      <c r="B282" s="3" t="s">
        <v>3499</v>
      </c>
      <c r="C282" s="3" t="s">
        <v>7610</v>
      </c>
      <c r="D282" s="17">
        <v>1000</v>
      </c>
      <c r="E282" s="18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25.3095</v>
      </c>
      <c r="Q282" s="3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43.2" x14ac:dyDescent="0.3">
      <c r="A283" s="3">
        <v>3502</v>
      </c>
      <c r="B283" s="3" t="s">
        <v>3501</v>
      </c>
      <c r="C283" s="3" t="s">
        <v>7612</v>
      </c>
      <c r="D283" s="17">
        <v>4000</v>
      </c>
      <c r="E283" s="18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3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43.2" x14ac:dyDescent="0.3">
      <c r="A284" s="3">
        <v>3504</v>
      </c>
      <c r="B284" s="3" t="s">
        <v>3503</v>
      </c>
      <c r="C284" s="3" t="s">
        <v>7614</v>
      </c>
      <c r="D284" s="17">
        <v>1000</v>
      </c>
      <c r="E284" s="18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3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86.4" x14ac:dyDescent="0.3">
      <c r="A285" s="3">
        <v>3505</v>
      </c>
      <c r="B285" s="3" t="s">
        <v>3504</v>
      </c>
      <c r="C285" s="3" t="s">
        <v>7615</v>
      </c>
      <c r="D285" s="17">
        <v>2500</v>
      </c>
      <c r="E285" s="18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66.512799999999999</v>
      </c>
      <c r="Q285" s="3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43.2" x14ac:dyDescent="0.3">
      <c r="A286" s="3">
        <v>3506</v>
      </c>
      <c r="B286" s="3" t="s">
        <v>3505</v>
      </c>
      <c r="C286" s="3" t="s">
        <v>7616</v>
      </c>
      <c r="D286" s="17">
        <v>3000</v>
      </c>
      <c r="E286" s="18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3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43.2" x14ac:dyDescent="0.3">
      <c r="A287" s="3">
        <v>3507</v>
      </c>
      <c r="B287" s="3" t="s">
        <v>3506</v>
      </c>
      <c r="C287" s="3" t="s">
        <v>7617</v>
      </c>
      <c r="D287" s="17">
        <v>10000</v>
      </c>
      <c r="E287" s="18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3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43.2" x14ac:dyDescent="0.3">
      <c r="A288" s="3">
        <v>3509</v>
      </c>
      <c r="B288" s="3" t="s">
        <v>3508</v>
      </c>
      <c r="C288" s="3" t="s">
        <v>7619</v>
      </c>
      <c r="D288" s="17">
        <v>3000</v>
      </c>
      <c r="E288" s="18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96.666700000000006</v>
      </c>
      <c r="Q288" s="3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57.6" x14ac:dyDescent="0.3">
      <c r="A289" s="3">
        <v>3510</v>
      </c>
      <c r="B289" s="3" t="s">
        <v>3509</v>
      </c>
      <c r="C289" s="3" t="s">
        <v>7620</v>
      </c>
      <c r="D289" s="17">
        <v>900</v>
      </c>
      <c r="E289" s="18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60.333300000000001</v>
      </c>
      <c r="Q289" s="3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43.2" x14ac:dyDescent="0.3">
      <c r="A290" s="3">
        <v>3513</v>
      </c>
      <c r="B290" s="3" t="s">
        <v>3512</v>
      </c>
      <c r="C290" s="3" t="s">
        <v>7623</v>
      </c>
      <c r="D290" s="17">
        <v>2800</v>
      </c>
      <c r="E290" s="18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75.340900000000005</v>
      </c>
      <c r="Q290" s="3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43.2" x14ac:dyDescent="0.3">
      <c r="A291" s="3">
        <v>3514</v>
      </c>
      <c r="B291" s="3" t="s">
        <v>3513</v>
      </c>
      <c r="C291" s="3" t="s">
        <v>7624</v>
      </c>
      <c r="D291" s="17">
        <v>500</v>
      </c>
      <c r="E291" s="18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3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43.2" x14ac:dyDescent="0.3">
      <c r="A292" s="3">
        <v>3515</v>
      </c>
      <c r="B292" s="3" t="s">
        <v>3514</v>
      </c>
      <c r="C292" s="3" t="s">
        <v>7625</v>
      </c>
      <c r="D292" s="17">
        <v>3000</v>
      </c>
      <c r="E292" s="18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66.956500000000005</v>
      </c>
      <c r="Q292" s="3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43.2" x14ac:dyDescent="0.3">
      <c r="A293" s="3">
        <v>3516</v>
      </c>
      <c r="B293" s="3" t="s">
        <v>3515</v>
      </c>
      <c r="C293" s="3" t="s">
        <v>7626</v>
      </c>
      <c r="D293" s="17">
        <v>2500</v>
      </c>
      <c r="E293" s="18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227.27269999999999</v>
      </c>
      <c r="Q293" s="3" t="s">
        <v>8315</v>
      </c>
      <c r="R293" s="3" t="s">
        <v>8316</v>
      </c>
      <c r="S293" s="4">
        <v>41856.010069444441</v>
      </c>
      <c r="T293" s="4">
        <v>41890.125</v>
      </c>
    </row>
    <row r="294" spans="1:20" ht="43.2" x14ac:dyDescent="0.3">
      <c r="A294" s="3">
        <v>3518</v>
      </c>
      <c r="B294" s="3" t="s">
        <v>3517</v>
      </c>
      <c r="C294" s="3" t="s">
        <v>7628</v>
      </c>
      <c r="D294" s="17">
        <v>1500</v>
      </c>
      <c r="E294" s="18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50.020899999999997</v>
      </c>
      <c r="Q294" s="3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57.6" x14ac:dyDescent="0.3">
      <c r="A295" s="3">
        <v>3521</v>
      </c>
      <c r="B295" s="3" t="s">
        <v>3520</v>
      </c>
      <c r="C295" s="3" t="s">
        <v>7631</v>
      </c>
      <c r="D295" s="17">
        <v>350</v>
      </c>
      <c r="E295" s="18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45.615400000000001</v>
      </c>
      <c r="Q295" s="3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43.2" x14ac:dyDescent="0.3">
      <c r="A296" s="3">
        <v>3524</v>
      </c>
      <c r="B296" s="3" t="s">
        <v>3523</v>
      </c>
      <c r="C296" s="3" t="s">
        <v>7634</v>
      </c>
      <c r="D296" s="17">
        <v>10000</v>
      </c>
      <c r="E296" s="18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137.2432</v>
      </c>
      <c r="Q296" s="3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43.2" x14ac:dyDescent="0.3">
      <c r="A297" s="3">
        <v>3525</v>
      </c>
      <c r="B297" s="3" t="s">
        <v>3524</v>
      </c>
      <c r="C297" s="3" t="s">
        <v>7635</v>
      </c>
      <c r="D297" s="17">
        <v>500</v>
      </c>
      <c r="E297" s="18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75.714299999999994</v>
      </c>
      <c r="Q297" s="3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43.2" x14ac:dyDescent="0.3">
      <c r="A298" s="3">
        <v>3526</v>
      </c>
      <c r="B298" s="3" t="s">
        <v>3525</v>
      </c>
      <c r="C298" s="3" t="s">
        <v>7636</v>
      </c>
      <c r="D298" s="17">
        <v>3300</v>
      </c>
      <c r="E298" s="18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3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43.2" x14ac:dyDescent="0.3">
      <c r="A299" s="3">
        <v>3527</v>
      </c>
      <c r="B299" s="3" t="s">
        <v>3526</v>
      </c>
      <c r="C299" s="3" t="s">
        <v>7637</v>
      </c>
      <c r="D299" s="17">
        <v>6000</v>
      </c>
      <c r="E299" s="18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81.569800000000001</v>
      </c>
      <c r="Q299" s="3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43.2" x14ac:dyDescent="0.3">
      <c r="A300" s="3">
        <v>3529</v>
      </c>
      <c r="B300" s="3" t="s">
        <v>3528</v>
      </c>
      <c r="C300" s="3" t="s">
        <v>7639</v>
      </c>
      <c r="D300" s="17">
        <v>500</v>
      </c>
      <c r="E300" s="18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36.666699999999999</v>
      </c>
      <c r="Q300" s="3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x14ac:dyDescent="0.3">
      <c r="A301" s="3">
        <v>3531</v>
      </c>
      <c r="B301" s="3" t="s">
        <v>3530</v>
      </c>
      <c r="C301" s="3" t="s">
        <v>7641</v>
      </c>
      <c r="D301" s="17">
        <v>1000</v>
      </c>
      <c r="E301" s="18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49.230800000000002</v>
      </c>
      <c r="Q301" s="3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57.6" x14ac:dyDescent="0.3">
      <c r="A302" s="3">
        <v>3532</v>
      </c>
      <c r="B302" s="3" t="s">
        <v>3531</v>
      </c>
      <c r="C302" s="3" t="s">
        <v>7642</v>
      </c>
      <c r="D302" s="17">
        <v>960</v>
      </c>
      <c r="E302" s="18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42.296300000000002</v>
      </c>
      <c r="Q302" s="3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57.6" x14ac:dyDescent="0.3">
      <c r="A303" s="3">
        <v>3533</v>
      </c>
      <c r="B303" s="3" t="s">
        <v>3532</v>
      </c>
      <c r="C303" s="3" t="s">
        <v>7643</v>
      </c>
      <c r="D303" s="17">
        <v>500</v>
      </c>
      <c r="E303" s="18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78.875</v>
      </c>
      <c r="Q303" s="3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43.2" x14ac:dyDescent="0.3">
      <c r="A304" s="3">
        <v>3534</v>
      </c>
      <c r="B304" s="3" t="s">
        <v>3533</v>
      </c>
      <c r="C304" s="3" t="s">
        <v>7644</v>
      </c>
      <c r="D304" s="17">
        <v>5000</v>
      </c>
      <c r="E304" s="18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38.284300000000002</v>
      </c>
      <c r="Q304" s="3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43.2" x14ac:dyDescent="0.3">
      <c r="A305" s="3">
        <v>3539</v>
      </c>
      <c r="B305" s="3" t="s">
        <v>3538</v>
      </c>
      <c r="C305" s="3" t="s">
        <v>7649</v>
      </c>
      <c r="D305" s="17">
        <v>600</v>
      </c>
      <c r="E305" s="18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55.230800000000002</v>
      </c>
      <c r="Q305" s="3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43.2" x14ac:dyDescent="0.3">
      <c r="A306" s="3">
        <v>3542</v>
      </c>
      <c r="B306" s="3" t="s">
        <v>3541</v>
      </c>
      <c r="C306" s="3" t="s">
        <v>7652</v>
      </c>
      <c r="D306" s="17">
        <v>5500</v>
      </c>
      <c r="E306" s="18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66.152900000000002</v>
      </c>
      <c r="Q306" s="3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28.8" x14ac:dyDescent="0.3">
      <c r="A307" s="3">
        <v>3544</v>
      </c>
      <c r="B307" s="3" t="s">
        <v>3543</v>
      </c>
      <c r="C307" s="3" t="s">
        <v>7654</v>
      </c>
      <c r="D307" s="17">
        <v>2500</v>
      </c>
      <c r="E307" s="18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104.16670000000001</v>
      </c>
      <c r="Q307" s="3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43.2" x14ac:dyDescent="0.3">
      <c r="A308" s="3">
        <v>3545</v>
      </c>
      <c r="B308" s="3" t="s">
        <v>3544</v>
      </c>
      <c r="C308" s="3" t="s">
        <v>7655</v>
      </c>
      <c r="D308" s="17">
        <v>250</v>
      </c>
      <c r="E308" s="18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31.375</v>
      </c>
      <c r="Q308" s="3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43.2" x14ac:dyDescent="0.3">
      <c r="A309" s="3">
        <v>3546</v>
      </c>
      <c r="B309" s="3" t="s">
        <v>3545</v>
      </c>
      <c r="C309" s="3" t="s">
        <v>7656</v>
      </c>
      <c r="D309" s="17">
        <v>1100</v>
      </c>
      <c r="E309" s="18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59.210500000000003</v>
      </c>
      <c r="Q309" s="3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43.2" x14ac:dyDescent="0.3">
      <c r="A310" s="3">
        <v>3547</v>
      </c>
      <c r="B310" s="3" t="s">
        <v>3546</v>
      </c>
      <c r="C310" s="3" t="s">
        <v>7657</v>
      </c>
      <c r="D310" s="17">
        <v>35000</v>
      </c>
      <c r="E310" s="18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119.1763</v>
      </c>
      <c r="Q310" s="3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43.2" x14ac:dyDescent="0.3">
      <c r="A311" s="3">
        <v>3548</v>
      </c>
      <c r="B311" s="3" t="s">
        <v>3547</v>
      </c>
      <c r="C311" s="3" t="s">
        <v>7658</v>
      </c>
      <c r="D311" s="17">
        <v>2100</v>
      </c>
      <c r="E311" s="18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164.61539999999999</v>
      </c>
      <c r="Q311" s="3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43.2" x14ac:dyDescent="0.3">
      <c r="A312" s="3">
        <v>3551</v>
      </c>
      <c r="B312" s="3" t="s">
        <v>3550</v>
      </c>
      <c r="C312" s="3" t="s">
        <v>7661</v>
      </c>
      <c r="D312" s="17">
        <v>1500</v>
      </c>
      <c r="E312" s="18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3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43.2" x14ac:dyDescent="0.3">
      <c r="A313" s="3">
        <v>3553</v>
      </c>
      <c r="B313" s="3" t="s">
        <v>3552</v>
      </c>
      <c r="C313" s="3" t="s">
        <v>7663</v>
      </c>
      <c r="D313" s="17">
        <v>5500</v>
      </c>
      <c r="E313" s="18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56.201900000000002</v>
      </c>
      <c r="Q313" s="3" t="s">
        <v>8315</v>
      </c>
      <c r="R313" s="3" t="s">
        <v>8316</v>
      </c>
      <c r="S313" s="4">
        <v>42196.028703703705</v>
      </c>
      <c r="T313" s="4">
        <v>42228</v>
      </c>
    </row>
    <row r="314" spans="1:20" ht="43.2" x14ac:dyDescent="0.3">
      <c r="A314" s="3">
        <v>3554</v>
      </c>
      <c r="B314" s="3" t="s">
        <v>3553</v>
      </c>
      <c r="C314" s="3" t="s">
        <v>7664</v>
      </c>
      <c r="D314" s="17">
        <v>5000</v>
      </c>
      <c r="E314" s="18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107.0021</v>
      </c>
      <c r="Q314" s="3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57.6" x14ac:dyDescent="0.3">
      <c r="A315" s="3">
        <v>3557</v>
      </c>
      <c r="B315" s="3" t="s">
        <v>3556</v>
      </c>
      <c r="C315" s="3" t="s">
        <v>7667</v>
      </c>
      <c r="D315" s="17">
        <v>100000</v>
      </c>
      <c r="E315" s="18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179.27600000000001</v>
      </c>
      <c r="Q315" s="3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15.2" x14ac:dyDescent="0.3">
      <c r="A316" s="3">
        <v>3561</v>
      </c>
      <c r="B316" s="3" t="s">
        <v>3560</v>
      </c>
      <c r="C316" s="3" t="s">
        <v>7671</v>
      </c>
      <c r="D316" s="17">
        <v>2500</v>
      </c>
      <c r="E316" s="18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47.407400000000003</v>
      </c>
      <c r="Q316" s="3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43.2" x14ac:dyDescent="0.3">
      <c r="A317" s="3">
        <v>3565</v>
      </c>
      <c r="B317" s="3" t="s">
        <v>3564</v>
      </c>
      <c r="C317" s="3" t="s">
        <v>7675</v>
      </c>
      <c r="D317" s="17">
        <v>900</v>
      </c>
      <c r="E317" s="18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97.916700000000006</v>
      </c>
      <c r="Q317" s="3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43.2" x14ac:dyDescent="0.3">
      <c r="A318" s="3">
        <v>3568</v>
      </c>
      <c r="B318" s="3" t="s">
        <v>3567</v>
      </c>
      <c r="C318" s="3" t="s">
        <v>7678</v>
      </c>
      <c r="D318" s="17">
        <v>1000</v>
      </c>
      <c r="E318" s="18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58.421100000000003</v>
      </c>
      <c r="Q318" s="3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43.2" x14ac:dyDescent="0.3">
      <c r="A319" s="3">
        <v>3569</v>
      </c>
      <c r="B319" s="3" t="s">
        <v>3568</v>
      </c>
      <c r="C319" s="3" t="s">
        <v>7679</v>
      </c>
      <c r="D319" s="17">
        <v>5000</v>
      </c>
      <c r="E319" s="18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122.53660000000001</v>
      </c>
      <c r="Q319" s="3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43.2" x14ac:dyDescent="0.3">
      <c r="A320" s="3">
        <v>3570</v>
      </c>
      <c r="B320" s="3" t="s">
        <v>3569</v>
      </c>
      <c r="C320" s="3" t="s">
        <v>7680</v>
      </c>
      <c r="D320" s="17">
        <v>2000</v>
      </c>
      <c r="E320" s="18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87.961500000000001</v>
      </c>
      <c r="Q320" s="3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43.2" x14ac:dyDescent="0.3">
      <c r="A321" s="3">
        <v>3574</v>
      </c>
      <c r="B321" s="3" t="s">
        <v>3573</v>
      </c>
      <c r="C321" s="3" t="s">
        <v>7684</v>
      </c>
      <c r="D321" s="17">
        <v>5800</v>
      </c>
      <c r="E321" s="18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136.77780000000001</v>
      </c>
      <c r="Q321" s="3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43.2" x14ac:dyDescent="0.3">
      <c r="A322" s="3">
        <v>3575</v>
      </c>
      <c r="B322" s="3" t="s">
        <v>3574</v>
      </c>
      <c r="C322" s="3" t="s">
        <v>7685</v>
      </c>
      <c r="D322" s="17">
        <v>10000</v>
      </c>
      <c r="E322" s="18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99.343100000000007</v>
      </c>
      <c r="Q322" s="3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43.2" x14ac:dyDescent="0.3">
      <c r="A323" s="3">
        <v>3576</v>
      </c>
      <c r="B323" s="3" t="s">
        <v>3575</v>
      </c>
      <c r="C323" s="3" t="s">
        <v>7686</v>
      </c>
      <c r="D323" s="17">
        <v>100</v>
      </c>
      <c r="E323" s="18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3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43.2" x14ac:dyDescent="0.3">
      <c r="A324" s="3">
        <v>3577</v>
      </c>
      <c r="B324" s="3" t="s">
        <v>3576</v>
      </c>
      <c r="C324" s="3" t="s">
        <v>7687</v>
      </c>
      <c r="D324" s="17">
        <v>600</v>
      </c>
      <c r="E324" s="18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28.8889</v>
      </c>
      <c r="Q324" s="3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43.2" x14ac:dyDescent="0.3">
      <c r="A325" s="3">
        <v>3580</v>
      </c>
      <c r="B325" s="3" t="s">
        <v>3579</v>
      </c>
      <c r="C325" s="3" t="s">
        <v>7690</v>
      </c>
      <c r="D325" s="17">
        <v>900</v>
      </c>
      <c r="E325" s="18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37.963000000000001</v>
      </c>
      <c r="Q325" s="3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43.2" x14ac:dyDescent="0.3">
      <c r="A326" s="3">
        <v>3582</v>
      </c>
      <c r="B326" s="3" t="s">
        <v>3581</v>
      </c>
      <c r="C326" s="3" t="s">
        <v>7692</v>
      </c>
      <c r="D326" s="17">
        <v>1000</v>
      </c>
      <c r="E326" s="18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58.571399999999997</v>
      </c>
      <c r="Q326" s="3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43.2" x14ac:dyDescent="0.3">
      <c r="A327" s="3">
        <v>3583</v>
      </c>
      <c r="B327" s="3" t="s">
        <v>3582</v>
      </c>
      <c r="C327" s="3" t="s">
        <v>7693</v>
      </c>
      <c r="D327" s="17">
        <v>3000</v>
      </c>
      <c r="E327" s="18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135.625</v>
      </c>
      <c r="Q327" s="3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43.2" x14ac:dyDescent="0.3">
      <c r="A328" s="3">
        <v>3585</v>
      </c>
      <c r="B328" s="3" t="s">
        <v>3584</v>
      </c>
      <c r="C328" s="3" t="s">
        <v>7695</v>
      </c>
      <c r="D328" s="17">
        <v>3400</v>
      </c>
      <c r="E328" s="18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176.08699999999999</v>
      </c>
      <c r="Q328" s="3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x14ac:dyDescent="0.3">
      <c r="A329" s="3">
        <v>3586</v>
      </c>
      <c r="B329" s="3" t="s">
        <v>3585</v>
      </c>
      <c r="C329" s="3" t="s">
        <v>7696</v>
      </c>
      <c r="D329" s="17">
        <v>7500</v>
      </c>
      <c r="E329" s="18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151.98150000000001</v>
      </c>
      <c r="Q329" s="3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43.2" x14ac:dyDescent="0.3">
      <c r="A330" s="3">
        <v>3589</v>
      </c>
      <c r="B330" s="3" t="s">
        <v>3588</v>
      </c>
      <c r="C330" s="3" t="s">
        <v>7699</v>
      </c>
      <c r="D330" s="17">
        <v>4000</v>
      </c>
      <c r="E330" s="18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82.258099999999999</v>
      </c>
      <c r="Q330" s="3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43.2" x14ac:dyDescent="0.3">
      <c r="A331" s="3">
        <v>3591</v>
      </c>
      <c r="B331" s="3" t="s">
        <v>3590</v>
      </c>
      <c r="C331" s="3" t="s">
        <v>7701</v>
      </c>
      <c r="D331" s="17">
        <v>700</v>
      </c>
      <c r="E331" s="18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68.055599999999998</v>
      </c>
      <c r="Q331" s="3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43.2" x14ac:dyDescent="0.3">
      <c r="A332" s="3">
        <v>3592</v>
      </c>
      <c r="B332" s="3" t="s">
        <v>3591</v>
      </c>
      <c r="C332" s="3" t="s">
        <v>7702</v>
      </c>
      <c r="D332" s="17">
        <v>2000</v>
      </c>
      <c r="E332" s="18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72.714299999999994</v>
      </c>
      <c r="Q332" s="3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43.2" x14ac:dyDescent="0.3">
      <c r="A333" s="3">
        <v>3593</v>
      </c>
      <c r="B333" s="3" t="s">
        <v>3592</v>
      </c>
      <c r="C333" s="3" t="s">
        <v>7703</v>
      </c>
      <c r="D333" s="17">
        <v>3000</v>
      </c>
      <c r="E333" s="18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77.186000000000007</v>
      </c>
      <c r="Q333" s="3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43.2" x14ac:dyDescent="0.3">
      <c r="A334" s="3">
        <v>3594</v>
      </c>
      <c r="B334" s="3" t="s">
        <v>3593</v>
      </c>
      <c r="C334" s="3" t="s">
        <v>7704</v>
      </c>
      <c r="D334" s="17">
        <v>1600</v>
      </c>
      <c r="E334" s="18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55.972200000000001</v>
      </c>
      <c r="Q334" s="3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28.8" x14ac:dyDescent="0.3">
      <c r="A335" s="3">
        <v>3595</v>
      </c>
      <c r="B335" s="3" t="s">
        <v>3594</v>
      </c>
      <c r="C335" s="3" t="s">
        <v>7705</v>
      </c>
      <c r="D335" s="17">
        <v>2600</v>
      </c>
      <c r="E335" s="18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49.6935</v>
      </c>
      <c r="Q335" s="3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28.8" x14ac:dyDescent="0.3">
      <c r="A336" s="3">
        <v>3597</v>
      </c>
      <c r="B336" s="3" t="s">
        <v>3596</v>
      </c>
      <c r="C336" s="3" t="s">
        <v>7707</v>
      </c>
      <c r="D336" s="17">
        <v>2500</v>
      </c>
      <c r="E336" s="18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77.7273</v>
      </c>
      <c r="Q336" s="3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43.2" x14ac:dyDescent="0.3">
      <c r="A337" s="3">
        <v>3598</v>
      </c>
      <c r="B337" s="3" t="s">
        <v>3597</v>
      </c>
      <c r="C337" s="3" t="s">
        <v>7708</v>
      </c>
      <c r="D337" s="17">
        <v>1000</v>
      </c>
      <c r="E337" s="18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40.777799999999999</v>
      </c>
      <c r="Q337" s="3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43.2" x14ac:dyDescent="0.3">
      <c r="A338" s="3">
        <v>3599</v>
      </c>
      <c r="B338" s="3" t="s">
        <v>3598</v>
      </c>
      <c r="C338" s="3" t="s">
        <v>7709</v>
      </c>
      <c r="D338" s="17">
        <v>500</v>
      </c>
      <c r="E338" s="18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59.411799999999999</v>
      </c>
      <c r="Q338" s="3" t="s">
        <v>8315</v>
      </c>
      <c r="R338" s="3" t="s">
        <v>8316</v>
      </c>
      <c r="S338" s="4">
        <v>42220.79487268519</v>
      </c>
      <c r="T338" s="4">
        <v>42246</v>
      </c>
    </row>
    <row r="339" spans="1:20" ht="28.8" x14ac:dyDescent="0.3">
      <c r="A339" s="3">
        <v>3600</v>
      </c>
      <c r="B339" s="3" t="s">
        <v>3599</v>
      </c>
      <c r="C339" s="3" t="s">
        <v>7710</v>
      </c>
      <c r="D339" s="17">
        <v>10</v>
      </c>
      <c r="E339" s="18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3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57.6" x14ac:dyDescent="0.3">
      <c r="A340" s="3">
        <v>3602</v>
      </c>
      <c r="B340" s="3" t="s">
        <v>3601</v>
      </c>
      <c r="C340" s="3" t="s">
        <v>7712</v>
      </c>
      <c r="D340" s="17">
        <v>4000</v>
      </c>
      <c r="E340" s="18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81.673500000000004</v>
      </c>
      <c r="Q340" s="3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43.2" x14ac:dyDescent="0.3">
      <c r="A341" s="3">
        <v>3603</v>
      </c>
      <c r="B341" s="3" t="s">
        <v>3602</v>
      </c>
      <c r="C341" s="3" t="s">
        <v>7713</v>
      </c>
      <c r="D341" s="17">
        <v>1500</v>
      </c>
      <c r="E341" s="18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44.912300000000002</v>
      </c>
      <c r="Q341" s="3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43.2" x14ac:dyDescent="0.3">
      <c r="A342" s="3">
        <v>3604</v>
      </c>
      <c r="B342" s="3" t="s">
        <v>3603</v>
      </c>
      <c r="C342" s="3" t="s">
        <v>7714</v>
      </c>
      <c r="D342" s="17">
        <v>3000</v>
      </c>
      <c r="E342" s="18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49.058</v>
      </c>
      <c r="Q342" s="3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43.2" x14ac:dyDescent="0.3">
      <c r="A343" s="3">
        <v>3613</v>
      </c>
      <c r="B343" s="3" t="s">
        <v>3612</v>
      </c>
      <c r="C343" s="3" t="s">
        <v>7723</v>
      </c>
      <c r="D343" s="17">
        <v>1250</v>
      </c>
      <c r="E343" s="18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3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43.2" x14ac:dyDescent="0.3">
      <c r="A344" s="3">
        <v>3614</v>
      </c>
      <c r="B344" s="3" t="s">
        <v>3439</v>
      </c>
      <c r="C344" s="3" t="s">
        <v>7724</v>
      </c>
      <c r="D344" s="17">
        <v>2500</v>
      </c>
      <c r="E344" s="18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35.493000000000002</v>
      </c>
      <c r="Q344" s="3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43.2" x14ac:dyDescent="0.3">
      <c r="A345" s="3">
        <v>3619</v>
      </c>
      <c r="B345" s="3" t="s">
        <v>3617</v>
      </c>
      <c r="C345" s="3" t="s">
        <v>7729</v>
      </c>
      <c r="D345" s="17">
        <v>1000</v>
      </c>
      <c r="E345" s="18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66.470600000000005</v>
      </c>
      <c r="Q345" s="3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43.2" x14ac:dyDescent="0.3">
      <c r="A346" s="3">
        <v>3620</v>
      </c>
      <c r="B346" s="3" t="s">
        <v>3618</v>
      </c>
      <c r="C346" s="3" t="s">
        <v>7730</v>
      </c>
      <c r="D346" s="17">
        <v>10500</v>
      </c>
      <c r="E346" s="18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56.066000000000003</v>
      </c>
      <c r="Q346" s="3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43.2" x14ac:dyDescent="0.3">
      <c r="A347" s="3">
        <v>3621</v>
      </c>
      <c r="B347" s="3" t="s">
        <v>3619</v>
      </c>
      <c r="C347" s="3" t="s">
        <v>7731</v>
      </c>
      <c r="D347" s="17">
        <v>3000</v>
      </c>
      <c r="E347" s="18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47.028599999999997</v>
      </c>
      <c r="Q347" s="3" t="s">
        <v>8315</v>
      </c>
      <c r="R347" s="3" t="s">
        <v>8316</v>
      </c>
      <c r="S347" s="4">
        <v>42619.935694444444</v>
      </c>
      <c r="T347" s="4">
        <v>42643.875</v>
      </c>
    </row>
    <row r="348" spans="1:20" ht="28.8" x14ac:dyDescent="0.3">
      <c r="A348" s="3">
        <v>3622</v>
      </c>
      <c r="B348" s="3" t="s">
        <v>3620</v>
      </c>
      <c r="C348" s="3" t="s">
        <v>7732</v>
      </c>
      <c r="D348" s="17">
        <v>1000</v>
      </c>
      <c r="E348" s="18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47.666200000000003</v>
      </c>
      <c r="Q348" s="3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28.8" x14ac:dyDescent="0.3">
      <c r="A349" s="3">
        <v>3623</v>
      </c>
      <c r="B349" s="3" t="s">
        <v>3621</v>
      </c>
      <c r="C349" s="3" t="s">
        <v>7733</v>
      </c>
      <c r="D349" s="17">
        <v>2500</v>
      </c>
      <c r="E349" s="18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88.235299999999995</v>
      </c>
      <c r="Q349" s="3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72" x14ac:dyDescent="0.3">
      <c r="A350" s="3">
        <v>3624</v>
      </c>
      <c r="B350" s="3" t="s">
        <v>3622</v>
      </c>
      <c r="C350" s="3" t="s">
        <v>7734</v>
      </c>
      <c r="D350" s="17">
        <v>3000</v>
      </c>
      <c r="E350" s="18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80.7179</v>
      </c>
      <c r="Q350" s="3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43.2" x14ac:dyDescent="0.3">
      <c r="A351" s="3">
        <v>3627</v>
      </c>
      <c r="B351" s="3" t="s">
        <v>3625</v>
      </c>
      <c r="C351" s="3" t="s">
        <v>7737</v>
      </c>
      <c r="D351" s="17">
        <v>2000</v>
      </c>
      <c r="E351" s="18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68.965500000000006</v>
      </c>
      <c r="Q351" s="3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28.8" x14ac:dyDescent="0.3">
      <c r="A352" s="3">
        <v>3648</v>
      </c>
      <c r="B352" s="3" t="s">
        <v>3646</v>
      </c>
      <c r="C352" s="3" t="s">
        <v>7758</v>
      </c>
      <c r="D352" s="17">
        <v>40000</v>
      </c>
      <c r="E352" s="18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550.04110000000003</v>
      </c>
      <c r="Q352" s="3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43.2" x14ac:dyDescent="0.3">
      <c r="A353" s="3">
        <v>3651</v>
      </c>
      <c r="B353" s="3" t="s">
        <v>3649</v>
      </c>
      <c r="C353" s="3" t="s">
        <v>7761</v>
      </c>
      <c r="D353" s="17">
        <v>500</v>
      </c>
      <c r="E353" s="18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57.777799999999999</v>
      </c>
      <c r="Q353" s="3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57.6" x14ac:dyDescent="0.3">
      <c r="A354" s="3">
        <v>3655</v>
      </c>
      <c r="B354" s="3" t="s">
        <v>3652</v>
      </c>
      <c r="C354" s="3" t="s">
        <v>7765</v>
      </c>
      <c r="D354" s="17">
        <v>5000</v>
      </c>
      <c r="E354" s="18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73.582300000000004</v>
      </c>
      <c r="Q354" s="3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28.8" x14ac:dyDescent="0.3">
      <c r="A355" s="3">
        <v>3658</v>
      </c>
      <c r="B355" s="3" t="s">
        <v>3655</v>
      </c>
      <c r="C355" s="3" t="s">
        <v>7768</v>
      </c>
      <c r="D355" s="17">
        <v>1500</v>
      </c>
      <c r="E355" s="18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3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43.2" x14ac:dyDescent="0.3">
      <c r="A356" s="3">
        <v>3659</v>
      </c>
      <c r="B356" s="3" t="s">
        <v>3656</v>
      </c>
      <c r="C356" s="3" t="s">
        <v>7769</v>
      </c>
      <c r="D356" s="17">
        <v>3000</v>
      </c>
      <c r="E356" s="18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235.4615</v>
      </c>
      <c r="Q356" s="3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43.2" x14ac:dyDescent="0.3">
      <c r="A357" s="3">
        <v>3661</v>
      </c>
      <c r="B357" s="3" t="s">
        <v>3658</v>
      </c>
      <c r="C357" s="3" t="s">
        <v>7771</v>
      </c>
      <c r="D357" s="17">
        <v>3000</v>
      </c>
      <c r="E357" s="18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3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43.2" x14ac:dyDescent="0.3">
      <c r="A358" s="3">
        <v>3664</v>
      </c>
      <c r="B358" s="3" t="s">
        <v>3661</v>
      </c>
      <c r="C358" s="3" t="s">
        <v>7774</v>
      </c>
      <c r="D358" s="17">
        <v>800</v>
      </c>
      <c r="E358" s="18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46.052599999999998</v>
      </c>
      <c r="Q358" s="3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28.8" x14ac:dyDescent="0.3">
      <c r="A359" s="3">
        <v>3666</v>
      </c>
      <c r="B359" s="3" t="s">
        <v>3663</v>
      </c>
      <c r="C359" s="3" t="s">
        <v>7776</v>
      </c>
      <c r="D359" s="17">
        <v>1200</v>
      </c>
      <c r="E359" s="18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31.578900000000001</v>
      </c>
      <c r="Q359" s="3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43.2" x14ac:dyDescent="0.3">
      <c r="A360" s="3">
        <v>3668</v>
      </c>
      <c r="B360" s="3" t="s">
        <v>3665</v>
      </c>
      <c r="C360" s="3" t="s">
        <v>7778</v>
      </c>
      <c r="D360" s="17">
        <v>1000</v>
      </c>
      <c r="E360" s="18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36.964300000000001</v>
      </c>
      <c r="Q360" s="3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43.2" x14ac:dyDescent="0.3">
      <c r="A361" s="3">
        <v>3671</v>
      </c>
      <c r="B361" s="3" t="s">
        <v>3668</v>
      </c>
      <c r="C361" s="3" t="s">
        <v>7781</v>
      </c>
      <c r="D361" s="17">
        <v>3500</v>
      </c>
      <c r="E361" s="18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3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43.2" x14ac:dyDescent="0.3">
      <c r="A362" s="3">
        <v>3676</v>
      </c>
      <c r="B362" s="3" t="s">
        <v>3673</v>
      </c>
      <c r="C362" s="3" t="s">
        <v>7786</v>
      </c>
      <c r="D362" s="17">
        <v>800</v>
      </c>
      <c r="E362" s="18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64.375</v>
      </c>
      <c r="Q362" s="3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3.2" x14ac:dyDescent="0.3">
      <c r="A363" s="3">
        <v>3677</v>
      </c>
      <c r="B363" s="3" t="s">
        <v>3674</v>
      </c>
      <c r="C363" s="3" t="s">
        <v>7787</v>
      </c>
      <c r="D363" s="17">
        <v>12000</v>
      </c>
      <c r="E363" s="18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62.052799999999998</v>
      </c>
      <c r="Q363" s="3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43.2" x14ac:dyDescent="0.3">
      <c r="A364" s="3">
        <v>3679</v>
      </c>
      <c r="B364" s="3" t="s">
        <v>3676</v>
      </c>
      <c r="C364" s="3" t="s">
        <v>7789</v>
      </c>
      <c r="D364" s="17">
        <v>2000</v>
      </c>
      <c r="E364" s="18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3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43.2" x14ac:dyDescent="0.3">
      <c r="A365" s="3">
        <v>3680</v>
      </c>
      <c r="B365" s="3" t="s">
        <v>3677</v>
      </c>
      <c r="C365" s="3" t="s">
        <v>7790</v>
      </c>
      <c r="D365" s="17">
        <v>3000</v>
      </c>
      <c r="E365" s="18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3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57.6" x14ac:dyDescent="0.3">
      <c r="A366" s="3">
        <v>3681</v>
      </c>
      <c r="B366" s="3" t="s">
        <v>3678</v>
      </c>
      <c r="C366" s="3" t="s">
        <v>7791</v>
      </c>
      <c r="D366" s="17">
        <v>1000</v>
      </c>
      <c r="E366" s="18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62.166699999999999</v>
      </c>
      <c r="Q366" s="3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43.2" x14ac:dyDescent="0.3">
      <c r="A367" s="3">
        <v>3682</v>
      </c>
      <c r="B367" s="3" t="s">
        <v>3679</v>
      </c>
      <c r="C367" s="3" t="s">
        <v>7792</v>
      </c>
      <c r="D367" s="17">
        <v>3000</v>
      </c>
      <c r="E367" s="18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62.328400000000002</v>
      </c>
      <c r="Q367" s="3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43.2" x14ac:dyDescent="0.3">
      <c r="A368" s="3">
        <v>3683</v>
      </c>
      <c r="B368" s="3" t="s">
        <v>3680</v>
      </c>
      <c r="C368" s="3" t="s">
        <v>7793</v>
      </c>
      <c r="D368" s="17">
        <v>3500</v>
      </c>
      <c r="E368" s="18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58.7879</v>
      </c>
      <c r="Q368" s="3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43.2" x14ac:dyDescent="0.3">
      <c r="A369" s="3">
        <v>3684</v>
      </c>
      <c r="B369" s="3" t="s">
        <v>3681</v>
      </c>
      <c r="C369" s="3" t="s">
        <v>7794</v>
      </c>
      <c r="D369" s="17">
        <v>750</v>
      </c>
      <c r="E369" s="18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45.347799999999999</v>
      </c>
      <c r="Q369" s="3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43.2" x14ac:dyDescent="0.3">
      <c r="A370" s="3">
        <v>3685</v>
      </c>
      <c r="B370" s="3" t="s">
        <v>3682</v>
      </c>
      <c r="C370" s="3" t="s">
        <v>7795</v>
      </c>
      <c r="D370" s="17">
        <v>5000</v>
      </c>
      <c r="E370" s="18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41.944400000000002</v>
      </c>
      <c r="Q370" s="3" t="s">
        <v>8315</v>
      </c>
      <c r="R370" s="3" t="s">
        <v>8316</v>
      </c>
      <c r="S370" s="4">
        <v>41753.593275462961</v>
      </c>
      <c r="T370" s="4">
        <v>41778.875</v>
      </c>
    </row>
    <row r="371" spans="1:20" ht="43.2" x14ac:dyDescent="0.3">
      <c r="A371" s="3">
        <v>3686</v>
      </c>
      <c r="B371" s="3" t="s">
        <v>3683</v>
      </c>
      <c r="C371" s="3" t="s">
        <v>7796</v>
      </c>
      <c r="D371" s="17">
        <v>350</v>
      </c>
      <c r="E371" s="18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59.166699999999999</v>
      </c>
      <c r="Q371" s="3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43.2" x14ac:dyDescent="0.3">
      <c r="A372" s="3">
        <v>3687</v>
      </c>
      <c r="B372" s="3" t="s">
        <v>3684</v>
      </c>
      <c r="C372" s="3" t="s">
        <v>7797</v>
      </c>
      <c r="D372" s="17">
        <v>5000</v>
      </c>
      <c r="E372" s="18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3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43.2" x14ac:dyDescent="0.3">
      <c r="A373" s="3">
        <v>3689</v>
      </c>
      <c r="B373" s="3" t="s">
        <v>3686</v>
      </c>
      <c r="C373" s="3" t="s">
        <v>7799</v>
      </c>
      <c r="D373" s="17">
        <v>3000</v>
      </c>
      <c r="E373" s="18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57.258099999999999</v>
      </c>
      <c r="Q373" s="3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43.2" x14ac:dyDescent="0.3">
      <c r="A374" s="3">
        <v>3690</v>
      </c>
      <c r="B374" s="3" t="s">
        <v>3687</v>
      </c>
      <c r="C374" s="3" t="s">
        <v>7800</v>
      </c>
      <c r="D374" s="17">
        <v>1500</v>
      </c>
      <c r="E374" s="18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58.064500000000002</v>
      </c>
      <c r="Q374" s="3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28.8" x14ac:dyDescent="0.3">
      <c r="A375" s="3">
        <v>3691</v>
      </c>
      <c r="B375" s="3" t="s">
        <v>3688</v>
      </c>
      <c r="C375" s="3" t="s">
        <v>7801</v>
      </c>
      <c r="D375" s="17">
        <v>40000</v>
      </c>
      <c r="E375" s="18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186.80289999999999</v>
      </c>
      <c r="Q375" s="3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28.8" x14ac:dyDescent="0.3">
      <c r="A376" s="3">
        <v>3692</v>
      </c>
      <c r="B376" s="3" t="s">
        <v>3689</v>
      </c>
      <c r="C376" s="3" t="s">
        <v>7802</v>
      </c>
      <c r="D376" s="17">
        <v>1000</v>
      </c>
      <c r="E376" s="18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74.117599999999996</v>
      </c>
      <c r="Q376" s="3" t="s">
        <v>8315</v>
      </c>
      <c r="R376" s="3" t="s">
        <v>8316</v>
      </c>
      <c r="S376" s="4">
        <v>41891.96503472222</v>
      </c>
      <c r="T376" s="4">
        <v>41901</v>
      </c>
    </row>
    <row r="377" spans="1:20" ht="57.6" x14ac:dyDescent="0.3">
      <c r="A377" s="3">
        <v>3694</v>
      </c>
      <c r="B377" s="3" t="s">
        <v>3691</v>
      </c>
      <c r="C377" s="3" t="s">
        <v>7804</v>
      </c>
      <c r="D377" s="17">
        <v>3500</v>
      </c>
      <c r="E377" s="18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62.666699999999999</v>
      </c>
      <c r="Q377" s="3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57.6" x14ac:dyDescent="0.3">
      <c r="A378" s="3">
        <v>3695</v>
      </c>
      <c r="B378" s="3" t="s">
        <v>3692</v>
      </c>
      <c r="C378" s="3" t="s">
        <v>7805</v>
      </c>
      <c r="D378" s="17">
        <v>4000</v>
      </c>
      <c r="E378" s="18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121.36360000000001</v>
      </c>
      <c r="Q378" s="3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43.2" x14ac:dyDescent="0.3">
      <c r="A379" s="3">
        <v>3698</v>
      </c>
      <c r="B379" s="3" t="s">
        <v>3695</v>
      </c>
      <c r="C379" s="3" t="s">
        <v>7808</v>
      </c>
      <c r="D379" s="17">
        <v>5000</v>
      </c>
      <c r="E379" s="18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40.632399999999997</v>
      </c>
      <c r="Q379" s="3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43.2" x14ac:dyDescent="0.3">
      <c r="A380" s="3">
        <v>3699</v>
      </c>
      <c r="B380" s="3" t="s">
        <v>3696</v>
      </c>
      <c r="C380" s="3" t="s">
        <v>7809</v>
      </c>
      <c r="D380" s="17">
        <v>2500</v>
      </c>
      <c r="E380" s="18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3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28.8" x14ac:dyDescent="0.3">
      <c r="A381" s="3">
        <v>3700</v>
      </c>
      <c r="B381" s="3" t="s">
        <v>3697</v>
      </c>
      <c r="C381" s="3" t="s">
        <v>7810</v>
      </c>
      <c r="D381" s="17">
        <v>500</v>
      </c>
      <c r="E381" s="18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33.666699999999999</v>
      </c>
      <c r="Q381" s="3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43.2" x14ac:dyDescent="0.3">
      <c r="A382" s="3">
        <v>3703</v>
      </c>
      <c r="B382" s="3" t="s">
        <v>3700</v>
      </c>
      <c r="C382" s="3" t="s">
        <v>7813</v>
      </c>
      <c r="D382" s="17">
        <v>1050</v>
      </c>
      <c r="E382" s="18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3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43.2" x14ac:dyDescent="0.3">
      <c r="A383" s="3">
        <v>3705</v>
      </c>
      <c r="B383" s="3" t="s">
        <v>3702</v>
      </c>
      <c r="C383" s="3" t="s">
        <v>7815</v>
      </c>
      <c r="D383" s="17">
        <v>2827</v>
      </c>
      <c r="E383" s="18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83.571399999999997</v>
      </c>
      <c r="Q383" s="3" t="s">
        <v>8315</v>
      </c>
      <c r="R383" s="3" t="s">
        <v>8316</v>
      </c>
      <c r="S383" s="4">
        <v>41792.542986111112</v>
      </c>
      <c r="T383" s="4">
        <v>41813.75</v>
      </c>
    </row>
    <row r="384" spans="1:20" ht="43.2" x14ac:dyDescent="0.3">
      <c r="A384" s="3">
        <v>3706</v>
      </c>
      <c r="B384" s="3" t="s">
        <v>3703</v>
      </c>
      <c r="C384" s="3" t="s">
        <v>7816</v>
      </c>
      <c r="D384" s="17">
        <v>1500</v>
      </c>
      <c r="E384" s="18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3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43.2" x14ac:dyDescent="0.3">
      <c r="A385" s="3">
        <v>3707</v>
      </c>
      <c r="B385" s="3" t="s">
        <v>3704</v>
      </c>
      <c r="C385" s="3" t="s">
        <v>7817</v>
      </c>
      <c r="D385" s="17">
        <v>1000</v>
      </c>
      <c r="E385" s="18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80.869600000000005</v>
      </c>
      <c r="Q385" s="3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57.6" x14ac:dyDescent="0.3">
      <c r="A386" s="3">
        <v>3708</v>
      </c>
      <c r="B386" s="3" t="s">
        <v>3705</v>
      </c>
      <c r="C386" s="3" t="s">
        <v>7818</v>
      </c>
      <c r="D386" s="17">
        <v>700</v>
      </c>
      <c r="E386" s="18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53.846200000000003</v>
      </c>
      <c r="Q386" s="3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28.8" x14ac:dyDescent="0.3">
      <c r="A387" s="3">
        <v>3710</v>
      </c>
      <c r="B387" s="3" t="s">
        <v>3707</v>
      </c>
      <c r="C387" s="3" t="s">
        <v>7820</v>
      </c>
      <c r="D387" s="17">
        <v>1300</v>
      </c>
      <c r="E387" s="18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67.962999999999994</v>
      </c>
      <c r="Q387" s="3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28.8" x14ac:dyDescent="0.3">
      <c r="A388" s="3">
        <v>3711</v>
      </c>
      <c r="B388" s="3" t="s">
        <v>3708</v>
      </c>
      <c r="C388" s="3" t="s">
        <v>7821</v>
      </c>
      <c r="D388" s="17">
        <v>500</v>
      </c>
      <c r="E388" s="18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27.142900000000001</v>
      </c>
      <c r="Q388" s="3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57.6" x14ac:dyDescent="0.3">
      <c r="A389" s="3">
        <v>3712</v>
      </c>
      <c r="B389" s="3" t="s">
        <v>3709</v>
      </c>
      <c r="C389" s="3" t="s">
        <v>7822</v>
      </c>
      <c r="D389" s="17">
        <v>7500</v>
      </c>
      <c r="E389" s="18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110.86539999999999</v>
      </c>
      <c r="Q389" s="3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43.2" x14ac:dyDescent="0.3">
      <c r="A390" s="3">
        <v>3713</v>
      </c>
      <c r="B390" s="3" t="s">
        <v>3710</v>
      </c>
      <c r="C390" s="3" t="s">
        <v>7823</v>
      </c>
      <c r="D390" s="17">
        <v>2000</v>
      </c>
      <c r="E390" s="18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106.8421</v>
      </c>
      <c r="Q390" s="3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43.2" x14ac:dyDescent="0.3">
      <c r="A391" s="3">
        <v>3714</v>
      </c>
      <c r="B391" s="3" t="s">
        <v>3711</v>
      </c>
      <c r="C391" s="3" t="s">
        <v>7824</v>
      </c>
      <c r="D391" s="17">
        <v>10000</v>
      </c>
      <c r="E391" s="18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105.5155</v>
      </c>
      <c r="Q391" s="3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43.2" x14ac:dyDescent="0.3">
      <c r="A392" s="3">
        <v>3716</v>
      </c>
      <c r="B392" s="3" t="s">
        <v>3713</v>
      </c>
      <c r="C392" s="3" t="s">
        <v>7826</v>
      </c>
      <c r="D392" s="17">
        <v>800</v>
      </c>
      <c r="E392" s="18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51.916699999999999</v>
      </c>
      <c r="Q392" s="3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28.8" x14ac:dyDescent="0.3">
      <c r="A393" s="3">
        <v>3720</v>
      </c>
      <c r="B393" s="3" t="s">
        <v>3717</v>
      </c>
      <c r="C393" s="3" t="s">
        <v>7830</v>
      </c>
      <c r="D393" s="17">
        <v>3300</v>
      </c>
      <c r="E393" s="18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86.224999999999994</v>
      </c>
      <c r="Q393" s="3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57.6" x14ac:dyDescent="0.3">
      <c r="A394" s="3">
        <v>3721</v>
      </c>
      <c r="B394" s="3" t="s">
        <v>3718</v>
      </c>
      <c r="C394" s="3" t="s">
        <v>7831</v>
      </c>
      <c r="D394" s="17">
        <v>5000</v>
      </c>
      <c r="E394" s="18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114.5455</v>
      </c>
      <c r="Q394" s="3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43.2" x14ac:dyDescent="0.3">
      <c r="A395" s="3">
        <v>3726</v>
      </c>
      <c r="B395" s="3" t="s">
        <v>3723</v>
      </c>
      <c r="C395" s="3" t="s">
        <v>7836</v>
      </c>
      <c r="D395" s="17">
        <v>850</v>
      </c>
      <c r="E395" s="18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62.587000000000003</v>
      </c>
      <c r="Q395" s="3" t="s">
        <v>8315</v>
      </c>
      <c r="R395" s="3" t="s">
        <v>8316</v>
      </c>
      <c r="S395" s="4">
        <v>42462.140868055561</v>
      </c>
      <c r="T395" s="4">
        <v>42489.875</v>
      </c>
    </row>
    <row r="396" spans="1:20" ht="43.2" x14ac:dyDescent="0.3">
      <c r="A396" s="3">
        <v>3727</v>
      </c>
      <c r="B396" s="3" t="s">
        <v>3724</v>
      </c>
      <c r="C396" s="3" t="s">
        <v>7837</v>
      </c>
      <c r="D396" s="17">
        <v>2000</v>
      </c>
      <c r="E396" s="18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61.060600000000001</v>
      </c>
      <c r="Q396" s="3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43.2" x14ac:dyDescent="0.3">
      <c r="A397" s="3">
        <v>3810</v>
      </c>
      <c r="B397" s="3" t="s">
        <v>3807</v>
      </c>
      <c r="C397" s="3" t="s">
        <v>7920</v>
      </c>
      <c r="D397" s="17">
        <v>1500</v>
      </c>
      <c r="E397" s="18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70.230800000000002</v>
      </c>
      <c r="Q397" s="3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43.2" x14ac:dyDescent="0.3">
      <c r="A398" s="3">
        <v>3813</v>
      </c>
      <c r="B398" s="3" t="s">
        <v>3810</v>
      </c>
      <c r="C398" s="3" t="s">
        <v>7923</v>
      </c>
      <c r="D398" s="17">
        <v>2100</v>
      </c>
      <c r="E398" s="18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78.518100000000004</v>
      </c>
      <c r="Q398" s="3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43.2" x14ac:dyDescent="0.3">
      <c r="A399" s="3">
        <v>3814</v>
      </c>
      <c r="B399" s="3" t="s">
        <v>3811</v>
      </c>
      <c r="C399" s="3" t="s">
        <v>7924</v>
      </c>
      <c r="D399" s="17">
        <v>1500</v>
      </c>
      <c r="E399" s="18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61.823500000000003</v>
      </c>
      <c r="Q399" s="3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57.6" x14ac:dyDescent="0.3">
      <c r="A400" s="3">
        <v>3816</v>
      </c>
      <c r="B400" s="3" t="s">
        <v>3813</v>
      </c>
      <c r="C400" s="3" t="s">
        <v>7926</v>
      </c>
      <c r="D400" s="17">
        <v>1500</v>
      </c>
      <c r="E400" s="18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48.339700000000001</v>
      </c>
      <c r="Q400" s="3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43.2" x14ac:dyDescent="0.3">
      <c r="A401" s="3">
        <v>3817</v>
      </c>
      <c r="B401" s="3" t="s">
        <v>3814</v>
      </c>
      <c r="C401" s="3" t="s">
        <v>7927</v>
      </c>
      <c r="D401" s="17">
        <v>2000</v>
      </c>
      <c r="E401" s="18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3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43.2" x14ac:dyDescent="0.3">
      <c r="A402" s="3">
        <v>3818</v>
      </c>
      <c r="B402" s="3" t="s">
        <v>3815</v>
      </c>
      <c r="C402" s="3" t="s">
        <v>7928</v>
      </c>
      <c r="D402" s="17">
        <v>250</v>
      </c>
      <c r="E402" s="18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3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43.2" x14ac:dyDescent="0.3">
      <c r="A403" s="3">
        <v>3819</v>
      </c>
      <c r="B403" s="3" t="s">
        <v>3816</v>
      </c>
      <c r="C403" s="3" t="s">
        <v>7817</v>
      </c>
      <c r="D403" s="17">
        <v>1000</v>
      </c>
      <c r="E403" s="18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40.923099999999998</v>
      </c>
      <c r="Q403" s="3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43.2" x14ac:dyDescent="0.3">
      <c r="A404" s="3">
        <v>3821</v>
      </c>
      <c r="B404" s="3" t="s">
        <v>3818</v>
      </c>
      <c r="C404" s="3" t="s">
        <v>7930</v>
      </c>
      <c r="D404" s="17">
        <v>3500</v>
      </c>
      <c r="E404" s="18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79.543499999999995</v>
      </c>
      <c r="Q404" s="3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43.2" x14ac:dyDescent="0.3">
      <c r="A405" s="3">
        <v>3823</v>
      </c>
      <c r="B405" s="3" t="s">
        <v>3820</v>
      </c>
      <c r="C405" s="3" t="s">
        <v>7932</v>
      </c>
      <c r="D405" s="17">
        <v>2500</v>
      </c>
      <c r="E405" s="18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64.634100000000004</v>
      </c>
      <c r="Q405" s="3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43.2" x14ac:dyDescent="0.3">
      <c r="A406" s="3">
        <v>3825</v>
      </c>
      <c r="B406" s="3" t="s">
        <v>3822</v>
      </c>
      <c r="C406" s="3" t="s">
        <v>7934</v>
      </c>
      <c r="D406" s="17">
        <v>5000</v>
      </c>
      <c r="E406" s="18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107.5714</v>
      </c>
      <c r="Q406" s="3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43.2" x14ac:dyDescent="0.3">
      <c r="A407" s="3">
        <v>3828</v>
      </c>
      <c r="B407" s="3" t="s">
        <v>3825</v>
      </c>
      <c r="C407" s="3" t="s">
        <v>7937</v>
      </c>
      <c r="D407" s="17">
        <v>5000</v>
      </c>
      <c r="E407" s="18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178.57140000000001</v>
      </c>
      <c r="Q407" s="3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43.2" x14ac:dyDescent="0.3">
      <c r="A408" s="3">
        <v>3829</v>
      </c>
      <c r="B408" s="3" t="s">
        <v>3826</v>
      </c>
      <c r="C408" s="3" t="s">
        <v>7938</v>
      </c>
      <c r="D408" s="17">
        <v>500</v>
      </c>
      <c r="E408" s="18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62.625</v>
      </c>
      <c r="Q408" s="3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43.2" x14ac:dyDescent="0.3">
      <c r="A409" s="3">
        <v>3830</v>
      </c>
      <c r="B409" s="3" t="s">
        <v>3827</v>
      </c>
      <c r="C409" s="3" t="s">
        <v>7939</v>
      </c>
      <c r="D409" s="17">
        <v>100</v>
      </c>
      <c r="E409" s="18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3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57.6" x14ac:dyDescent="0.3">
      <c r="A410" s="3">
        <v>3831</v>
      </c>
      <c r="B410" s="3" t="s">
        <v>3828</v>
      </c>
      <c r="C410" s="3" t="s">
        <v>7940</v>
      </c>
      <c r="D410" s="17">
        <v>500</v>
      </c>
      <c r="E410" s="18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58.9011</v>
      </c>
      <c r="Q410" s="3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43.2" x14ac:dyDescent="0.3">
      <c r="A411" s="3">
        <v>3832</v>
      </c>
      <c r="B411" s="3" t="s">
        <v>3829</v>
      </c>
      <c r="C411" s="3" t="s">
        <v>7941</v>
      </c>
      <c r="D411" s="17">
        <v>1200</v>
      </c>
      <c r="E411" s="18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139.5556</v>
      </c>
      <c r="Q411" s="3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43.2" x14ac:dyDescent="0.3">
      <c r="A412" s="3">
        <v>3836</v>
      </c>
      <c r="B412" s="3" t="s">
        <v>3833</v>
      </c>
      <c r="C412" s="3" t="s">
        <v>7945</v>
      </c>
      <c r="D412" s="17">
        <v>800</v>
      </c>
      <c r="E412" s="18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64.285700000000006</v>
      </c>
      <c r="Q412" s="3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43.2" x14ac:dyDescent="0.3">
      <c r="A413" s="3">
        <v>3839</v>
      </c>
      <c r="B413" s="3" t="s">
        <v>3836</v>
      </c>
      <c r="C413" s="3" t="s">
        <v>7948</v>
      </c>
      <c r="D413" s="17">
        <v>2000</v>
      </c>
      <c r="E413" s="18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63.281300000000002</v>
      </c>
      <c r="Q413" s="3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O2:O413 O1: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09137-CB0E-48C6-B2C6-49AA0A5E2356}">
  <dimension ref="A1:F246"/>
  <sheetViews>
    <sheetView workbookViewId="0">
      <selection activeCell="A6" sqref="A6"/>
    </sheetView>
  </sheetViews>
  <sheetFormatPr defaultRowHeight="14.4" x14ac:dyDescent="0.3"/>
  <cols>
    <col min="1" max="1" width="38.44140625" style="3" customWidth="1"/>
    <col min="2" max="2" width="117.21875" bestFit="1" customWidth="1"/>
    <col min="3" max="4" width="10.109375" bestFit="1" customWidth="1"/>
    <col min="5" max="5" width="15.6640625" bestFit="1" customWidth="1"/>
    <col min="6" max="6" width="16.6640625" bestFit="1" customWidth="1"/>
  </cols>
  <sheetData>
    <row r="1" spans="1:6" x14ac:dyDescent="0.3">
      <c r="A1" s="2" t="s">
        <v>8380</v>
      </c>
      <c r="B1" t="s">
        <v>8381</v>
      </c>
      <c r="C1" t="s">
        <v>8383</v>
      </c>
      <c r="D1" t="s">
        <v>8382</v>
      </c>
      <c r="E1" t="s">
        <v>8307</v>
      </c>
      <c r="F1" t="s">
        <v>8384</v>
      </c>
    </row>
    <row r="2" spans="1:6" x14ac:dyDescent="0.3">
      <c r="A2" s="3" t="s">
        <v>3473</v>
      </c>
      <c r="B2" t="str">
        <f>+VLOOKUP(A2,Kickstarter!B:C,2,FALSE)</f>
        <v>Help us get actor-writer Ian Bonar's debut play - a hilarious, heartbreaking story of grief and loss - to the 2016 Edinburgh Fringe.</v>
      </c>
      <c r="C2" s="14">
        <f>+VLOOKUP($A2,Kickstarter!$B:$E,3,0)</f>
        <v>2000</v>
      </c>
      <c r="D2" s="14">
        <f>+VLOOKUP($A2,Kickstarter!$B:$E,4,0)</f>
        <v>2020</v>
      </c>
      <c r="E2" s="11">
        <f>+VLOOKUP($A2,Kickstarter!$B:$P,15,0)</f>
        <v>51.794899999999998</v>
      </c>
      <c r="F2" s="11">
        <f>+VLOOKUP($A2,Kickstarter!$B:$P,11,0)</f>
        <v>39</v>
      </c>
    </row>
    <row r="3" spans="1:6" x14ac:dyDescent="0.3">
      <c r="A3" s="3" t="s">
        <v>3616</v>
      </c>
      <c r="B3" t="str">
        <f>+VLOOKUP(A3,Kickstarter!B:C,2,FALSE)</f>
        <v>The play yet to be described as "A surefire Edinburgh Fringe Festival Cult Hit". Coming to the Underbelly, Edinburgh, 5th-30th August.</v>
      </c>
      <c r="C3" s="14">
        <f>+VLOOKUP($A3,Kickstarter!$B:$E,3,0)</f>
        <v>2000</v>
      </c>
      <c r="D3" s="14">
        <f>+VLOOKUP($A3,Kickstarter!$B:$E,4,0)</f>
        <v>2020</v>
      </c>
      <c r="E3" s="11">
        <f>+VLOOKUP($A3,Kickstarter!$B:$P,15,0)</f>
        <v>36.071399999999997</v>
      </c>
      <c r="F3" s="11">
        <f>+VLOOKUP($A3,Kickstarter!$B:$P,11,0)</f>
        <v>56</v>
      </c>
    </row>
    <row r="4" spans="1:6" x14ac:dyDescent="0.3">
      <c r="A4" s="3" t="s">
        <v>3178</v>
      </c>
      <c r="B4" t="str">
        <f>+VLOOKUP(A4,Kickstarter!B:C,2,FALSE)</f>
        <v>Cutting Off Kate Bush is a one-woman show written &amp; performed by Lucy Benson-Brown, premiering at the Edinburgh Fringe Festival 2014</v>
      </c>
      <c r="C4" s="14">
        <f>+VLOOKUP($A4,Kickstarter!$B:$E,3,0)</f>
        <v>1500</v>
      </c>
      <c r="D4" s="14">
        <f>+VLOOKUP($A4,Kickstarter!$B:$E,4,0)</f>
        <v>2576</v>
      </c>
      <c r="E4" s="11">
        <f>+VLOOKUP($A4,Kickstarter!$B:$P,15,0)</f>
        <v>33.025599999999997</v>
      </c>
      <c r="F4" s="11">
        <f>+VLOOKUP($A4,Kickstarter!$B:$P,11,0)</f>
        <v>78</v>
      </c>
    </row>
    <row r="5" spans="1:6" x14ac:dyDescent="0.3">
      <c r="A5" s="3" t="s">
        <v>3329</v>
      </c>
      <c r="B5" t="str">
        <f>+VLOOKUP(A5,Kickstarter!B:C,2,FALSE)</f>
        <v>Jestia and Raedon is a brand new romantic comedy play going to the Edinburgh Fringe Festival this summer.</v>
      </c>
      <c r="C5" s="14">
        <f>+VLOOKUP($A5,Kickstarter!$B:$E,3,0)</f>
        <v>1000</v>
      </c>
      <c r="D5" s="14">
        <f>+VLOOKUP($A5,Kickstarter!$B:$E,4,0)</f>
        <v>1168</v>
      </c>
      <c r="E5" s="11">
        <f>+VLOOKUP($A5,Kickstarter!$B:$P,15,0)</f>
        <v>44.923099999999998</v>
      </c>
      <c r="F5" s="11">
        <f>+VLOOKUP($A5,Kickstarter!$B:$P,11,0)</f>
        <v>26</v>
      </c>
    </row>
    <row r="6" spans="1:6" x14ac:dyDescent="0.3">
      <c r="A6" s="3" t="s">
        <v>3221</v>
      </c>
      <c r="B6" t="str">
        <f>+VLOOKUP(A6,Kickstarter!B:C,2,FALSE)</f>
        <v>A one-man show about love, loss, and motorways, written &amp; performed by Ben Norris. Help us get to the 2015 Edinburgh Fringe and beyond!</v>
      </c>
      <c r="C6" s="14">
        <f>+VLOOKUP($A6,Kickstarter!$B:$E,3,0)</f>
        <v>4000</v>
      </c>
      <c r="D6" s="14">
        <f>+VLOOKUP($A6,Kickstarter!$B:$E,4,0)</f>
        <v>4137</v>
      </c>
      <c r="E6" s="11">
        <f>+VLOOKUP($A6,Kickstarter!$B:$P,15,0)</f>
        <v>36.610599999999998</v>
      </c>
      <c r="F6" s="11">
        <f>+VLOOKUP($A6,Kickstarter!$B:$P,11,0)</f>
        <v>113</v>
      </c>
    </row>
    <row r="246" spans="1:1" x14ac:dyDescent="0.3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66BB-EFF1-4CCA-AE93-7E35BD3E2CAF}">
  <dimension ref="A1:F14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3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EE2A8-80CB-47A4-9BAF-5BCB1C357C81}">
  <dimension ref="A1:F18"/>
  <sheetViews>
    <sheetView workbookViewId="0">
      <selection activeCell="F21" sqref="F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192DF-6BED-468F-8B9D-A68ADC0C5D5D}">
  <dimension ref="A1:B8"/>
  <sheetViews>
    <sheetView workbookViewId="0">
      <selection activeCell="A5" sqref="A5"/>
    </sheetView>
  </sheetViews>
  <sheetFormatPr defaultRowHeight="14.4" x14ac:dyDescent="0.3"/>
  <cols>
    <col min="1" max="1" width="14.21875" bestFit="1" customWidth="1"/>
    <col min="2" max="2" width="17.33203125" bestFit="1" customWidth="1"/>
  </cols>
  <sheetData>
    <row r="1" spans="1:2" x14ac:dyDescent="0.3">
      <c r="A1" s="9" t="s">
        <v>8222</v>
      </c>
      <c r="B1" t="s">
        <v>8223</v>
      </c>
    </row>
    <row r="2" spans="1:2" x14ac:dyDescent="0.3">
      <c r="A2" s="9" t="s">
        <v>8358</v>
      </c>
      <c r="B2" t="s">
        <v>8315</v>
      </c>
    </row>
    <row r="4" spans="1:2" x14ac:dyDescent="0.3">
      <c r="A4" s="9" t="s">
        <v>8362</v>
      </c>
      <c r="B4" t="s">
        <v>8363</v>
      </c>
    </row>
    <row r="5" spans="1:2" x14ac:dyDescent="0.3">
      <c r="A5" s="10" t="s">
        <v>8357</v>
      </c>
      <c r="B5" s="11">
        <v>96</v>
      </c>
    </row>
    <row r="6" spans="1:2" x14ac:dyDescent="0.3">
      <c r="A6" s="10" t="s">
        <v>8316</v>
      </c>
      <c r="B6" s="11">
        <v>671</v>
      </c>
    </row>
    <row r="7" spans="1:2" x14ac:dyDescent="0.3">
      <c r="A7" s="10" t="s">
        <v>8355</v>
      </c>
      <c r="B7" s="11">
        <v>145</v>
      </c>
    </row>
    <row r="8" spans="1:2" x14ac:dyDescent="0.3">
      <c r="A8" s="10" t="s">
        <v>8361</v>
      </c>
      <c r="B8" s="11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Outcomes based on Launch Date</vt:lpstr>
      <vt:lpstr>Sub 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2021-04-18T00:46:24Z</dcterms:modified>
</cp:coreProperties>
</file>