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IVY_Eeshani\Data Analytics Certification KPO\Advanced Excel Training Material\Tracker with Slicer\"/>
    </mc:Choice>
  </mc:AlternateContent>
  <xr:revisionPtr revIDLastSave="0" documentId="13_ncr:1_{9A2F40C0-E358-4FCB-829B-0781D17F5126}" xr6:coauthVersionLast="47" xr6:coauthVersionMax="47" xr10:uidLastSave="{00000000-0000-0000-0000-000000000000}"/>
  <bookViews>
    <workbookView xWindow="-110" yWindow="-110" windowWidth="19420" windowHeight="10300" firstSheet="1" activeTab="1" xr2:uid="{00000000-000D-0000-FFFF-FFFF00000000}"/>
  </bookViews>
  <sheets>
    <sheet name="HOME" sheetId="2" state="hidden" r:id="rId1"/>
    <sheet name="DEALS" sheetId="1" r:id="rId2"/>
  </sheets>
  <definedNames>
    <definedName name="L_ST">DEALS!$C$3:$F$3</definedName>
    <definedName name="Slicer_STAGE">#N/A</definedName>
    <definedName name="Slicer_Statu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1" l="1"/>
  <c r="J4" i="1"/>
  <c r="J5" i="1"/>
  <c r="J6" i="1"/>
  <c r="J7" i="1"/>
  <c r="I4" i="1"/>
  <c r="I5" i="1"/>
  <c r="I6" i="1"/>
  <c r="I7" i="1"/>
  <c r="I1" i="1"/>
  <c r="G1" i="1"/>
  <c r="J1" i="1"/>
  <c r="H1" i="1"/>
  <c r="C8" i="1"/>
  <c r="D8" i="1"/>
  <c r="E8" i="1"/>
  <c r="F8" i="1"/>
  <c r="C6" i="1"/>
  <c r="D6" i="1"/>
  <c r="E6" i="1"/>
  <c r="F6" i="1"/>
  <c r="C4" i="1"/>
  <c r="D4" i="1"/>
  <c r="E4" i="1"/>
  <c r="F4" i="1"/>
  <c r="A8" i="1"/>
  <c r="A6" i="1"/>
  <c r="A4" i="1"/>
  <c r="H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ind zara</author>
  </authors>
  <commentList>
    <comment ref="K2" authorId="0" shapeId="0" xr:uid="{00000000-0006-0000-0100-000001000000}">
      <text>
        <r>
          <rPr>
            <b/>
            <sz val="9"/>
            <color indexed="81"/>
            <rFont val="Tahoma"/>
            <family val="2"/>
          </rPr>
          <t xml:space="preserve">Filters impact only the table below. Not the metrics. </t>
        </r>
      </text>
    </comment>
    <comment ref="C11" authorId="0" shapeId="0" xr:uid="{00000000-0006-0000-0100-000002000000}">
      <text>
        <r>
          <rPr>
            <b/>
            <sz val="9"/>
            <color indexed="81"/>
            <rFont val="Tahoma"/>
            <family val="2"/>
          </rPr>
          <t>ind zara:</t>
        </r>
        <r>
          <rPr>
            <sz val="9"/>
            <color indexed="81"/>
            <rFont val="Tahoma"/>
            <family val="2"/>
          </rPr>
          <t xml:space="preserve">
Enter expected value for open deals</t>
        </r>
      </text>
    </comment>
    <comment ref="E11" authorId="0" shapeId="0" xr:uid="{00000000-0006-0000-0100-000003000000}">
      <text>
        <r>
          <rPr>
            <b/>
            <sz val="9"/>
            <color indexed="81"/>
            <rFont val="Tahoma"/>
            <family val="2"/>
          </rPr>
          <t>ind zara:</t>
        </r>
        <r>
          <rPr>
            <sz val="9"/>
            <color indexed="81"/>
            <rFont val="Tahoma"/>
            <family val="2"/>
          </rPr>
          <t xml:space="preserve">
Enter current stage</t>
        </r>
      </text>
    </comment>
    <comment ref="H11" authorId="0" shapeId="0" xr:uid="{00000000-0006-0000-0100-000004000000}">
      <text>
        <r>
          <rPr>
            <b/>
            <sz val="9"/>
            <color indexed="81"/>
            <rFont val="Tahoma"/>
            <family val="2"/>
          </rPr>
          <t>ind zara:</t>
        </r>
        <r>
          <rPr>
            <sz val="9"/>
            <color indexed="81"/>
            <rFont val="Tahoma"/>
            <family val="2"/>
          </rPr>
          <t xml:space="preserve">
Enter expected close date for open deals</t>
        </r>
      </text>
    </comment>
  </commentList>
</comments>
</file>

<file path=xl/sharedStrings.xml><?xml version="1.0" encoding="utf-8"?>
<sst xmlns="http://schemas.openxmlformats.org/spreadsheetml/2006/main" count="113" uniqueCount="85">
  <si>
    <t>Person A</t>
  </si>
  <si>
    <t>Person B</t>
  </si>
  <si>
    <t>Person C</t>
  </si>
  <si>
    <t>Person D</t>
  </si>
  <si>
    <t>Person E</t>
  </si>
  <si>
    <t>LOST</t>
  </si>
  <si>
    <t>WON</t>
  </si>
  <si>
    <t>STATUS</t>
  </si>
  <si>
    <t>FILTER DEALS TABLE</t>
  </si>
  <si>
    <t>COMPANY</t>
  </si>
  <si>
    <t>CONTACT</t>
  </si>
  <si>
    <t>DEAL VALUE</t>
  </si>
  <si>
    <t>CREATED DATE</t>
  </si>
  <si>
    <t>STAGE</t>
  </si>
  <si>
    <t>CLOSE DATE</t>
  </si>
  <si>
    <t>PHONE</t>
  </si>
  <si>
    <t>EMAIL</t>
  </si>
  <si>
    <t>WIN %</t>
  </si>
  <si>
    <t>NOTES</t>
  </si>
  <si>
    <t>Lead</t>
  </si>
  <si>
    <t>Opportunity</t>
  </si>
  <si>
    <t>Quote</t>
  </si>
  <si>
    <t>Demo</t>
  </si>
  <si>
    <t>Expected Value</t>
  </si>
  <si>
    <t>Total Value</t>
  </si>
  <si>
    <t>Open Deals</t>
  </si>
  <si>
    <t># of Deals</t>
  </si>
  <si>
    <t>Conversion</t>
  </si>
  <si>
    <t>Company One</t>
  </si>
  <si>
    <t>Company Two</t>
  </si>
  <si>
    <t>Company Three</t>
  </si>
  <si>
    <t>Company Four</t>
  </si>
  <si>
    <t>Company Five</t>
  </si>
  <si>
    <t>Company Six</t>
  </si>
  <si>
    <t>Company Seven</t>
  </si>
  <si>
    <t>Company Eight</t>
  </si>
  <si>
    <t>Company Nine</t>
  </si>
  <si>
    <t>Company Ten</t>
  </si>
  <si>
    <t>Company Eleven</t>
  </si>
  <si>
    <t>Company Twelve</t>
  </si>
  <si>
    <t>Company Thirteen</t>
  </si>
  <si>
    <t>Company Fourteen</t>
  </si>
  <si>
    <t>Company Fifteen</t>
  </si>
  <si>
    <t>Person F</t>
  </si>
  <si>
    <t>Person G</t>
  </si>
  <si>
    <t>Person H</t>
  </si>
  <si>
    <t>Person I</t>
  </si>
  <si>
    <t>Person J</t>
  </si>
  <si>
    <t>Person K</t>
  </si>
  <si>
    <t>Person L</t>
  </si>
  <si>
    <t>Person M</t>
  </si>
  <si>
    <t>Person N</t>
  </si>
  <si>
    <t>Person O</t>
  </si>
  <si>
    <t>SALES PIPELINE TRACKER</t>
  </si>
  <si>
    <t>required</t>
  </si>
  <si>
    <t>days</t>
  </si>
  <si>
    <t>PIPELINE</t>
  </si>
  <si>
    <t>NEXT ACTIVITY DATE</t>
  </si>
  <si>
    <t>WHERE ARE DEALS LOST?</t>
  </si>
  <si>
    <t>Time to deals won</t>
  </si>
  <si>
    <t>Company Sizteen</t>
  </si>
  <si>
    <t>Person P</t>
  </si>
  <si>
    <t>Email with details</t>
  </si>
  <si>
    <t>Meet in person for lunch</t>
  </si>
  <si>
    <t>Call btwn 10 am &amp; 11 am</t>
  </si>
  <si>
    <t>Email quote follow-up</t>
  </si>
  <si>
    <t>Talk to owner next</t>
  </si>
  <si>
    <t>Not available for a week</t>
  </si>
  <si>
    <t>1. Review 4 sales stages. Rename if necessary.</t>
  </si>
  <si>
    <t>2. Entering a new deal</t>
  </si>
  <si>
    <t>2. Enter current stage in which the deal is.</t>
  </si>
  <si>
    <t>3. Enter win % as the chance of winning the deal.</t>
  </si>
  <si>
    <t>3. Updating a deal as you make progress</t>
  </si>
  <si>
    <t>1. Update Stage if the deal has moved forward to the next stage.</t>
  </si>
  <si>
    <t>2. Update Win % if it has changed over time.</t>
  </si>
  <si>
    <t>4. Closing a deal</t>
  </si>
  <si>
    <t>1. Enter Status (Won or Lost) if the deal is closed and you have either won or lost the deal.</t>
  </si>
  <si>
    <t>2. Enter Close Date</t>
  </si>
  <si>
    <t>5. Monitoring performance regularly to gain insights</t>
  </si>
  <si>
    <t>1. View active pipeline to know if you are on target to meet your goal</t>
  </si>
  <si>
    <t>2. View deal conversion rate and average time to win a deal</t>
  </si>
  <si>
    <t>3. Identify stages where deals are lost and work on improving</t>
  </si>
  <si>
    <t>3. Enter Next Activity Date and Notes</t>
  </si>
  <si>
    <t>Overview of Steps (Deals Sheet)</t>
  </si>
  <si>
    <t>1. Enter basic deals data in the Deals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</si>
</sst>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quot;$&quot;#,##0"/>
    <numFmt numFmtId="166" formatCode="&quot;$&quot;#,##0.00"/>
  </numFmts>
  <fonts count="29" x14ac:knownFonts="1">
    <font>
      <sz val="11"/>
      <color theme="1"/>
      <name val="Calibri"/>
      <family val="2"/>
      <scheme val="minor"/>
    </font>
    <font>
      <sz val="11"/>
      <color theme="1"/>
      <name val="Calibri"/>
      <family val="2"/>
      <scheme val="minor"/>
    </font>
    <font>
      <sz val="11"/>
      <color theme="0"/>
      <name val="Calibri"/>
      <family val="2"/>
      <scheme val="minor"/>
    </font>
    <font>
      <i/>
      <sz val="10"/>
      <color theme="1"/>
      <name val="Calibri"/>
      <family val="2"/>
      <scheme val="minor"/>
    </font>
    <font>
      <b/>
      <sz val="12"/>
      <color rgb="FFCC0066"/>
      <name val="Calibri"/>
      <family val="2"/>
      <scheme val="minor"/>
    </font>
    <font>
      <sz val="10"/>
      <color theme="1"/>
      <name val="Calibri"/>
      <family val="2"/>
      <scheme val="minor"/>
    </font>
    <font>
      <sz val="9"/>
      <color indexed="81"/>
      <name val="Tahoma"/>
      <family val="2"/>
    </font>
    <font>
      <b/>
      <sz val="9"/>
      <color indexed="81"/>
      <name val="Tahoma"/>
      <family val="2"/>
    </font>
    <font>
      <b/>
      <sz val="11"/>
      <color theme="0"/>
      <name val="Calibri"/>
      <family val="2"/>
      <scheme val="minor"/>
    </font>
    <font>
      <b/>
      <sz val="14"/>
      <color rgb="FF226F54"/>
      <name val="Calibri"/>
      <family val="2"/>
      <scheme val="minor"/>
    </font>
    <font>
      <b/>
      <sz val="14"/>
      <color rgb="FFF26419"/>
      <name val="Calibri"/>
      <family val="2"/>
      <scheme val="minor"/>
    </font>
    <font>
      <b/>
      <sz val="14"/>
      <color rgb="FF241E4E"/>
      <name val="Calibri"/>
      <family val="2"/>
      <scheme val="minor"/>
    </font>
    <font>
      <sz val="9"/>
      <color theme="1"/>
      <name val="Calibri"/>
      <family val="2"/>
      <scheme val="minor"/>
    </font>
    <font>
      <b/>
      <sz val="14"/>
      <color rgb="FFB2460A"/>
      <name val="Calibri"/>
      <family val="2"/>
      <scheme val="minor"/>
    </font>
    <font>
      <b/>
      <sz val="12"/>
      <color rgb="FFB2460A"/>
      <name val="Calibri"/>
      <family val="2"/>
      <scheme val="minor"/>
    </font>
    <font>
      <b/>
      <sz val="14"/>
      <color theme="0"/>
      <name val="Calibri"/>
      <family val="2"/>
      <scheme val="minor"/>
    </font>
    <font>
      <sz val="9"/>
      <color theme="0"/>
      <name val="Calibri"/>
      <family val="2"/>
      <scheme val="minor"/>
    </font>
    <font>
      <b/>
      <sz val="14"/>
      <color rgb="FFC1292E"/>
      <name val="Calibri"/>
      <family val="2"/>
      <scheme val="minor"/>
    </font>
    <font>
      <b/>
      <sz val="12"/>
      <color theme="0"/>
      <name val="Calibri"/>
      <family val="2"/>
      <scheme val="minor"/>
    </font>
    <font>
      <b/>
      <sz val="12"/>
      <color rgb="FF226F54"/>
      <name val="Calibri"/>
      <family val="2"/>
      <scheme val="minor"/>
    </font>
    <font>
      <b/>
      <sz val="12"/>
      <color rgb="FFC1292E"/>
      <name val="Calibri"/>
      <family val="2"/>
      <scheme val="minor"/>
    </font>
    <font>
      <b/>
      <sz val="12"/>
      <color rgb="FFF26419"/>
      <name val="Calibri"/>
      <family val="2"/>
      <scheme val="minor"/>
    </font>
    <font>
      <b/>
      <sz val="12"/>
      <color rgb="FF241E4E"/>
      <name val="Calibri"/>
      <family val="2"/>
      <scheme val="minor"/>
    </font>
    <font>
      <b/>
      <sz val="20"/>
      <color theme="0"/>
      <name val="Calibri"/>
      <family val="2"/>
      <scheme val="minor"/>
    </font>
    <font>
      <b/>
      <sz val="18"/>
      <color rgb="FFB2460A"/>
      <name val="Calibri"/>
      <family val="2"/>
      <scheme val="minor"/>
    </font>
    <font>
      <sz val="12"/>
      <color rgb="FFB2460A"/>
      <name val="Calibri"/>
      <family val="2"/>
      <scheme val="minor"/>
    </font>
    <font>
      <b/>
      <sz val="14"/>
      <color rgb="FFC00000"/>
      <name val="Calibri"/>
      <family val="2"/>
      <scheme val="minor"/>
    </font>
    <font>
      <b/>
      <sz val="14"/>
      <color rgb="FF00B050"/>
      <name val="Calibri"/>
      <family val="2"/>
      <scheme val="minor"/>
    </font>
    <font>
      <sz val="14"/>
      <color theme="1"/>
      <name val="Calibri"/>
      <family val="2"/>
      <scheme val="minor"/>
    </font>
  </fonts>
  <fills count="5">
    <fill>
      <patternFill patternType="none"/>
    </fill>
    <fill>
      <patternFill patternType="gray125"/>
    </fill>
    <fill>
      <patternFill patternType="solid">
        <fgColor rgb="FFB2460A"/>
        <bgColor indexed="64"/>
      </patternFill>
    </fill>
    <fill>
      <patternFill patternType="solid">
        <fgColor theme="0"/>
        <bgColor indexed="64"/>
      </patternFill>
    </fill>
    <fill>
      <patternFill patternType="solid">
        <fgColor rgb="FFF37631"/>
        <bgColor indexed="64"/>
      </patternFill>
    </fill>
  </fills>
  <borders count="6">
    <border>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rgb="FF00B050"/>
      </left>
      <right style="medium">
        <color rgb="FF00B050"/>
      </right>
      <top style="medium">
        <color rgb="FF00B050"/>
      </top>
      <bottom style="medium">
        <color rgb="FF00B050"/>
      </bottom>
      <diagonal/>
    </border>
    <border>
      <left/>
      <right/>
      <top style="thin">
        <color rgb="FFB2460A"/>
      </top>
      <bottom style="thin">
        <color rgb="FFB2460A"/>
      </bottom>
      <diagonal/>
    </border>
    <border>
      <left style="thin">
        <color rgb="FFB2460A"/>
      </left>
      <right/>
      <top style="thin">
        <color rgb="FFB2460A"/>
      </top>
      <bottom style="thin">
        <color rgb="FFB2460A"/>
      </bottom>
      <diagonal/>
    </border>
  </borders>
  <cellStyleXfs count="2">
    <xf numFmtId="0" fontId="0" fillId="0" borderId="0"/>
    <xf numFmtId="9" fontId="1" fillId="0" borderId="0" applyFont="0" applyFill="0" applyBorder="0" applyAlignment="0" applyProtection="0"/>
  </cellStyleXfs>
  <cellXfs count="53">
    <xf numFmtId="0" fontId="0" fillId="0" borderId="0" xfId="0"/>
    <xf numFmtId="9" fontId="0" fillId="0" borderId="0" xfId="1" applyFont="1"/>
    <xf numFmtId="164" fontId="0" fillId="0" borderId="0" xfId="0" applyNumberFormat="1" applyAlignment="1">
      <alignment horizontal="center"/>
    </xf>
    <xf numFmtId="0" fontId="3" fillId="0" borderId="0" xfId="0" applyFont="1"/>
    <xf numFmtId="0" fontId="0" fillId="0" borderId="0" xfId="0" applyFill="1"/>
    <xf numFmtId="0" fontId="4" fillId="0" borderId="0" xfId="0" applyFont="1" applyFill="1" applyAlignment="1">
      <alignment horizontal="center"/>
    </xf>
    <xf numFmtId="0" fontId="3" fillId="0" borderId="0" xfId="0" applyFont="1" applyFill="1"/>
    <xf numFmtId="0" fontId="3" fillId="0" borderId="0" xfId="0" applyFont="1" applyFill="1" applyAlignment="1">
      <alignment wrapText="1"/>
    </xf>
    <xf numFmtId="0" fontId="0" fillId="0" borderId="0" xfId="0" applyFill="1" applyBorder="1" applyAlignment="1">
      <alignment horizontal="center"/>
    </xf>
    <xf numFmtId="0" fontId="0" fillId="0" borderId="0" xfId="0" applyFill="1" applyBorder="1"/>
    <xf numFmtId="0" fontId="2" fillId="0" borderId="0" xfId="0" applyFont="1" applyFill="1" applyBorder="1" applyAlignment="1">
      <alignment horizontal="center"/>
    </xf>
    <xf numFmtId="0" fontId="5" fillId="0" borderId="0" xfId="0" applyFont="1" applyFill="1" applyAlignment="1">
      <alignment horizontal="center"/>
    </xf>
    <xf numFmtId="0" fontId="9" fillId="0" borderId="0" xfId="0" applyFont="1" applyFill="1" applyBorder="1" applyAlignment="1">
      <alignment horizontal="center" vertical="top"/>
    </xf>
    <xf numFmtId="165" fontId="9" fillId="0" borderId="0" xfId="0" applyNumberFormat="1" applyFont="1" applyFill="1" applyBorder="1" applyAlignment="1">
      <alignment horizontal="center"/>
    </xf>
    <xf numFmtId="165" fontId="10" fillId="0" borderId="0" xfId="0" applyNumberFormat="1" applyFont="1" applyFill="1" applyBorder="1" applyAlignment="1">
      <alignment horizontal="center"/>
    </xf>
    <xf numFmtId="165" fontId="11" fillId="0" borderId="0" xfId="0" applyNumberFormat="1" applyFont="1" applyFill="1" applyBorder="1" applyAlignment="1">
      <alignment horizontal="center"/>
    </xf>
    <xf numFmtId="0" fontId="11" fillId="0" borderId="0" xfId="0" applyFont="1" applyFill="1" applyBorder="1" applyAlignment="1">
      <alignment horizontal="center" vertical="top"/>
    </xf>
    <xf numFmtId="0" fontId="10" fillId="0" borderId="0" xfId="0" applyFont="1" applyFill="1" applyBorder="1" applyAlignment="1">
      <alignment horizontal="center" vertical="top"/>
    </xf>
    <xf numFmtId="0" fontId="12" fillId="0" borderId="0" xfId="0" applyFont="1" applyAlignment="1">
      <alignment horizontal="right" vertical="center"/>
    </xf>
    <xf numFmtId="0" fontId="8" fillId="2" borderId="0" xfId="0" applyFont="1" applyFill="1" applyAlignment="1">
      <alignment horizontal="left"/>
    </xf>
    <xf numFmtId="0" fontId="13" fillId="0" borderId="0" xfId="0" applyFont="1" applyFill="1" applyAlignment="1">
      <alignment horizontal="center"/>
    </xf>
    <xf numFmtId="0" fontId="2" fillId="2" borderId="0" xfId="0" applyFont="1" applyFill="1"/>
    <xf numFmtId="0" fontId="15" fillId="2" borderId="0" xfId="0" applyFont="1" applyFill="1" applyBorder="1" applyAlignment="1">
      <alignment horizontal="center"/>
    </xf>
    <xf numFmtId="165" fontId="15" fillId="2" borderId="0" xfId="0" applyNumberFormat="1" applyFont="1" applyFill="1" applyBorder="1" applyAlignment="1">
      <alignment horizontal="center"/>
    </xf>
    <xf numFmtId="0" fontId="0" fillId="0" borderId="0" xfId="0" applyAlignment="1">
      <alignment horizontal="center"/>
    </xf>
    <xf numFmtId="0" fontId="16" fillId="2" borderId="0" xfId="0" applyFont="1" applyFill="1" applyBorder="1" applyAlignment="1">
      <alignment horizontal="center" vertical="top"/>
    </xf>
    <xf numFmtId="0" fontId="8" fillId="2" borderId="0" xfId="0" applyFont="1" applyFill="1" applyAlignment="1">
      <alignment horizontal="center"/>
    </xf>
    <xf numFmtId="166" fontId="0" fillId="0" borderId="0" xfId="0" applyNumberFormat="1"/>
    <xf numFmtId="165" fontId="15" fillId="2" borderId="1" xfId="0" applyNumberFormat="1" applyFont="1" applyFill="1" applyBorder="1" applyAlignment="1">
      <alignment horizontal="center"/>
    </xf>
    <xf numFmtId="0" fontId="16" fillId="2" borderId="2" xfId="0" applyFont="1" applyFill="1" applyBorder="1" applyAlignment="1">
      <alignment horizontal="center" vertical="top"/>
    </xf>
    <xf numFmtId="0" fontId="17" fillId="0" borderId="0" xfId="0" applyFont="1" applyFill="1" applyBorder="1" applyAlignment="1">
      <alignment horizontal="center" vertical="top"/>
    </xf>
    <xf numFmtId="165" fontId="17" fillId="0" borderId="0" xfId="0" applyNumberFormat="1" applyFont="1" applyFill="1" applyBorder="1" applyAlignment="1">
      <alignment horizontal="center"/>
    </xf>
    <xf numFmtId="0" fontId="20" fillId="0" borderId="0" xfId="0" applyFont="1" applyFill="1" applyBorder="1" applyAlignment="1">
      <alignment horizontal="right" vertical="top"/>
    </xf>
    <xf numFmtId="0" fontId="21" fillId="0" borderId="0" xfId="0" applyFont="1" applyFill="1" applyBorder="1" applyAlignment="1">
      <alignment horizontal="right" vertical="top"/>
    </xf>
    <xf numFmtId="0" fontId="22" fillId="0" borderId="0" xfId="0" applyFont="1" applyFill="1" applyBorder="1" applyAlignment="1">
      <alignment horizontal="right" vertical="top"/>
    </xf>
    <xf numFmtId="0" fontId="19" fillId="0" borderId="0" xfId="0" applyFont="1" applyFill="1" applyBorder="1" applyAlignment="1">
      <alignment horizontal="right" vertical="top"/>
    </xf>
    <xf numFmtId="0" fontId="23" fillId="2" borderId="0" xfId="0" applyFont="1" applyFill="1" applyAlignment="1">
      <alignment vertical="center"/>
    </xf>
    <xf numFmtId="9" fontId="13" fillId="3" borderId="3" xfId="1" applyFont="1" applyFill="1" applyBorder="1" applyAlignment="1">
      <alignment horizontal="center" vertical="center"/>
    </xf>
    <xf numFmtId="0" fontId="18" fillId="2" borderId="0" xfId="0" applyFont="1" applyFill="1" applyBorder="1" applyAlignment="1">
      <alignment vertical="center"/>
    </xf>
    <xf numFmtId="0" fontId="25" fillId="3" borderId="0" xfId="0" applyFont="1" applyFill="1" applyAlignment="1">
      <alignment horizontal="right" vertical="top" indent="1"/>
    </xf>
    <xf numFmtId="0" fontId="14" fillId="0" borderId="0" xfId="0" applyFont="1" applyFill="1" applyBorder="1" applyAlignment="1">
      <alignment horizontal="right"/>
    </xf>
    <xf numFmtId="0" fontId="14" fillId="0" borderId="0" xfId="0" applyFont="1" applyFill="1" applyBorder="1" applyAlignment="1">
      <alignment horizontal="center" vertical="top"/>
    </xf>
    <xf numFmtId="9" fontId="2" fillId="0" borderId="0" xfId="1" applyFont="1" applyBorder="1" applyAlignment="1">
      <alignment horizontal="left" vertical="center"/>
    </xf>
    <xf numFmtId="0" fontId="27" fillId="3" borderId="4" xfId="0" applyFont="1" applyFill="1" applyBorder="1" applyAlignment="1">
      <alignment horizontal="right" vertical="center" indent="1"/>
    </xf>
    <xf numFmtId="165" fontId="27" fillId="3" borderId="4" xfId="0" applyNumberFormat="1" applyFont="1" applyFill="1" applyBorder="1" applyAlignment="1">
      <alignment horizontal="center" vertical="center"/>
    </xf>
    <xf numFmtId="165" fontId="26" fillId="3" borderId="4" xfId="0" applyNumberFormat="1" applyFont="1" applyFill="1" applyBorder="1" applyAlignment="1">
      <alignment horizontal="center" vertical="center"/>
    </xf>
    <xf numFmtId="0" fontId="26" fillId="3" borderId="5" xfId="0" applyFont="1" applyFill="1" applyBorder="1" applyAlignment="1">
      <alignment horizontal="right" vertical="center" indent="2"/>
    </xf>
    <xf numFmtId="0" fontId="15" fillId="4" borderId="0" xfId="0" applyFont="1" applyFill="1"/>
    <xf numFmtId="0" fontId="26" fillId="0" borderId="0" xfId="0" applyFont="1"/>
    <xf numFmtId="0" fontId="28" fillId="0" borderId="0" xfId="0" applyFont="1"/>
    <xf numFmtId="0" fontId="14" fillId="0" borderId="0" xfId="0" applyFont="1" applyFill="1" applyBorder="1" applyAlignment="1">
      <alignment horizontal="center" vertical="center" wrapText="1"/>
    </xf>
    <xf numFmtId="0" fontId="14" fillId="3" borderId="0" xfId="0" applyFont="1" applyFill="1" applyBorder="1" applyAlignment="1">
      <alignment horizontal="center"/>
    </xf>
    <xf numFmtId="1" fontId="24" fillId="3" borderId="0" xfId="0" applyNumberFormat="1" applyFont="1" applyFill="1" applyBorder="1" applyAlignment="1">
      <alignment horizontal="right" vertical="center" indent="1"/>
    </xf>
  </cellXfs>
  <cellStyles count="2">
    <cellStyle name="Normal" xfId="0" builtinId="0"/>
    <cellStyle name="Percent" xfId="1" builtinId="5"/>
  </cellStyles>
  <dxfs count="14">
    <dxf>
      <numFmt numFmtId="164" formatCode="dd\-mmm\-yyyy"/>
      <alignment horizontal="center" vertical="bottom" textRotation="0" wrapText="0" indent="0" justifyLastLine="0" shrinkToFit="0" readingOrder="0"/>
    </dxf>
    <dxf>
      <numFmt numFmtId="164" formatCode="dd\-mmm\-yyyy"/>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dd\-mmm\-yyyy"/>
      <alignment horizontal="center" vertical="bottom" textRotation="0" wrapText="0" indent="0" justifyLastLine="0" shrinkToFit="0" readingOrder="0"/>
    </dxf>
    <dxf>
      <numFmt numFmtId="166" formatCode="&quot;$&quot;#,##0.00"/>
    </dxf>
    <dxf>
      <font>
        <b/>
        <strike val="0"/>
        <outline val="0"/>
        <shadow val="0"/>
        <u val="none"/>
        <vertAlign val="baseline"/>
        <sz val="11"/>
        <color theme="0"/>
        <name val="Calibri"/>
        <family val="2"/>
        <scheme val="minor"/>
      </font>
      <fill>
        <patternFill patternType="solid">
          <fgColor indexed="64"/>
          <bgColor rgb="FFB2460A"/>
        </patternFill>
      </fill>
      <alignment horizontal="left" vertical="bottom" textRotation="0" wrapText="0" indent="0" justifyLastLine="0" shrinkToFit="0" readingOrder="0"/>
    </dxf>
    <dxf>
      <border>
        <left style="thin">
          <color rgb="FFC00000"/>
        </left>
        <right style="thin">
          <color rgb="FFC00000"/>
        </right>
        <top style="thin">
          <color rgb="FFC00000"/>
        </top>
        <bottom style="thin">
          <color rgb="FFC00000"/>
        </bottom>
        <vertical/>
        <horizontal/>
      </border>
    </dxf>
    <dxf>
      <border>
        <left style="thin">
          <color rgb="FFC00000"/>
        </left>
        <right style="thin">
          <color rgb="FFC00000"/>
        </right>
        <top style="thin">
          <color rgb="FFC00000"/>
        </top>
        <bottom style="thin">
          <color rgb="FFC00000"/>
        </bottom>
        <vertical/>
        <horizontal/>
      </border>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8"/>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left/>
        <right/>
        <top/>
        <bottom/>
        <vertical/>
        <horizontal/>
      </border>
    </dxf>
  </dxfs>
  <tableStyles count="3" defaultTableStyle="TableStyleMedium2" defaultPivotStyle="PivotStyleLight16">
    <tableStyle name="SlicerStyleDark2 2" pivot="0" table="0" count="10" xr9:uid="{00000000-0011-0000-FFFF-FFFF00000000}">
      <tableStyleElement type="wholeTable" dxfId="13"/>
      <tableStyleElement type="headerRow" dxfId="12"/>
    </tableStyle>
    <tableStyle name="SlicerStyleDark5 2" pivot="0" table="0" count="10" xr9:uid="{00000000-0011-0000-FFFF-FFFF01000000}">
      <tableStyleElement type="wholeTable" dxfId="11"/>
      <tableStyleElement type="headerRow" dxfId="10"/>
    </tableStyle>
    <tableStyle name="SlicerStyleLight1 2" pivot="0" table="0" count="10" xr9:uid="{00000000-0011-0000-FFFF-FFFF02000000}">
      <tableStyleElement type="wholeTable" dxfId="9"/>
      <tableStyleElement type="headerRow" dxfId="8"/>
    </tableStyle>
  </tableStyles>
  <colors>
    <mruColors>
      <color rgb="FFB2460A"/>
      <color rgb="FFF37631"/>
      <color rgb="FF226F54"/>
      <color rgb="FF241E4E"/>
      <color rgb="FFF26419"/>
      <color rgb="FFC1292E"/>
      <color rgb="FFCC0066"/>
      <color rgb="FF43FFB7"/>
      <color rgb="FFE1A5F7"/>
      <color rgb="FFFED666"/>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hyperlink" Target="https://indzara.com/" TargetMode="External"/><Relationship Id="rId1" Type="http://schemas.openxmlformats.org/officeDocument/2006/relationships/hyperlink" Target="https://indzara.com/2017/01/sales-pipeline-tracker-excel-template/"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2</xdr:col>
      <xdr:colOff>76200</xdr:colOff>
      <xdr:row>2</xdr:row>
      <xdr:rowOff>95250</xdr:rowOff>
    </xdr:from>
    <xdr:to>
      <xdr:col>5</xdr:col>
      <xdr:colOff>238125</xdr:colOff>
      <xdr:row>5</xdr:row>
      <xdr:rowOff>9525</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5A0991F1-B827-46C1-8184-AB50AFC7FE5A}"/>
            </a:ext>
          </a:extLst>
        </xdr:cNvPr>
        <xdr:cNvSpPr/>
      </xdr:nvSpPr>
      <xdr:spPr>
        <a:xfrm>
          <a:off x="6505575" y="619125"/>
          <a:ext cx="1990725" cy="533400"/>
        </a:xfrm>
        <a:prstGeom prst="rect">
          <a:avLst/>
        </a:prstGeom>
        <a:solidFill>
          <a:srgbClr val="B246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SUPPORT PAGE</a:t>
          </a:r>
        </a:p>
      </xdr:txBody>
    </xdr:sp>
    <xdr:clientData/>
  </xdr:twoCellAnchor>
  <xdr:twoCellAnchor>
    <xdr:from>
      <xdr:col>2</xdr:col>
      <xdr:colOff>76200</xdr:colOff>
      <xdr:row>5</xdr:row>
      <xdr:rowOff>57150</xdr:rowOff>
    </xdr:from>
    <xdr:to>
      <xdr:col>5</xdr:col>
      <xdr:colOff>238125</xdr:colOff>
      <xdr:row>6</xdr:row>
      <xdr:rowOff>228600</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15E0F41E-751C-417A-B163-FA3E3995289C}"/>
            </a:ext>
          </a:extLst>
        </xdr:cNvPr>
        <xdr:cNvSpPr/>
      </xdr:nvSpPr>
      <xdr:spPr>
        <a:xfrm>
          <a:off x="6505575" y="1200150"/>
          <a:ext cx="1990725" cy="409575"/>
        </a:xfrm>
        <a:prstGeom prst="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indzara.com</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447673</xdr:colOff>
      <xdr:row>2</xdr:row>
      <xdr:rowOff>57150</xdr:rowOff>
    </xdr:from>
    <xdr:to>
      <xdr:col>11</xdr:col>
      <xdr:colOff>209550</xdr:colOff>
      <xdr:row>7</xdr:row>
      <xdr:rowOff>118533</xdr:rowOff>
    </xdr:to>
    <mc:AlternateContent xmlns:mc="http://schemas.openxmlformats.org/markup-compatibility/2006" xmlns:sle15="http://schemas.microsoft.com/office/drawing/2012/slicer">
      <mc:Choice Requires="sle15">
        <xdr:graphicFrame macro="">
          <xdr:nvGraphicFramePr>
            <xdr:cNvPr id="2" name="Status">
              <a:extLst>
                <a:ext uri="{FF2B5EF4-FFF2-40B4-BE49-F238E27FC236}">
                  <a16:creationId xmlns:a16="http://schemas.microsoft.com/office/drawing/2014/main" id="{FCD71939-E7E6-4750-852E-4291EB80D03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487148" y="752475"/>
              <a:ext cx="1171577" cy="12996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6</xdr:col>
      <xdr:colOff>171449</xdr:colOff>
      <xdr:row>0</xdr:row>
      <xdr:rowOff>14286</xdr:rowOff>
    </xdr:from>
    <xdr:to>
      <xdr:col>6</xdr:col>
      <xdr:colOff>561975</xdr:colOff>
      <xdr:row>0</xdr:row>
      <xdr:rowOff>404812</xdr:rowOff>
    </xdr:to>
    <xdr:pic>
      <xdr:nvPicPr>
        <xdr:cNvPr id="4" name="Graphic 3" descr="Thumbs Up Sign">
          <a:extLst>
            <a:ext uri="{FF2B5EF4-FFF2-40B4-BE49-F238E27FC236}">
              <a16:creationId xmlns:a16="http://schemas.microsoft.com/office/drawing/2014/main" id="{B2E2DFD3-CCEB-4323-83D6-56D10D171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57999" y="14286"/>
          <a:ext cx="390526" cy="390526"/>
        </a:xfrm>
        <a:prstGeom prst="rect">
          <a:avLst/>
        </a:prstGeom>
      </xdr:spPr>
    </xdr:pic>
    <xdr:clientData/>
  </xdr:twoCellAnchor>
  <xdr:twoCellAnchor editAs="oneCell">
    <xdr:from>
      <xdr:col>8</xdr:col>
      <xdr:colOff>466725</xdr:colOff>
      <xdr:row>0</xdr:row>
      <xdr:rowOff>33337</xdr:rowOff>
    </xdr:from>
    <xdr:to>
      <xdr:col>8</xdr:col>
      <xdr:colOff>904875</xdr:colOff>
      <xdr:row>1</xdr:row>
      <xdr:rowOff>23812</xdr:rowOff>
    </xdr:to>
    <xdr:pic>
      <xdr:nvPicPr>
        <xdr:cNvPr id="5" name="Graphic 4" descr="Thumbs Up Sign">
          <a:extLst>
            <a:ext uri="{FF2B5EF4-FFF2-40B4-BE49-F238E27FC236}">
              <a16:creationId xmlns:a16="http://schemas.microsoft.com/office/drawing/2014/main" id="{FE085A88-6081-47F9-85EE-B29D445F94C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V="1">
          <a:off x="9182100" y="33337"/>
          <a:ext cx="438150" cy="438150"/>
        </a:xfrm>
        <a:prstGeom prst="rect">
          <a:avLst/>
        </a:prstGeom>
      </xdr:spPr>
    </xdr:pic>
    <xdr:clientData/>
  </xdr:twoCellAnchor>
  <xdr:twoCellAnchor>
    <xdr:from>
      <xdr:col>1</xdr:col>
      <xdr:colOff>1349101</xdr:colOff>
      <xdr:row>2</xdr:row>
      <xdr:rowOff>237632</xdr:rowOff>
    </xdr:from>
    <xdr:to>
      <xdr:col>2</xdr:col>
      <xdr:colOff>1047749</xdr:colOff>
      <xdr:row>4</xdr:row>
      <xdr:rowOff>196453</xdr:rowOff>
    </xdr:to>
    <xdr:sp macro="" textlink="C4">
      <xdr:nvSpPr>
        <xdr:cNvPr id="20" name="Flowchart: Off-page Connector 19">
          <a:extLst>
            <a:ext uri="{FF2B5EF4-FFF2-40B4-BE49-F238E27FC236}">
              <a16:creationId xmlns:a16="http://schemas.microsoft.com/office/drawing/2014/main" id="{6E9A17D5-E739-449C-B76E-656C715101FE}"/>
            </a:ext>
          </a:extLst>
        </xdr:cNvPr>
        <xdr:cNvSpPr/>
      </xdr:nvSpPr>
      <xdr:spPr>
        <a:xfrm>
          <a:off x="2492101" y="630538"/>
          <a:ext cx="1050007" cy="435071"/>
        </a:xfrm>
        <a:prstGeom prst="flowChartOffpageConnector">
          <a:avLst/>
        </a:prstGeom>
        <a:solidFill>
          <a:srgbClr val="C1292E"/>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D3DBF72-9120-4D56-8D43-FFDBC0E9E940}" type="TxLink">
            <a:rPr lang="en-US" sz="1400" b="1" i="0" u="none" strike="noStrike">
              <a:solidFill>
                <a:srgbClr val="FFFFFF"/>
              </a:solidFill>
              <a:latin typeface="Calibri"/>
              <a:cs typeface="Calibri"/>
            </a:rPr>
            <a:pPr algn="ctr"/>
            <a:t>3</a:t>
          </a:fld>
          <a:endParaRPr lang="en-US" sz="1400" b="1"/>
        </a:p>
      </xdr:txBody>
    </xdr:sp>
    <xdr:clientData/>
  </xdr:twoCellAnchor>
  <xdr:twoCellAnchor>
    <xdr:from>
      <xdr:col>3</xdr:col>
      <xdr:colOff>1314</xdr:colOff>
      <xdr:row>2</xdr:row>
      <xdr:rowOff>235251</xdr:rowOff>
    </xdr:from>
    <xdr:to>
      <xdr:col>4</xdr:col>
      <xdr:colOff>3571</xdr:colOff>
      <xdr:row>4</xdr:row>
      <xdr:rowOff>194072</xdr:rowOff>
    </xdr:to>
    <xdr:sp macro="" textlink="D4">
      <xdr:nvSpPr>
        <xdr:cNvPr id="13" name="Flowchart: Off-page Connector 12">
          <a:extLst>
            <a:ext uri="{FF2B5EF4-FFF2-40B4-BE49-F238E27FC236}">
              <a16:creationId xmlns:a16="http://schemas.microsoft.com/office/drawing/2014/main" id="{C30D9D66-04F4-43EA-BD6C-3818AFA7526A}"/>
            </a:ext>
          </a:extLst>
        </xdr:cNvPr>
        <xdr:cNvSpPr/>
      </xdr:nvSpPr>
      <xdr:spPr>
        <a:xfrm>
          <a:off x="3543423" y="628157"/>
          <a:ext cx="1050007" cy="435071"/>
        </a:xfrm>
        <a:prstGeom prst="flowChartOffpageConnector">
          <a:avLst/>
        </a:prstGeom>
        <a:solidFill>
          <a:srgbClr val="F2641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78286D2-DE42-43FF-942A-BF9BACF30D53}" type="TxLink">
            <a:rPr lang="en-US" sz="1400" b="1" i="0" u="none" strike="noStrike">
              <a:solidFill>
                <a:srgbClr val="FFFFFF"/>
              </a:solidFill>
              <a:latin typeface="Calibri"/>
              <a:cs typeface="Calibri"/>
            </a:rPr>
            <a:pPr algn="ctr"/>
            <a:t>1</a:t>
          </a:fld>
          <a:endParaRPr lang="en-US" sz="1400" b="1"/>
        </a:p>
      </xdr:txBody>
    </xdr:sp>
    <xdr:clientData/>
  </xdr:twoCellAnchor>
  <xdr:twoCellAnchor>
    <xdr:from>
      <xdr:col>4</xdr:col>
      <xdr:colOff>4886</xdr:colOff>
      <xdr:row>3</xdr:row>
      <xdr:rowOff>698</xdr:rowOff>
    </xdr:from>
    <xdr:to>
      <xdr:col>5</xdr:col>
      <xdr:colOff>7143</xdr:colOff>
      <xdr:row>4</xdr:row>
      <xdr:rowOff>197644</xdr:rowOff>
    </xdr:to>
    <xdr:sp macro="" textlink="E4">
      <xdr:nvSpPr>
        <xdr:cNvPr id="14" name="Flowchart: Off-page Connector 13">
          <a:extLst>
            <a:ext uri="{FF2B5EF4-FFF2-40B4-BE49-F238E27FC236}">
              <a16:creationId xmlns:a16="http://schemas.microsoft.com/office/drawing/2014/main" id="{BE28E6F5-C5EF-4FE8-A7A9-23584353317C}"/>
            </a:ext>
          </a:extLst>
        </xdr:cNvPr>
        <xdr:cNvSpPr/>
      </xdr:nvSpPr>
      <xdr:spPr>
        <a:xfrm>
          <a:off x="4594745" y="631729"/>
          <a:ext cx="1050007" cy="435071"/>
        </a:xfrm>
        <a:prstGeom prst="flowChartOffpageConnector">
          <a:avLst/>
        </a:prstGeom>
        <a:solidFill>
          <a:srgbClr val="241E4E"/>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9736C50-5B4A-4083-84E0-FC34AD7E4541}" type="TxLink">
            <a:rPr lang="en-US" sz="1400" b="1" i="0" u="none" strike="noStrike">
              <a:solidFill>
                <a:srgbClr val="FFFFFF"/>
              </a:solidFill>
              <a:latin typeface="Calibri"/>
              <a:cs typeface="Calibri"/>
            </a:rPr>
            <a:pPr algn="ctr"/>
            <a:t>1</a:t>
          </a:fld>
          <a:endParaRPr lang="en-US" sz="1400" b="1"/>
        </a:p>
      </xdr:txBody>
    </xdr:sp>
    <xdr:clientData/>
  </xdr:twoCellAnchor>
  <xdr:twoCellAnchor>
    <xdr:from>
      <xdr:col>5</xdr:col>
      <xdr:colOff>2505</xdr:colOff>
      <xdr:row>2</xdr:row>
      <xdr:rowOff>236441</xdr:rowOff>
    </xdr:from>
    <xdr:to>
      <xdr:col>6</xdr:col>
      <xdr:colOff>4762</xdr:colOff>
      <xdr:row>4</xdr:row>
      <xdr:rowOff>195262</xdr:rowOff>
    </xdr:to>
    <xdr:sp macro="" textlink="F4">
      <xdr:nvSpPr>
        <xdr:cNvPr id="15" name="Flowchart: Off-page Connector 14">
          <a:extLst>
            <a:ext uri="{FF2B5EF4-FFF2-40B4-BE49-F238E27FC236}">
              <a16:creationId xmlns:a16="http://schemas.microsoft.com/office/drawing/2014/main" id="{286D4188-CBBA-466C-B531-A145C71A97B9}"/>
            </a:ext>
          </a:extLst>
        </xdr:cNvPr>
        <xdr:cNvSpPr/>
      </xdr:nvSpPr>
      <xdr:spPr>
        <a:xfrm>
          <a:off x="5640114" y="629347"/>
          <a:ext cx="1050007" cy="435071"/>
        </a:xfrm>
        <a:prstGeom prst="flowChartOffpageConnector">
          <a:avLst/>
        </a:prstGeom>
        <a:solidFill>
          <a:srgbClr val="226F5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74791B4-B7DF-4CC3-944C-FCAB82A1D13A}" type="TxLink">
            <a:rPr lang="en-US" sz="1400" b="1" i="0" u="none" strike="noStrike">
              <a:solidFill>
                <a:srgbClr val="FFFFFF"/>
              </a:solidFill>
              <a:latin typeface="Calibri"/>
              <a:cs typeface="Calibri"/>
            </a:rPr>
            <a:pPr algn="ctr"/>
            <a:t>1</a:t>
          </a:fld>
          <a:endParaRPr lang="en-US" sz="1800" b="1">
            <a:solidFill>
              <a:schemeClr val="bg1"/>
            </a:solidFill>
          </a:endParaRPr>
        </a:p>
      </xdr:txBody>
    </xdr:sp>
    <xdr:clientData/>
  </xdr:twoCellAnchor>
  <xdr:twoCellAnchor editAs="oneCell">
    <xdr:from>
      <xdr:col>6</xdr:col>
      <xdr:colOff>854074</xdr:colOff>
      <xdr:row>6</xdr:row>
      <xdr:rowOff>11695</xdr:rowOff>
    </xdr:from>
    <xdr:to>
      <xdr:col>7</xdr:col>
      <xdr:colOff>579967</xdr:colOff>
      <xdr:row>8</xdr:row>
      <xdr:rowOff>226483</xdr:rowOff>
    </xdr:to>
    <xdr:pic>
      <xdr:nvPicPr>
        <xdr:cNvPr id="16" name="Graphic 15" descr="Stopwatch">
          <a:extLst>
            <a:ext uri="{FF2B5EF4-FFF2-40B4-BE49-F238E27FC236}">
              <a16:creationId xmlns:a16="http://schemas.microsoft.com/office/drawing/2014/main" id="{A8EB5591-9181-4289-B8CC-BCB40D5EFAC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40624" y="1697620"/>
          <a:ext cx="706968" cy="710088"/>
        </a:xfrm>
        <a:prstGeom prst="rect">
          <a:avLst/>
        </a:prstGeom>
      </xdr:spPr>
    </xdr:pic>
    <xdr:clientData/>
  </xdr:twoCellAnchor>
  <xdr:twoCellAnchor editAs="absolute">
    <xdr:from>
      <xdr:col>11</xdr:col>
      <xdr:colOff>158749</xdr:colOff>
      <xdr:row>2</xdr:row>
      <xdr:rowOff>31751</xdr:rowOff>
    </xdr:from>
    <xdr:to>
      <xdr:col>11</xdr:col>
      <xdr:colOff>1482724</xdr:colOff>
      <xdr:row>8</xdr:row>
      <xdr:rowOff>22225</xdr:rowOff>
    </xdr:to>
    <mc:AlternateContent xmlns:mc="http://schemas.openxmlformats.org/markup-compatibility/2006">
      <mc:Choice xmlns:sle15="http://schemas.microsoft.com/office/drawing/2012/slicer" Requires="sle15">
        <xdr:graphicFrame macro="">
          <xdr:nvGraphicFramePr>
            <xdr:cNvPr id="6" name="STAGE">
              <a:extLst>
                <a:ext uri="{FF2B5EF4-FFF2-40B4-BE49-F238E27FC236}">
                  <a16:creationId xmlns:a16="http://schemas.microsoft.com/office/drawing/2014/main" id="{AAD66E54-FC74-43CA-926E-5D6854F85189}"/>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dr:sp macro="" textlink="">
          <xdr:nvSpPr>
            <xdr:cNvPr id="0" name=""/>
            <xdr:cNvSpPr>
              <a:spLocks noTextEdit="1"/>
            </xdr:cNvSpPr>
          </xdr:nvSpPr>
          <xdr:spPr>
            <a:xfrm>
              <a:off x="13192124" y="730251"/>
              <a:ext cx="1323975" cy="151447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1000000}" sourceName="STATUS">
  <extLst>
    <x:ext xmlns:x15="http://schemas.microsoft.com/office/spreadsheetml/2010/11/main" uri="{2F2917AC-EB37-4324-AD4E-5DD8C200BD13}">
      <x15:tableSlicerCache tableId="1" column="13" crossFilter="show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00000000-0013-0000-FFFF-FFFF02000000}" sourceName="STAG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0000000-0014-0000-FFFF-FFFF01000000}" cache="Slicer_Status" caption="STATUS" style="SlicerStyleDark2 2" rowHeight="241300"/>
  <slicer name="STAGE" xr10:uid="{00000000-0014-0000-FFFF-FFFF02000000}" cache="Slicer_STAGE" caption="STAGE" style="SlicerStyleDark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Deals_1" displayName="Tbl_Deals_1" ref="A11:L27" totalsRowShown="0" headerRowDxfId="5">
  <autoFilter ref="A11:L27" xr:uid="{00000000-0009-0000-0100-000001000000}"/>
  <tableColumns count="12">
    <tableColumn id="1" xr3:uid="{00000000-0010-0000-0000-000001000000}" name="COMPANY"/>
    <tableColumn id="2" xr3:uid="{00000000-0010-0000-0000-000002000000}" name="CONTACT"/>
    <tableColumn id="3" xr3:uid="{00000000-0010-0000-0000-000003000000}" name="DEAL VALUE" dataDxfId="4"/>
    <tableColumn id="12" xr3:uid="{00000000-0010-0000-0000-00000C000000}" name="CREATED DATE" dataDxfId="3"/>
    <tableColumn id="4" xr3:uid="{00000000-0010-0000-0000-000004000000}" name="STAGE"/>
    <tableColumn id="11" xr3:uid="{00000000-0010-0000-0000-00000B000000}" name="WIN %" dataCellStyle="Percent"/>
    <tableColumn id="13" xr3:uid="{00000000-0010-0000-0000-00000D000000}" name="STATUS" dataDxfId="2"/>
    <tableColumn id="5" xr3:uid="{00000000-0010-0000-0000-000005000000}" name="CLOSE DATE" dataDxfId="1" dataCellStyle="Percent"/>
    <tableColumn id="6" xr3:uid="{00000000-0010-0000-0000-000006000000}" name="EMAIL"/>
    <tableColumn id="7" xr3:uid="{00000000-0010-0000-0000-000007000000}" name="PHONE"/>
    <tableColumn id="8" xr3:uid="{00000000-0010-0000-0000-000008000000}" name="NEXT ACTIVITY DATE" dataDxfId="0"/>
    <tableColumn id="14" xr3:uid="{00000000-0010-0000-0000-00000E000000}" name="NOTES"/>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showGridLines="0" topLeftCell="A7" workbookViewId="0">
      <selection activeCell="B28" sqref="B28"/>
    </sheetView>
  </sheetViews>
  <sheetFormatPr defaultRowHeight="14.5" x14ac:dyDescent="0.35"/>
  <cols>
    <col min="1" max="1" width="2.7265625" customWidth="1"/>
    <col min="2" max="2" width="93.7265625" bestFit="1" customWidth="1"/>
  </cols>
  <sheetData>
    <row r="1" spans="1:2" ht="26" x14ac:dyDescent="0.35">
      <c r="A1" s="36" t="s">
        <v>53</v>
      </c>
      <c r="B1" s="36"/>
    </row>
    <row r="5" spans="1:2" ht="18.5" x14ac:dyDescent="0.45">
      <c r="B5" s="47" t="s">
        <v>83</v>
      </c>
    </row>
    <row r="6" spans="1:2" ht="18.5" x14ac:dyDescent="0.45">
      <c r="B6" s="48" t="s">
        <v>68</v>
      </c>
    </row>
    <row r="7" spans="1:2" ht="18.5" x14ac:dyDescent="0.45">
      <c r="B7" s="48" t="s">
        <v>69</v>
      </c>
    </row>
    <row r="8" spans="1:2" ht="18.5" x14ac:dyDescent="0.45">
      <c r="B8" s="49" t="s">
        <v>84</v>
      </c>
    </row>
    <row r="9" spans="1:2" ht="18.5" x14ac:dyDescent="0.45">
      <c r="B9" s="49" t="s">
        <v>70</v>
      </c>
    </row>
    <row r="10" spans="1:2" ht="18.5" x14ac:dyDescent="0.45">
      <c r="B10" s="49" t="s">
        <v>71</v>
      </c>
    </row>
    <row r="11" spans="1:2" ht="18.5" x14ac:dyDescent="0.45">
      <c r="B11" s="48" t="s">
        <v>72</v>
      </c>
    </row>
    <row r="12" spans="1:2" ht="18.5" x14ac:dyDescent="0.45">
      <c r="B12" s="49" t="s">
        <v>73</v>
      </c>
    </row>
    <row r="13" spans="1:2" ht="18.5" x14ac:dyDescent="0.45">
      <c r="B13" s="49" t="s">
        <v>74</v>
      </c>
    </row>
    <row r="14" spans="1:2" ht="18.5" x14ac:dyDescent="0.45">
      <c r="B14" s="49" t="s">
        <v>82</v>
      </c>
    </row>
    <row r="15" spans="1:2" ht="18.5" x14ac:dyDescent="0.45">
      <c r="B15" s="48" t="s">
        <v>75</v>
      </c>
    </row>
    <row r="16" spans="1:2" ht="18.5" x14ac:dyDescent="0.45">
      <c r="B16" s="49" t="s">
        <v>76</v>
      </c>
    </row>
    <row r="17" spans="2:2" ht="18.5" x14ac:dyDescent="0.45">
      <c r="B17" s="49" t="s">
        <v>77</v>
      </c>
    </row>
    <row r="18" spans="2:2" ht="18.5" x14ac:dyDescent="0.45">
      <c r="B18" s="48" t="s">
        <v>78</v>
      </c>
    </row>
    <row r="19" spans="2:2" ht="18.5" x14ac:dyDescent="0.45">
      <c r="B19" s="49" t="s">
        <v>79</v>
      </c>
    </row>
    <row r="20" spans="2:2" ht="18.5" x14ac:dyDescent="0.45">
      <c r="B20" s="49" t="s">
        <v>80</v>
      </c>
    </row>
    <row r="21" spans="2:2" ht="18.5" x14ac:dyDescent="0.45">
      <c r="B21" s="49" t="s">
        <v>81</v>
      </c>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
  <sheetViews>
    <sheetView showGridLines="0" tabSelected="1" zoomScale="80" zoomScaleNormal="80" workbookViewId="0">
      <pane ySplit="11" topLeftCell="A12" activePane="bottomLeft" state="frozen"/>
      <selection pane="bottomLeft" activeCell="K10" sqref="K10"/>
    </sheetView>
  </sheetViews>
  <sheetFormatPr defaultRowHeight="14.5" x14ac:dyDescent="0.35"/>
  <cols>
    <col min="1" max="1" width="17.1796875" customWidth="1"/>
    <col min="2" max="2" width="20.26953125" customWidth="1"/>
    <col min="3" max="6" width="15.7265625" customWidth="1"/>
    <col min="7" max="7" width="14.7265625" customWidth="1"/>
    <col min="8" max="8" width="15.7265625" customWidth="1"/>
    <col min="9" max="9" width="20.7265625" customWidth="1"/>
    <col min="10" max="10" width="14.1796875" customWidth="1"/>
    <col min="11" max="11" width="21.1796875" customWidth="1"/>
    <col min="12" max="12" width="24.54296875" customWidth="1"/>
    <col min="13" max="13" width="9.1796875" customWidth="1"/>
  </cols>
  <sheetData>
    <row r="1" spans="1:12" ht="35.25" customHeight="1" x14ac:dyDescent="0.35">
      <c r="A1" s="36" t="s">
        <v>53</v>
      </c>
      <c r="B1" s="21"/>
      <c r="C1" s="21"/>
      <c r="D1" s="21"/>
      <c r="E1" s="21"/>
      <c r="F1" s="38"/>
      <c r="G1" s="43">
        <f>IFERROR(COUNTIF(Tbl_Deals_1[STATUS],"WON"),"")</f>
        <v>3</v>
      </c>
      <c r="H1" s="44">
        <f>IFERROR(SUMIF(Tbl_Deals_1[STATUS],"WON",Tbl_Deals_1[DEAL VALUE]),"")</f>
        <v>161000</v>
      </c>
      <c r="I1" s="46">
        <f>IFERROR(COUNTIF(Tbl_Deals_1[STATUS],"LOST"),"")</f>
        <v>7</v>
      </c>
      <c r="J1" s="45">
        <f>IFERROR(SUMIF(Tbl_Deals_1[STATUS],"LOST",Tbl_Deals_1[DEAL VALUE]),"")</f>
        <v>74000</v>
      </c>
      <c r="K1" s="21"/>
      <c r="L1" s="21"/>
    </row>
    <row r="2" spans="1:12" ht="20.149999999999999" customHeight="1" x14ac:dyDescent="0.35">
      <c r="B2" s="5"/>
      <c r="C2" s="4"/>
      <c r="D2" s="4"/>
      <c r="E2" s="4"/>
      <c r="F2" s="4"/>
      <c r="G2" s="11"/>
      <c r="J2" s="50" t="s">
        <v>58</v>
      </c>
      <c r="K2" s="51" t="s">
        <v>8</v>
      </c>
      <c r="L2" s="51"/>
    </row>
    <row r="3" spans="1:12" ht="20.149999999999999" customHeight="1" thickBot="1" x14ac:dyDescent="0.5">
      <c r="A3" s="20" t="s">
        <v>56</v>
      </c>
      <c r="C3" s="30" t="s">
        <v>19</v>
      </c>
      <c r="D3" s="17" t="s">
        <v>20</v>
      </c>
      <c r="E3" s="16" t="s">
        <v>22</v>
      </c>
      <c r="F3" s="12" t="s">
        <v>21</v>
      </c>
      <c r="H3" s="41" t="s">
        <v>27</v>
      </c>
      <c r="J3" s="50"/>
    </row>
    <row r="4" spans="1:12" ht="20.149999999999999" customHeight="1" thickBot="1" x14ac:dyDescent="0.5">
      <c r="A4" s="22">
        <f>IFERROR(COUNTIF(Tbl_Deals_1[STATUS],""),"")</f>
        <v>6</v>
      </c>
      <c r="B4" s="18" t="s">
        <v>26</v>
      </c>
      <c r="C4" s="10">
        <f>IFERROR(COUNTIFS(Tbl_Deals_1[STATUS],"",Tbl_Deals_1[STAGE],C3),"")</f>
        <v>3</v>
      </c>
      <c r="D4" s="10">
        <f>IFERROR(COUNTIFS(Tbl_Deals_1[STATUS],"",Tbl_Deals_1[STAGE],D3),"")</f>
        <v>1</v>
      </c>
      <c r="E4" s="10">
        <f>IFERROR(COUNTIFS(Tbl_Deals_1[STATUS],"",Tbl_Deals_1[STAGE],E3),"")</f>
        <v>1</v>
      </c>
      <c r="F4" s="10">
        <f>IFERROR(COUNTIFS(Tbl_Deals_1[STATUS],"",Tbl_Deals_1[STAGE],F3),"")</f>
        <v>1</v>
      </c>
      <c r="H4" s="37">
        <f>IFERROR((COUNTIF(Tbl_Deals_1[STATUS],"WON")/SUM(COUNTIF(Tbl_Deals_1[STATUS],"WON"),COUNTIF(Tbl_Deals_1[STATUS],"LOST"))),"")</f>
        <v>0.3</v>
      </c>
      <c r="I4" s="32" t="str">
        <f>C3</f>
        <v>Lead</v>
      </c>
      <c r="J4" s="42">
        <f>IFERROR(COUNTIFS(Tbl_Deals_1[STATUS],"LOST",Tbl_Deals_1[STAGE],I4)/COUNTIF(Tbl_Deals_1[STATUS],"LOST"),"")</f>
        <v>0.2857142857142857</v>
      </c>
    </row>
    <row r="5" spans="1:12" ht="20.149999999999999" customHeight="1" x14ac:dyDescent="0.35">
      <c r="A5" s="25" t="s">
        <v>25</v>
      </c>
      <c r="C5" s="9"/>
      <c r="D5" s="9"/>
      <c r="E5" s="9"/>
      <c r="F5" s="9"/>
      <c r="H5" s="40"/>
      <c r="I5" s="33" t="str">
        <f>D3</f>
        <v>Opportunity</v>
      </c>
      <c r="J5" s="42">
        <f>IFERROR(COUNTIFS(Tbl_Deals_1[STATUS],"LOST",Tbl_Deals_1[STAGE],I5)/COUNTIF(Tbl_Deals_1[STATUS],"LOST"),"")</f>
        <v>0.14285714285714285</v>
      </c>
    </row>
    <row r="6" spans="1:12" ht="20.149999999999999" customHeight="1" x14ac:dyDescent="0.45">
      <c r="A6" s="28">
        <f>IFERROR(SUMIF(Tbl_Deals_1[STATUS],"",Tbl_Deals_1[DEAL VALUE]),"")</f>
        <v>21200</v>
      </c>
      <c r="B6" s="18" t="s">
        <v>24</v>
      </c>
      <c r="C6" s="31">
        <f>IFERROR(SUMIFS(Tbl_Deals_1[DEAL VALUE],Tbl_Deals_1[STATUS],"",Tbl_Deals_1[STAGE],C3),"")</f>
        <v>8800</v>
      </c>
      <c r="D6" s="14">
        <f>IFERROR(SUMIFS(Tbl_Deals_1[DEAL VALUE],Tbl_Deals_1[STATUS],"",Tbl_Deals_1[STAGE],D3),"")</f>
        <v>10000</v>
      </c>
      <c r="E6" s="15">
        <f>IFERROR(SUMIFS(Tbl_Deals_1[DEAL VALUE],Tbl_Deals_1[STATUS],"",Tbl_Deals_1[STAGE],E3),"")</f>
        <v>1900</v>
      </c>
      <c r="F6" s="13">
        <f>IFERROR(SUMIFS(Tbl_Deals_1[DEAL VALUE],Tbl_Deals_1[STATUS],"",Tbl_Deals_1[STAGE],F3),"")</f>
        <v>500</v>
      </c>
      <c r="H6" s="40" t="s">
        <v>59</v>
      </c>
      <c r="I6" s="34" t="str">
        <f>E3</f>
        <v>Demo</v>
      </c>
      <c r="J6" s="42">
        <f>IFERROR(COUNTIFS(Tbl_Deals_1[STATUS],"LOST",Tbl_Deals_1[STAGE],I6)/COUNTIF(Tbl_Deals_1[STATUS],"LOST"),"")</f>
        <v>0.42857142857142855</v>
      </c>
    </row>
    <row r="7" spans="1:12" ht="20.149999999999999" customHeight="1" x14ac:dyDescent="0.35">
      <c r="A7" s="29" t="s">
        <v>24</v>
      </c>
      <c r="C7" s="9"/>
      <c r="D7" s="8"/>
      <c r="E7" s="8"/>
      <c r="F7" s="8"/>
      <c r="H7" s="52">
        <f>IFERROR(SUMPRODUCT(--(Tbl_Deals_1[STATUS]="Won"),--(Tbl_Deals_1[CLOSE DATE]&gt;0),Tbl_Deals_1[CLOSE DATE]-Tbl_Deals_1[CREATED DATE]+1)/COUNTIF(Tbl_Deals_1[STATUS],"Won"),"")</f>
        <v>17.333333333333332</v>
      </c>
      <c r="I7" s="35" t="str">
        <f>F3</f>
        <v>Quote</v>
      </c>
      <c r="J7" s="42">
        <f>IFERROR(COUNTIFS(Tbl_Deals_1[STATUS],"LOST",Tbl_Deals_1[STAGE],I7)/COUNTIF(Tbl_Deals_1[STATUS],"LOST"),"")</f>
        <v>0.14285714285714285</v>
      </c>
    </row>
    <row r="8" spans="1:12" ht="20.149999999999999" customHeight="1" x14ac:dyDescent="0.45">
      <c r="A8" s="23">
        <f>IFERROR(SUMPRODUCT(--(Tbl_Deals_1[STATUS]=""),Tbl_Deals_1[DEAL VALUE],Tbl_Deals_1[WIN %]),"")</f>
        <v>5070</v>
      </c>
      <c r="B8" s="18" t="s">
        <v>23</v>
      </c>
      <c r="C8" s="31">
        <f>IFERROR(SUMPRODUCT(--(Tbl_Deals_1[STATUS]=""),--(Tbl_Deals_1[STAGE]=C3),Tbl_Deals_1[DEAL VALUE],Tbl_Deals_1[WIN %]),"")</f>
        <v>2680</v>
      </c>
      <c r="D8" s="14">
        <f>IFERROR(SUMPRODUCT(--(Tbl_Deals_1[STATUS]=""),--(Tbl_Deals_1[STAGE]=D3),Tbl_Deals_1[DEAL VALUE],Tbl_Deals_1[WIN %]),"")</f>
        <v>1000</v>
      </c>
      <c r="E8" s="15">
        <f>IFERROR(SUMPRODUCT(--(Tbl_Deals_1[STATUS]=""),--(Tbl_Deals_1[STAGE]=E3),Tbl_Deals_1[DEAL VALUE],Tbl_Deals_1[WIN %]),"")</f>
        <v>1140</v>
      </c>
      <c r="F8" s="13">
        <f>IFERROR(SUMPRODUCT(--(Tbl_Deals_1[STATUS]=""),--(Tbl_Deals_1[STAGE]=F3),Tbl_Deals_1[DEAL VALUE],Tbl_Deals_1[WIN %]),"")</f>
        <v>250</v>
      </c>
      <c r="H8" s="52"/>
    </row>
    <row r="9" spans="1:12" ht="20.149999999999999" customHeight="1" x14ac:dyDescent="0.35">
      <c r="A9" s="25" t="s">
        <v>23</v>
      </c>
      <c r="C9" s="4"/>
      <c r="D9" s="4"/>
      <c r="E9" s="4"/>
      <c r="F9" s="4"/>
      <c r="H9" s="39" t="s">
        <v>55</v>
      </c>
    </row>
    <row r="10" spans="1:12" x14ac:dyDescent="0.35">
      <c r="A10" s="6"/>
      <c r="B10" s="6"/>
      <c r="C10" s="7" t="s">
        <v>54</v>
      </c>
      <c r="D10" s="6"/>
      <c r="E10" s="7" t="s">
        <v>54</v>
      </c>
      <c r="F10" s="7"/>
      <c r="G10" s="6"/>
      <c r="I10" s="6"/>
      <c r="J10" s="6"/>
      <c r="K10" s="3"/>
    </row>
    <row r="11" spans="1:12" x14ac:dyDescent="0.35">
      <c r="A11" s="19" t="s">
        <v>9</v>
      </c>
      <c r="B11" s="19" t="s">
        <v>10</v>
      </c>
      <c r="C11" s="19" t="s">
        <v>11</v>
      </c>
      <c r="D11" s="19" t="s">
        <v>12</v>
      </c>
      <c r="E11" s="19" t="s">
        <v>13</v>
      </c>
      <c r="F11" s="26" t="s">
        <v>17</v>
      </c>
      <c r="G11" s="26" t="s">
        <v>7</v>
      </c>
      <c r="H11" s="19" t="s">
        <v>14</v>
      </c>
      <c r="I11" s="19" t="s">
        <v>16</v>
      </c>
      <c r="J11" s="19" t="s">
        <v>15</v>
      </c>
      <c r="K11" s="19" t="s">
        <v>57</v>
      </c>
      <c r="L11" s="19" t="s">
        <v>18</v>
      </c>
    </row>
    <row r="12" spans="1:12" x14ac:dyDescent="0.35">
      <c r="A12" t="s">
        <v>28</v>
      </c>
      <c r="B12" t="s">
        <v>0</v>
      </c>
      <c r="C12" s="27">
        <v>5000</v>
      </c>
      <c r="D12" s="2">
        <v>42676</v>
      </c>
      <c r="E12" t="s">
        <v>22</v>
      </c>
      <c r="F12" s="1"/>
      <c r="G12" s="24" t="s">
        <v>5</v>
      </c>
      <c r="H12" s="2">
        <v>42705</v>
      </c>
      <c r="K12" s="2"/>
    </row>
    <row r="13" spans="1:12" x14ac:dyDescent="0.35">
      <c r="A13" t="s">
        <v>29</v>
      </c>
      <c r="B13" t="s">
        <v>1</v>
      </c>
      <c r="C13" s="27">
        <v>10000</v>
      </c>
      <c r="D13" s="2">
        <v>42689</v>
      </c>
      <c r="E13" t="s">
        <v>21</v>
      </c>
      <c r="F13" s="1"/>
      <c r="G13" s="24" t="s">
        <v>6</v>
      </c>
      <c r="H13" s="2">
        <v>42719</v>
      </c>
      <c r="K13" s="2"/>
    </row>
    <row r="14" spans="1:12" x14ac:dyDescent="0.35">
      <c r="A14" t="s">
        <v>30</v>
      </c>
      <c r="B14" t="s">
        <v>2</v>
      </c>
      <c r="C14" s="27">
        <v>50000</v>
      </c>
      <c r="D14" s="2">
        <v>42708</v>
      </c>
      <c r="E14" t="s">
        <v>22</v>
      </c>
      <c r="F14" s="1"/>
      <c r="G14" s="24" t="s">
        <v>5</v>
      </c>
      <c r="H14" s="2"/>
      <c r="K14" s="2"/>
    </row>
    <row r="15" spans="1:12" x14ac:dyDescent="0.35">
      <c r="A15" t="s">
        <v>31</v>
      </c>
      <c r="B15" t="s">
        <v>3</v>
      </c>
      <c r="C15" s="27">
        <v>1000</v>
      </c>
      <c r="D15" s="2">
        <v>42711</v>
      </c>
      <c r="E15" t="s">
        <v>21</v>
      </c>
      <c r="F15" s="1"/>
      <c r="G15" s="24" t="s">
        <v>6</v>
      </c>
      <c r="H15" s="2">
        <v>42719</v>
      </c>
      <c r="K15" s="2"/>
    </row>
    <row r="16" spans="1:12" x14ac:dyDescent="0.35">
      <c r="A16" t="s">
        <v>32</v>
      </c>
      <c r="B16" t="s">
        <v>4</v>
      </c>
      <c r="C16" s="27">
        <v>150000</v>
      </c>
      <c r="D16" s="2">
        <v>42739</v>
      </c>
      <c r="E16" t="s">
        <v>22</v>
      </c>
      <c r="F16" s="1"/>
      <c r="G16" s="24" t="s">
        <v>6</v>
      </c>
      <c r="H16" s="2">
        <v>42750</v>
      </c>
      <c r="K16" s="2"/>
    </row>
    <row r="17" spans="1:12" x14ac:dyDescent="0.35">
      <c r="A17" t="s">
        <v>33</v>
      </c>
      <c r="B17" t="s">
        <v>43</v>
      </c>
      <c r="C17" s="27">
        <v>5000</v>
      </c>
      <c r="D17" s="2">
        <v>42739</v>
      </c>
      <c r="E17" t="s">
        <v>22</v>
      </c>
      <c r="F17" s="1"/>
      <c r="G17" s="24" t="s">
        <v>5</v>
      </c>
      <c r="H17" s="2">
        <v>42754</v>
      </c>
      <c r="K17" s="2"/>
    </row>
    <row r="18" spans="1:12" x14ac:dyDescent="0.35">
      <c r="A18" t="s">
        <v>34</v>
      </c>
      <c r="B18" t="s">
        <v>44</v>
      </c>
      <c r="C18" s="27">
        <v>1000</v>
      </c>
      <c r="D18" s="2">
        <v>42743</v>
      </c>
      <c r="E18" t="s">
        <v>21</v>
      </c>
      <c r="F18" s="1"/>
      <c r="G18" s="24" t="s">
        <v>5</v>
      </c>
      <c r="H18" s="2">
        <v>42755</v>
      </c>
      <c r="K18" s="2"/>
    </row>
    <row r="19" spans="1:12" x14ac:dyDescent="0.35">
      <c r="A19" t="s">
        <v>35</v>
      </c>
      <c r="B19" t="s">
        <v>45</v>
      </c>
      <c r="C19" s="27">
        <v>2000</v>
      </c>
      <c r="D19" s="2">
        <v>42744</v>
      </c>
      <c r="E19" t="s">
        <v>20</v>
      </c>
      <c r="F19" s="1"/>
      <c r="G19" s="24" t="s">
        <v>5</v>
      </c>
      <c r="H19" s="2">
        <v>42755</v>
      </c>
      <c r="K19" s="2"/>
    </row>
    <row r="20" spans="1:12" x14ac:dyDescent="0.35">
      <c r="A20" t="s">
        <v>36</v>
      </c>
      <c r="B20" t="s">
        <v>46</v>
      </c>
      <c r="C20" s="27">
        <v>4000</v>
      </c>
      <c r="D20" s="2">
        <v>42745</v>
      </c>
      <c r="E20" t="s">
        <v>19</v>
      </c>
      <c r="F20" s="1"/>
      <c r="G20" s="24" t="s">
        <v>5</v>
      </c>
      <c r="H20" s="2">
        <v>42746</v>
      </c>
      <c r="K20" s="2"/>
    </row>
    <row r="21" spans="1:12" x14ac:dyDescent="0.35">
      <c r="A21" t="s">
        <v>37</v>
      </c>
      <c r="B21" t="s">
        <v>47</v>
      </c>
      <c r="C21" s="27">
        <v>7000</v>
      </c>
      <c r="D21" s="2">
        <v>42745</v>
      </c>
      <c r="E21" t="s">
        <v>19</v>
      </c>
      <c r="F21" s="1"/>
      <c r="G21" s="24" t="s">
        <v>5</v>
      </c>
      <c r="H21" s="2">
        <v>42746</v>
      </c>
      <c r="K21" s="2"/>
    </row>
    <row r="22" spans="1:12" x14ac:dyDescent="0.35">
      <c r="A22" t="s">
        <v>38</v>
      </c>
      <c r="B22" t="s">
        <v>48</v>
      </c>
      <c r="C22" s="27">
        <v>1800</v>
      </c>
      <c r="D22" s="2">
        <v>42746</v>
      </c>
      <c r="E22" t="s">
        <v>19</v>
      </c>
      <c r="F22" s="1">
        <v>0.1</v>
      </c>
      <c r="G22" s="24"/>
      <c r="H22" s="2"/>
      <c r="K22" s="2">
        <v>42761</v>
      </c>
      <c r="L22" t="s">
        <v>62</v>
      </c>
    </row>
    <row r="23" spans="1:12" x14ac:dyDescent="0.35">
      <c r="A23" t="s">
        <v>39</v>
      </c>
      <c r="B23" t="s">
        <v>49</v>
      </c>
      <c r="C23" s="27">
        <v>1900</v>
      </c>
      <c r="D23" s="2">
        <v>42747</v>
      </c>
      <c r="E23" t="s">
        <v>22</v>
      </c>
      <c r="F23" s="1">
        <v>0.6</v>
      </c>
      <c r="G23" s="24"/>
      <c r="H23" s="2"/>
      <c r="K23" s="2">
        <v>42761</v>
      </c>
      <c r="L23" t="s">
        <v>63</v>
      </c>
    </row>
    <row r="24" spans="1:12" x14ac:dyDescent="0.35">
      <c r="A24" t="s">
        <v>40</v>
      </c>
      <c r="B24" t="s">
        <v>50</v>
      </c>
      <c r="C24" s="27">
        <v>6000</v>
      </c>
      <c r="D24" s="2">
        <v>42748</v>
      </c>
      <c r="E24" t="s">
        <v>19</v>
      </c>
      <c r="F24" s="1">
        <v>0.4</v>
      </c>
      <c r="G24" s="24"/>
      <c r="H24" s="2"/>
      <c r="K24" s="2">
        <v>42763</v>
      </c>
      <c r="L24" t="s">
        <v>64</v>
      </c>
    </row>
    <row r="25" spans="1:12" x14ac:dyDescent="0.35">
      <c r="A25" t="s">
        <v>41</v>
      </c>
      <c r="B25" t="s">
        <v>51</v>
      </c>
      <c r="C25" s="27">
        <v>500</v>
      </c>
      <c r="D25" s="2">
        <v>42748</v>
      </c>
      <c r="E25" t="s">
        <v>21</v>
      </c>
      <c r="F25" s="1">
        <v>0.5</v>
      </c>
      <c r="G25" s="24"/>
      <c r="H25" s="2"/>
      <c r="K25" s="2">
        <v>42764</v>
      </c>
      <c r="L25" t="s">
        <v>65</v>
      </c>
    </row>
    <row r="26" spans="1:12" x14ac:dyDescent="0.35">
      <c r="A26" t="s">
        <v>42</v>
      </c>
      <c r="B26" t="s">
        <v>52</v>
      </c>
      <c r="C26" s="27">
        <v>10000</v>
      </c>
      <c r="D26" s="2">
        <v>42750</v>
      </c>
      <c r="E26" t="s">
        <v>20</v>
      </c>
      <c r="F26" s="1">
        <v>0.1</v>
      </c>
      <c r="G26" s="24"/>
      <c r="H26" s="2"/>
      <c r="K26" s="2">
        <v>42766</v>
      </c>
      <c r="L26" t="s">
        <v>66</v>
      </c>
    </row>
    <row r="27" spans="1:12" x14ac:dyDescent="0.35">
      <c r="A27" t="s">
        <v>60</v>
      </c>
      <c r="B27" t="s">
        <v>61</v>
      </c>
      <c r="C27" s="27">
        <v>1000</v>
      </c>
      <c r="D27" s="2">
        <v>42755</v>
      </c>
      <c r="E27" t="s">
        <v>19</v>
      </c>
      <c r="F27" s="1">
        <v>0.1</v>
      </c>
      <c r="G27" s="24"/>
      <c r="H27" s="2"/>
      <c r="K27" s="2">
        <v>42766</v>
      </c>
      <c r="L27" t="s">
        <v>67</v>
      </c>
    </row>
  </sheetData>
  <mergeCells count="3">
    <mergeCell ref="J2:J3"/>
    <mergeCell ref="K2:L2"/>
    <mergeCell ref="H7:H8"/>
  </mergeCells>
  <conditionalFormatting sqref="H4">
    <cfRule type="dataBar" priority="4">
      <dataBar>
        <cfvo type="percent" val="0"/>
        <cfvo type="percent" val="100"/>
        <color rgb="FF63C384"/>
      </dataBar>
      <extLst>
        <ext xmlns:x14="http://schemas.microsoft.com/office/spreadsheetml/2009/9/main" uri="{B025F937-C7B1-47D3-B67F-A62EFF666E3E}">
          <x14:id>{178154F7-A175-4F1A-9A9C-8F414F568603}</x14:id>
        </ext>
      </extLst>
    </cfRule>
  </conditionalFormatting>
  <conditionalFormatting sqref="J4:J7">
    <cfRule type="dataBar" priority="2">
      <dataBar>
        <cfvo type="min"/>
        <cfvo type="max"/>
        <color rgb="FFB2460A"/>
      </dataBar>
      <extLst>
        <ext xmlns:x14="http://schemas.microsoft.com/office/spreadsheetml/2009/9/main" uri="{B025F937-C7B1-47D3-B67F-A62EFF666E3E}">
          <x14:id>{765376A5-8429-4A4B-AFF7-3EAA1D1D6ED5}</x14:id>
        </ext>
      </extLst>
    </cfRule>
  </conditionalFormatting>
  <conditionalFormatting sqref="H12:H27">
    <cfRule type="expression" dxfId="7" priority="1">
      <formula>AND($H12&lt;$D12,OR($G12="WON",$G12="LOST"))</formula>
    </cfRule>
    <cfRule type="expression" dxfId="6" priority="7">
      <formula>AND($H12="",OR($G12="WON",$G12="LOST"))</formula>
    </cfRule>
  </conditionalFormatting>
  <dataValidations count="2">
    <dataValidation type="list" allowBlank="1" showInputMessage="1" showErrorMessage="1" sqref="E12:E27" xr:uid="{00000000-0002-0000-0100-000000000000}">
      <formula1>L_ST</formula1>
    </dataValidation>
    <dataValidation type="list" allowBlank="1" showInputMessage="1" showErrorMessage="1" sqref="G12:G27" xr:uid="{00000000-0002-0000-0100-000001000000}">
      <formula1>"WON, LOST"</formula1>
    </dataValidation>
  </dataValidations>
  <pageMargins left="0.7" right="0.7" top="0.75" bottom="0.75" header="0.3" footer="0.3"/>
  <pageSetup orientation="portrait" horizontalDpi="4294967293" verticalDpi="0"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178154F7-A175-4F1A-9A9C-8F414F568603}">
            <x14:dataBar minLength="0" maxLength="100" border="1" gradient="0">
              <x14:cfvo type="percent">
                <xm:f>0</xm:f>
              </x14:cfvo>
              <x14:cfvo type="percent">
                <xm:f>100</xm:f>
              </x14:cfvo>
              <x14:borderColor theme="0"/>
              <x14:negativeFillColor rgb="FFFF0000"/>
              <x14:axisColor rgb="FF000000"/>
            </x14:dataBar>
          </x14:cfRule>
          <xm:sqref>H4</xm:sqref>
        </x14:conditionalFormatting>
        <x14:conditionalFormatting xmlns:xm="http://schemas.microsoft.com/office/excel/2006/main">
          <x14:cfRule type="dataBar" id="{765376A5-8429-4A4B-AFF7-3EAA1D1D6ED5}">
            <x14:dataBar minLength="0" maxLength="100" gradient="0">
              <x14:cfvo type="autoMin"/>
              <x14:cfvo type="autoMax"/>
              <x14:negativeFillColor rgb="FFFF0000"/>
              <x14:axisColor rgb="FF000000"/>
            </x14:dataBar>
          </x14:cfRule>
          <xm:sqref>J4:J7</xm:sqref>
        </x14:conditionalFormatting>
      </x14:conditionalFormattings>
    </ex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HOME</vt:lpstr>
      <vt:lpstr>DEALS</vt:lpstr>
      <vt:lpstr>L_ST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 zara</dc:creator>
  <cp:lastModifiedBy>Eeshani Agrawal</cp:lastModifiedBy>
  <dcterms:created xsi:type="dcterms:W3CDTF">2017-01-11T02:11:23Z</dcterms:created>
  <dcterms:modified xsi:type="dcterms:W3CDTF">2022-08-12T15:38:09Z</dcterms:modified>
</cp:coreProperties>
</file>