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yashs\Downloads\"/>
    </mc:Choice>
  </mc:AlternateContent>
  <xr:revisionPtr revIDLastSave="0" documentId="8_{5B57864D-25CE-4169-B256-AC856DA40AD9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Ques-1" sheetId="1" r:id="rId1"/>
    <sheet name="Ques-2" sheetId="2" r:id="rId2"/>
    <sheet name="Ques-3" sheetId="3" r:id="rId3"/>
    <sheet name="Ques-4" sheetId="4" r:id="rId4"/>
    <sheet name="Ques-5" sheetId="5" r:id="rId5"/>
    <sheet name="Ques-6" sheetId="6" r:id="rId6"/>
    <sheet name="Ques-7" sheetId="7" r:id="rId7"/>
    <sheet name="Ques-8" sheetId="8" r:id="rId8"/>
    <sheet name="Business Questions" sheetId="9" r:id="rId9"/>
  </sheets>
  <definedNames>
    <definedName name="Z_24FA60FA_7D0B_436C_8ED0_796B3F3C5F35_.wvu.PrintArea" localSheetId="3">'Ques-4'!$A$1:$F$41</definedName>
    <definedName name="Z_24FA60FA_7D0B_436C_8ED0_796B3F3C5F35_.wvu.PrintArea" localSheetId="4">'Ques-5'!$A$1:$I$38</definedName>
    <definedName name="Z_35868F84_30BB_46CE_8E91_DCBD494D63D4_.wvu.PrintArea" localSheetId="3">'Ques-4'!$A$1:$F$41</definedName>
    <definedName name="Z_35868F84_30BB_46CE_8E91_DCBD494D63D4_.wvu.PrintArea" localSheetId="4">'Ques-5'!$A$1:$I$38</definedName>
  </definedNames>
  <calcPr calcId="191029"/>
  <pivotCaches>
    <pivotCache cacheId="0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jF8eqxVlXF1LMXV2r8UvIhHRjaIQ=="/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" i="2"/>
  <c r="D19" i="8"/>
  <c r="D20" i="8"/>
  <c r="D18" i="8"/>
  <c r="D14" i="8"/>
  <c r="D12" i="8"/>
  <c r="D11" i="8"/>
  <c r="D10" i="8"/>
  <c r="D13" i="8"/>
  <c r="D15" i="8"/>
  <c r="D16" i="8"/>
  <c r="D17" i="8"/>
  <c r="D9" i="8"/>
  <c r="D8" i="8"/>
  <c r="D7" i="8"/>
  <c r="D6" i="8"/>
  <c r="D5" i="8"/>
  <c r="D5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C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E65" i="5"/>
  <c r="C66" i="5"/>
  <c r="D66" i="5"/>
  <c r="E66" i="5"/>
  <c r="C67" i="5"/>
  <c r="D67" i="5"/>
  <c r="E67" i="5"/>
  <c r="C68" i="5"/>
  <c r="D68" i="5"/>
  <c r="E68" i="5"/>
  <c r="C69" i="5"/>
  <c r="D69" i="5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D80" i="5"/>
  <c r="E80" i="5"/>
  <c r="C81" i="5"/>
  <c r="D81" i="5"/>
  <c r="E81" i="5"/>
  <c r="C82" i="5"/>
  <c r="D82" i="5"/>
  <c r="E82" i="5"/>
  <c r="C83" i="5"/>
  <c r="D83" i="5"/>
  <c r="E83" i="5"/>
  <c r="C84" i="5"/>
  <c r="D84" i="5"/>
  <c r="E84" i="5"/>
  <c r="C85" i="5"/>
  <c r="D85" i="5"/>
  <c r="E85" i="5"/>
  <c r="C86" i="5"/>
  <c r="D86" i="5"/>
  <c r="E86" i="5"/>
  <c r="C87" i="5"/>
  <c r="D87" i="5"/>
  <c r="E87" i="5"/>
  <c r="C88" i="5"/>
  <c r="D88" i="5"/>
  <c r="E88" i="5"/>
  <c r="C89" i="5"/>
  <c r="D89" i="5"/>
  <c r="E89" i="5"/>
  <c r="C90" i="5"/>
  <c r="D90" i="5"/>
  <c r="E90" i="5"/>
  <c r="C91" i="5"/>
  <c r="D91" i="5"/>
  <c r="E91" i="5"/>
  <c r="C92" i="5"/>
  <c r="D92" i="5"/>
  <c r="E92" i="5"/>
  <c r="C93" i="5"/>
  <c r="D93" i="5"/>
  <c r="E93" i="5"/>
  <c r="C94" i="5"/>
  <c r="D94" i="5"/>
  <c r="E94" i="5"/>
  <c r="C95" i="5"/>
  <c r="D95" i="5"/>
  <c r="E95" i="5"/>
  <c r="C96" i="5"/>
  <c r="D96" i="5"/>
  <c r="E96" i="5"/>
  <c r="C97" i="5"/>
  <c r="D97" i="5"/>
  <c r="E97" i="5"/>
  <c r="C98" i="5"/>
  <c r="D98" i="5"/>
  <c r="E98" i="5"/>
  <c r="C99" i="5"/>
  <c r="D99" i="5"/>
  <c r="E99" i="5"/>
  <c r="C100" i="5"/>
  <c r="D100" i="5"/>
  <c r="E100" i="5"/>
  <c r="C101" i="5"/>
  <c r="D101" i="5"/>
  <c r="E101" i="5"/>
  <c r="C102" i="5"/>
  <c r="D102" i="5"/>
  <c r="E102" i="5"/>
  <c r="C103" i="5"/>
  <c r="D103" i="5"/>
  <c r="E103" i="5"/>
  <c r="C104" i="5"/>
  <c r="D104" i="5"/>
  <c r="E104" i="5"/>
  <c r="C105" i="5"/>
  <c r="D105" i="5"/>
  <c r="E105" i="5"/>
  <c r="E4" i="5"/>
  <c r="D4" i="5"/>
  <c r="C4" i="5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6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8" i="3"/>
  <c r="O23" i="1"/>
  <c r="O26" i="1"/>
  <c r="O25" i="1"/>
  <c r="O24" i="1"/>
  <c r="O22" i="1"/>
  <c r="L22" i="1"/>
  <c r="M22" i="1"/>
  <c r="N22" i="1"/>
  <c r="N24" i="1"/>
  <c r="N25" i="1"/>
  <c r="N26" i="1"/>
  <c r="N23" i="1"/>
  <c r="M23" i="1"/>
  <c r="M24" i="1"/>
  <c r="M25" i="1"/>
  <c r="M26" i="1"/>
  <c r="L24" i="1"/>
  <c r="L25" i="1"/>
  <c r="L26" i="1"/>
  <c r="L23" i="1"/>
  <c r="K22" i="1"/>
  <c r="K23" i="1"/>
  <c r="K24" i="1"/>
  <c r="K25" i="1"/>
  <c r="K26" i="1"/>
  <c r="L6" i="1"/>
  <c r="L7" i="1"/>
  <c r="L8" i="1"/>
  <c r="L9" i="1"/>
  <c r="L15" i="1"/>
  <c r="L16" i="1"/>
  <c r="L17" i="1"/>
  <c r="L18" i="1"/>
  <c r="L14" i="1"/>
  <c r="L5" i="1"/>
  <c r="K14" i="1"/>
  <c r="K6" i="1"/>
  <c r="K7" i="1"/>
  <c r="K8" i="1"/>
  <c r="K9" i="1"/>
  <c r="K5" i="1"/>
  <c r="K15" i="1"/>
  <c r="K16" i="1"/>
  <c r="K17" i="1"/>
  <c r="K18" i="1"/>
  <c r="I42" i="2"/>
  <c r="H42" i="2"/>
  <c r="G42" i="2"/>
  <c r="F42" i="2"/>
  <c r="E42" i="2"/>
  <c r="D42" i="2"/>
  <c r="O27" i="1" l="1"/>
  <c r="N27" i="1"/>
  <c r="L27" i="1"/>
  <c r="P24" i="1"/>
  <c r="P22" i="1"/>
  <c r="P23" i="1"/>
  <c r="K27" i="1"/>
  <c r="P25" i="1" l="1"/>
  <c r="P26" i="1"/>
  <c r="P27" i="1" l="1"/>
  <c r="M27" i="1"/>
</calcChain>
</file>

<file path=xl/sharedStrings.xml><?xml version="1.0" encoding="utf-8"?>
<sst xmlns="http://schemas.openxmlformats.org/spreadsheetml/2006/main" count="2932" uniqueCount="511">
  <si>
    <t>Question1 - Find the number of orders and quantity as per the following splits</t>
  </si>
  <si>
    <t>ID</t>
  </si>
  <si>
    <t>Empl Rcd#</t>
  </si>
  <si>
    <t>Name</t>
  </si>
  <si>
    <t>TRC</t>
  </si>
  <si>
    <t>Earn Code</t>
  </si>
  <si>
    <t>Quantity</t>
  </si>
  <si>
    <t>Rpt Dt</t>
  </si>
  <si>
    <t>DAY</t>
  </si>
  <si>
    <t>Orders</t>
  </si>
  <si>
    <t>Smith,Jacob</t>
  </si>
  <si>
    <t>SP</t>
  </si>
  <si>
    <t>SIC</t>
  </si>
  <si>
    <t>THURSDAY</t>
  </si>
  <si>
    <t>Johnson,Michael</t>
  </si>
  <si>
    <t>SFFNR</t>
  </si>
  <si>
    <t>WEDNESDAY</t>
  </si>
  <si>
    <t>SFAM</t>
  </si>
  <si>
    <t>Williams,Joshua</t>
  </si>
  <si>
    <t>SFNRL</t>
  </si>
  <si>
    <t>Jones,Matthew</t>
  </si>
  <si>
    <t>SICK</t>
  </si>
  <si>
    <t>Brown,Daniel</t>
  </si>
  <si>
    <t>Davis,Christopher</t>
  </si>
  <si>
    <t>Miller,Andrew</t>
  </si>
  <si>
    <t>Wilson,Ethan</t>
  </si>
  <si>
    <t>Moore,Joseph</t>
  </si>
  <si>
    <t>MONDAY</t>
  </si>
  <si>
    <t>TUESDAY</t>
  </si>
  <si>
    <t>Taylor,William</t>
  </si>
  <si>
    <t>Anderson,Anthony</t>
  </si>
  <si>
    <t>FRIDAY</t>
  </si>
  <si>
    <t>Thomas,David</t>
  </si>
  <si>
    <t>Jackson,Alexander</t>
  </si>
  <si>
    <t>White,Nicholas</t>
  </si>
  <si>
    <t>Total</t>
  </si>
  <si>
    <t>Harris,Ryan</t>
  </si>
  <si>
    <t>Martin,Tyler</t>
  </si>
  <si>
    <t>Thompson,James</t>
  </si>
  <si>
    <t>Garcia,John</t>
  </si>
  <si>
    <t>Martinez,Jonathan</t>
  </si>
  <si>
    <t>Robinson,Noah</t>
  </si>
  <si>
    <t>Clark,Brandon</t>
  </si>
  <si>
    <t>Rodriguez,Christian</t>
  </si>
  <si>
    <t>Lewis,Dylan</t>
  </si>
  <si>
    <t>Lee,Samuel</t>
  </si>
  <si>
    <t>Walker,Benjamin</t>
  </si>
  <si>
    <t>Hall,Zachary</t>
  </si>
  <si>
    <t>Allen,Nathan</t>
  </si>
  <si>
    <t>Young,Logan</t>
  </si>
  <si>
    <t>Hernandez,Justin</t>
  </si>
  <si>
    <t>King,Gabriel</t>
  </si>
  <si>
    <t>Wright,Jose</t>
  </si>
  <si>
    <t>Lopez,Austin</t>
  </si>
  <si>
    <t>Hill,Kevin</t>
  </si>
  <si>
    <t>Scott,Elijah</t>
  </si>
  <si>
    <t>Green,Caleb</t>
  </si>
  <si>
    <t>Adams,Robert</t>
  </si>
  <si>
    <t>Baker,Thomas</t>
  </si>
  <si>
    <t>Gonzalez,Jordan</t>
  </si>
  <si>
    <t>Nelson,Cameron</t>
  </si>
  <si>
    <t>Carter,Jack</t>
  </si>
  <si>
    <t>Mitchell,Hunter</t>
  </si>
  <si>
    <t>Perez,Jackson</t>
  </si>
  <si>
    <t>Roberts,Angel</t>
  </si>
  <si>
    <t>Turner,Isaiah</t>
  </si>
  <si>
    <t>Phillips,Evan</t>
  </si>
  <si>
    <t>Campbell,Isaac</t>
  </si>
  <si>
    <t>Parker,Mason</t>
  </si>
  <si>
    <t>Evans,Luke</t>
  </si>
  <si>
    <t>Edwards,Jason</t>
  </si>
  <si>
    <t>Collins,Gavin</t>
  </si>
  <si>
    <t>Stewart,Jayden</t>
  </si>
  <si>
    <t>Sanchez,Aaron</t>
  </si>
  <si>
    <t>Morris,Connor</t>
  </si>
  <si>
    <t>Rogers,Aiden</t>
  </si>
  <si>
    <t>Reed,Aidan</t>
  </si>
  <si>
    <t>Cook,Kyle</t>
  </si>
  <si>
    <t>Morgan,Juan</t>
  </si>
  <si>
    <t>Bell,Charles</t>
  </si>
  <si>
    <t>Murphy,Luis</t>
  </si>
  <si>
    <t>Bailey,Adam</t>
  </si>
  <si>
    <t>Rivera,Lucas</t>
  </si>
  <si>
    <t>Cooper,Brian</t>
  </si>
  <si>
    <t>Richardson,Eric</t>
  </si>
  <si>
    <t>Cox,Adrian</t>
  </si>
  <si>
    <t>Howard,Nathaniel</t>
  </si>
  <si>
    <t>Ward,Sean</t>
  </si>
  <si>
    <t>Torres,Alex</t>
  </si>
  <si>
    <t>Peterson,Carlos</t>
  </si>
  <si>
    <t>Gray,Bryan</t>
  </si>
  <si>
    <t>Ramirez,Ian</t>
  </si>
  <si>
    <t>James,Owen</t>
  </si>
  <si>
    <t>Watson,Jesus</t>
  </si>
  <si>
    <t>Brooks,Landon</t>
  </si>
  <si>
    <t>Kelly,Julian</t>
  </si>
  <si>
    <t>Sanders,Chase</t>
  </si>
  <si>
    <t>Price,Cole</t>
  </si>
  <si>
    <t>Bennett,Diego</t>
  </si>
  <si>
    <t>Wood,Jeremiah</t>
  </si>
  <si>
    <t>Barnes,Steven</t>
  </si>
  <si>
    <t>Ross,Sebastian</t>
  </si>
  <si>
    <t>Henderson,Xavier</t>
  </si>
  <si>
    <t>Coleman,Timothy</t>
  </si>
  <si>
    <t>Jenkins,Carter</t>
  </si>
  <si>
    <t>Perry,Wyatt</t>
  </si>
  <si>
    <t>Powell,Brayden</t>
  </si>
  <si>
    <t>Long,Blake</t>
  </si>
  <si>
    <t>Patterson,Hayden</t>
  </si>
  <si>
    <t>Hughes,Devin</t>
  </si>
  <si>
    <t>Flores,Cody</t>
  </si>
  <si>
    <t>Washington,Richard</t>
  </si>
  <si>
    <t>Butler,Seth</t>
  </si>
  <si>
    <t>Simmons,Dominic</t>
  </si>
  <si>
    <t>Foster,Jaden</t>
  </si>
  <si>
    <t>Gonzales,Antonio</t>
  </si>
  <si>
    <t>Bryant,Miguel</t>
  </si>
  <si>
    <t>Alexander,Liam</t>
  </si>
  <si>
    <t>Russell,Patrick</t>
  </si>
  <si>
    <t>Griffin,Carson</t>
  </si>
  <si>
    <t>Diaz,Jesse</t>
  </si>
  <si>
    <t>Hayes,Tristan</t>
  </si>
  <si>
    <t>Myers,Alejandro</t>
  </si>
  <si>
    <t>Ford,Henry</t>
  </si>
  <si>
    <t>Hamilton,Victor</t>
  </si>
  <si>
    <t>Graham,Trevor</t>
  </si>
  <si>
    <t>Sullivan,Bryce</t>
  </si>
  <si>
    <t>Wallace,Jake</t>
  </si>
  <si>
    <t>Woods,Riley</t>
  </si>
  <si>
    <t>Cole,Colin</t>
  </si>
  <si>
    <t>West,Jared</t>
  </si>
  <si>
    <t>Jordan,Jeremy</t>
  </si>
  <si>
    <t>Owens,Mark</t>
  </si>
  <si>
    <t>Reynolds,Caden</t>
  </si>
  <si>
    <t>Fisher,Garrett</t>
  </si>
  <si>
    <t>Ellis,Parker</t>
  </si>
  <si>
    <t>Harrison,Marcus</t>
  </si>
  <si>
    <t>Gibson,Vincent</t>
  </si>
  <si>
    <t>Mcdonald,Kaleb</t>
  </si>
  <si>
    <t>Cruz,Kaden</t>
  </si>
  <si>
    <t>Marshall,Brady</t>
  </si>
  <si>
    <t>Ortiz,Colton</t>
  </si>
  <si>
    <t>Question 2- Calculate the expense% and hide the messy errors(if occurs) in Percent column with '-' using functions</t>
  </si>
  <si>
    <t>Dept</t>
  </si>
  <si>
    <t>Account</t>
  </si>
  <si>
    <t>SID</t>
  </si>
  <si>
    <t>Budget</t>
  </si>
  <si>
    <t>Assoc Revenue</t>
  </si>
  <si>
    <t>Pre-Encumbrance</t>
  </si>
  <si>
    <t>Encumbrance</t>
  </si>
  <si>
    <t>Expense</t>
  </si>
  <si>
    <t>Remaining</t>
  </si>
  <si>
    <t>Percent</t>
  </si>
  <si>
    <t>DOB37011</t>
  </si>
  <si>
    <t>Question 3-Categorize the user based on given conditions using the excel function:</t>
  </si>
  <si>
    <t>(a)- If vouchers are more than 10 then Bonus else Slacker</t>
  </si>
  <si>
    <t>(b)- If vouchers are more than equal to 10 and Days Between Vchr Entry and Payment less than equal to 3 then Bonus else Slacker)</t>
  </si>
  <si>
    <t>(c)- If vouchers are more than equal to 10 or Days Between Vchr Entry and Payment less than equal to 3 then Bonus else Slacker)</t>
  </si>
  <si>
    <t>Business Unit</t>
  </si>
  <si>
    <t># of Vouchers</t>
  </si>
  <si>
    <t>Days Between
Vchr Entry and Payment</t>
  </si>
  <si>
    <t>User</t>
  </si>
  <si>
    <t>Q.3(a)
Bonus / Slacker</t>
  </si>
  <si>
    <t>Q.3(b)
Bonus / Slacker</t>
  </si>
  <si>
    <t>Q.3(c)
Bonus / Slacker</t>
  </si>
  <si>
    <t>OSCM1</t>
  </si>
  <si>
    <t>Jim Ignatowski</t>
  </si>
  <si>
    <t>John Locke </t>
  </si>
  <si>
    <t>Kim Bauer </t>
  </si>
  <si>
    <t>Liz Lemon </t>
  </si>
  <si>
    <t>Lorelai Gilmore </t>
  </si>
  <si>
    <t>Lynette Scavo </t>
  </si>
  <si>
    <t>Maddie Hayes </t>
  </si>
  <si>
    <t>Matt Saracen </t>
  </si>
  <si>
    <t>Monica Bing </t>
  </si>
  <si>
    <t>Natalie Teeger </t>
  </si>
  <si>
    <t>Niles Crane </t>
  </si>
  <si>
    <t>Norm Peterson </t>
  </si>
  <si>
    <t>Phil Dunphy </t>
  </si>
  <si>
    <t>Phillip J. Fry </t>
  </si>
  <si>
    <t>Red Forman </t>
  </si>
  <si>
    <t>Robert Barone </t>
  </si>
  <si>
    <t>=IF(OR(A39="",A39=0),0,1)</t>
  </si>
  <si>
    <t>Question 4- Fill the respective data in blank cell from the data given below using excel functions</t>
  </si>
  <si>
    <t>Character</t>
  </si>
  <si>
    <t>Show</t>
  </si>
  <si>
    <t>Student</t>
  </si>
  <si>
    <t>Grade</t>
  </si>
  <si>
    <t>Letter Grade</t>
  </si>
  <si>
    <t>No. Grade</t>
  </si>
  <si>
    <t>Carlton Lassiter </t>
  </si>
  <si>
    <t>Moonlighting</t>
  </si>
  <si>
    <t>Russ Geller</t>
  </si>
  <si>
    <t>F</t>
  </si>
  <si>
    <t>Dale Cooper</t>
  </si>
  <si>
    <t>Sam Malone </t>
  </si>
  <si>
    <t>Cheers</t>
  </si>
  <si>
    <t>Sheldon Cooper </t>
  </si>
  <si>
    <t>D-</t>
  </si>
  <si>
    <t>David Addison </t>
  </si>
  <si>
    <t>Dexter Morgan </t>
  </si>
  <si>
    <t>D</t>
  </si>
  <si>
    <t>Adrian Monk</t>
  </si>
  <si>
    <t>Monk</t>
  </si>
  <si>
    <t>D+</t>
  </si>
  <si>
    <t>Dr. Elliot Reid </t>
  </si>
  <si>
    <t>Jeff Greene </t>
  </si>
  <si>
    <t>Curb Your Enthusiasm</t>
  </si>
  <si>
    <t>Harold T. Stone</t>
  </si>
  <si>
    <t>C-</t>
  </si>
  <si>
    <t>Dr. Gregory House </t>
  </si>
  <si>
    <t>Shawn Spencer </t>
  </si>
  <si>
    <t>C</t>
  </si>
  <si>
    <t>Edmund Blackadder </t>
  </si>
  <si>
    <t>Friday Night Lights</t>
  </si>
  <si>
    <t>C+</t>
  </si>
  <si>
    <t>Eric Cartman </t>
  </si>
  <si>
    <t>Barney Stinson </t>
  </si>
  <si>
    <t>How I Met Your Mother</t>
  </si>
  <si>
    <t>B-</t>
  </si>
  <si>
    <t>Fox Mulder </t>
  </si>
  <si>
    <t>Bill McNeal </t>
  </si>
  <si>
    <t>NewsRadio</t>
  </si>
  <si>
    <t>B</t>
  </si>
  <si>
    <t>George Costanza </t>
  </si>
  <si>
    <t>Harry Solomon </t>
  </si>
  <si>
    <t>3rd Rock from the Sun</t>
  </si>
  <si>
    <t>B+</t>
  </si>
  <si>
    <t>Gloria Pritchett </t>
  </si>
  <si>
    <t>A-</t>
  </si>
  <si>
    <t>Hank Hill </t>
  </si>
  <si>
    <t>Modern Family</t>
  </si>
  <si>
    <t>A</t>
  </si>
  <si>
    <t>Jack Bauer </t>
  </si>
  <si>
    <t>A+</t>
  </si>
  <si>
    <t>Seinfeld</t>
  </si>
  <si>
    <t>Homer Simpson </t>
  </si>
  <si>
    <t>Hurley Reyes </t>
  </si>
  <si>
    <t>Desperate Housewives</t>
  </si>
  <si>
    <t>Bob Kelso</t>
  </si>
  <si>
    <t>King of the Hill</t>
  </si>
  <si>
    <t>Jack Malone </t>
  </si>
  <si>
    <t>Veronica Mars </t>
  </si>
  <si>
    <t>Veronica Mars</t>
  </si>
  <si>
    <t>Walter White </t>
  </si>
  <si>
    <t>Breaking Bad</t>
  </si>
  <si>
    <t>Psych</t>
  </si>
  <si>
    <t>Scrubs</t>
  </si>
  <si>
    <t>Friends</t>
  </si>
  <si>
    <t>Night Court</t>
  </si>
  <si>
    <t>South Park</t>
  </si>
  <si>
    <t>Mark Green</t>
  </si>
  <si>
    <t>ER</t>
  </si>
  <si>
    <t>That '70s Show</t>
  </si>
  <si>
    <t>Futurama</t>
  </si>
  <si>
    <t>Everybody Loves Raymond</t>
  </si>
  <si>
    <t>Carlton Banks </t>
  </si>
  <si>
    <t>Benjamin Linus </t>
  </si>
  <si>
    <t>Lost</t>
  </si>
  <si>
    <t>The X Files</t>
  </si>
  <si>
    <t>Without A Trace</t>
  </si>
  <si>
    <t>Taxi</t>
  </si>
  <si>
    <t>The Simpsons</t>
  </si>
  <si>
    <t>Blackadder</t>
  </si>
  <si>
    <t>The Fresh Prince of Bel-Air</t>
  </si>
  <si>
    <t>Twin Peaks</t>
  </si>
  <si>
    <t>House, M.D.</t>
  </si>
  <si>
    <t>Dexter</t>
  </si>
  <si>
    <t>Gilmore Girls</t>
  </si>
  <si>
    <t>Frasier</t>
  </si>
  <si>
    <t>30 Rock</t>
  </si>
  <si>
    <t>The Big Bang Theory</t>
  </si>
  <si>
    <t>Question 5- Split the contract Expire Dt into Period(day of the month),FY(Financial year),Month(Name of month),Quarter(Quarter of Fin. Year) using excel functions</t>
  </si>
  <si>
    <t>Contract Expire Dt</t>
  </si>
  <si>
    <t>Period</t>
  </si>
  <si>
    <t>FY</t>
  </si>
  <si>
    <t>Month</t>
  </si>
  <si>
    <t>Quarter</t>
  </si>
  <si>
    <t>TEXT Tab</t>
  </si>
  <si>
    <t>Question 6-Create a chart depicting order count datewise.</t>
  </si>
  <si>
    <t>Question 7- Find out PO Amount,Voucher Amount,Fund,Number of units monthly and vendor-wise.</t>
  </si>
  <si>
    <t>Unit</t>
  </si>
  <si>
    <t>PO</t>
  </si>
  <si>
    <t>PO Date</t>
  </si>
  <si>
    <t>Vendor Name 1</t>
  </si>
  <si>
    <t>Line</t>
  </si>
  <si>
    <t>Dist Line</t>
  </si>
  <si>
    <t>PO Amount</t>
  </si>
  <si>
    <t>Voucher Amount</t>
  </si>
  <si>
    <t>Voucher</t>
  </si>
  <si>
    <t>Fund</t>
  </si>
  <si>
    <t>Due Date</t>
  </si>
  <si>
    <t>Acctg Date</t>
  </si>
  <si>
    <t>DOTM1</t>
  </si>
  <si>
    <t>0000119202</t>
  </si>
  <si>
    <t>GENUINE PARTS COMPANY</t>
  </si>
  <si>
    <t>0000119204</t>
  </si>
  <si>
    <t>NUTMEG INTERNATIONAL TRUCKS INC</t>
  </si>
  <si>
    <t>0000119205</t>
  </si>
  <si>
    <t>0000119206</t>
  </si>
  <si>
    <t>0000119207</t>
  </si>
  <si>
    <t>SOUTHERN CONNECTICUT FREIGHTLINER</t>
  </si>
  <si>
    <t>0000119208</t>
  </si>
  <si>
    <t>0000119210</t>
  </si>
  <si>
    <t>TRI COUNTY CONTRACTORS SUPPLY</t>
  </si>
  <si>
    <t>0000119211</t>
  </si>
  <si>
    <t>ALLSTON SUPPLY CO INC</t>
  </si>
  <si>
    <t>0000119212</t>
  </si>
  <si>
    <t>TOCE BROS INC</t>
  </si>
  <si>
    <t>0000119213</t>
  </si>
  <si>
    <t>CAMEROTA TRUCK PARTS</t>
  </si>
  <si>
    <t>0000119214</t>
  </si>
  <si>
    <t>FORESTRY SUPP INC</t>
  </si>
  <si>
    <t>0000119215</t>
  </si>
  <si>
    <t>COURVILLES GARAGE INC</t>
  </si>
  <si>
    <t>0000119216</t>
  </si>
  <si>
    <t>MIRABELLI AUTOMOTIVE LLC</t>
  </si>
  <si>
    <t>0000119217</t>
  </si>
  <si>
    <t>EOS CCA</t>
  </si>
  <si>
    <t>0000119218</t>
  </si>
  <si>
    <t>VIKING-CIVES USA</t>
  </si>
  <si>
    <t>0000119219</t>
  </si>
  <si>
    <t>0000119220</t>
  </si>
  <si>
    <t>STAPLES CONTRACT &amp; COMMERCIAL INC</t>
  </si>
  <si>
    <t>0000119221</t>
  </si>
  <si>
    <t>DENNISON LUBRICANTS</t>
  </si>
  <si>
    <t>0000119223</t>
  </si>
  <si>
    <t>0000119225</t>
  </si>
  <si>
    <t>CONNECTICUT POLICE CHIEFS ASSOC</t>
  </si>
  <si>
    <t>0000119228</t>
  </si>
  <si>
    <t>TOWN OF EAST LYME</t>
  </si>
  <si>
    <t>0000119229</t>
  </si>
  <si>
    <t>GRAINGER INDUSTRIAL SUPPLY</t>
  </si>
  <si>
    <t>0000119230</t>
  </si>
  <si>
    <t>0000119231</t>
  </si>
  <si>
    <t>0000119232</t>
  </si>
  <si>
    <t>0000119233</t>
  </si>
  <si>
    <t>0000119234</t>
  </si>
  <si>
    <t>0000119235</t>
  </si>
  <si>
    <t>F W WEBB COMPANY</t>
  </si>
  <si>
    <t>0000119239</t>
  </si>
  <si>
    <t>AUTOMATION INC</t>
  </si>
  <si>
    <t>0000119240</t>
  </si>
  <si>
    <t>C N WOOD OF CONNECTICUT LLC</t>
  </si>
  <si>
    <t>0000119242</t>
  </si>
  <si>
    <t>OVERHEAD DOOR CO</t>
  </si>
  <si>
    <t>0000119288</t>
  </si>
  <si>
    <t>SUBURBAN STATIONERS INC</t>
  </si>
  <si>
    <t>0000119296</t>
  </si>
  <si>
    <t>NEW ENGLAND TRUCK EQUIPMENT LLC</t>
  </si>
  <si>
    <t>0000119297</t>
  </si>
  <si>
    <t>ULTIMATE AUTOMOTIVE INC</t>
  </si>
  <si>
    <t>0000119298</t>
  </si>
  <si>
    <t>MISTERSCAPES LLC</t>
  </si>
  <si>
    <t>0000119299</t>
  </si>
  <si>
    <t>0000119300</t>
  </si>
  <si>
    <t>0000119301</t>
  </si>
  <si>
    <t>GRANITE GROUP INDUSTRIAL SUPPLY</t>
  </si>
  <si>
    <t>0000119302</t>
  </si>
  <si>
    <t>0000119303</t>
  </si>
  <si>
    <t>C &amp; C JANITORIAL SUPPLIES INC</t>
  </si>
  <si>
    <t>0000119304</t>
  </si>
  <si>
    <t>EER LIMITED</t>
  </si>
  <si>
    <t>0000119305</t>
  </si>
  <si>
    <t>CCM CONSTRUCTION SERVICES INC</t>
  </si>
  <si>
    <t>0000119306</t>
  </si>
  <si>
    <t>0000119307</t>
  </si>
  <si>
    <t>KELLY CONSTRUCTION SERVICES INC</t>
  </si>
  <si>
    <t>0000119308</t>
  </si>
  <si>
    <t>0000119309</t>
  </si>
  <si>
    <t>0000119310</t>
  </si>
  <si>
    <t>FLEETPRIDE INC</t>
  </si>
  <si>
    <t>0000119311</t>
  </si>
  <si>
    <t>0000119312</t>
  </si>
  <si>
    <t>0000119313</t>
  </si>
  <si>
    <t>0000119314</t>
  </si>
  <si>
    <t>AQUARION WATER COMPANY OF CT</t>
  </si>
  <si>
    <t>0000119315</t>
  </si>
  <si>
    <t>CONNECTICUT COMMUNITY PROVIDERS</t>
  </si>
  <si>
    <t>0000119316</t>
  </si>
  <si>
    <t>0000119317</t>
  </si>
  <si>
    <t>THE LEXINGTON GROUP INC</t>
  </si>
  <si>
    <t>0000119320</t>
  </si>
  <si>
    <t>0000119321</t>
  </si>
  <si>
    <t>MARGO SUPPLIES LTD</t>
  </si>
  <si>
    <t>0000119323</t>
  </si>
  <si>
    <t>0000119325</t>
  </si>
  <si>
    <t>ALL PHASE ELECTRIC SUPPLY COMPANY</t>
  </si>
  <si>
    <t>0000119326</t>
  </si>
  <si>
    <t>DEPT OF TRANSPORTATION</t>
  </si>
  <si>
    <t>0000119327</t>
  </si>
  <si>
    <t>B &amp; B ROADWAY LLC</t>
  </si>
  <si>
    <t>0000119331</t>
  </si>
  <si>
    <t>0000119332</t>
  </si>
  <si>
    <t>0000119333</t>
  </si>
  <si>
    <t>0000119334</t>
  </si>
  <si>
    <t>0000119339</t>
  </si>
  <si>
    <t>C &amp; C HYDRAULICS INC</t>
  </si>
  <si>
    <t>0000119342</t>
  </si>
  <si>
    <t>NORTHLAND INDUSTRIAL TRUCK CO</t>
  </si>
  <si>
    <t>0000119343</t>
  </si>
  <si>
    <t>0000119345</t>
  </si>
  <si>
    <t>0000119346</t>
  </si>
  <si>
    <t>NORMAN R BENEDICT ASSOC INC</t>
  </si>
  <si>
    <t>0000119347</t>
  </si>
  <si>
    <t>JOHN LO MONTE REAL ESTATE AP</t>
  </si>
  <si>
    <t>0000119348</t>
  </si>
  <si>
    <t>ALL WASTE INC</t>
  </si>
  <si>
    <t>0000119349</t>
  </si>
  <si>
    <t>GLOBAL PAYMENTS DIRECT INC</t>
  </si>
  <si>
    <t>0000119351</t>
  </si>
  <si>
    <t>NORTHEAST PASSENGER TRANS ASSOC</t>
  </si>
  <si>
    <t>0000119353</t>
  </si>
  <si>
    <t>25 VAN ZANT STREET CONDOMINIUM INC</t>
  </si>
  <si>
    <t>0000119354</t>
  </si>
  <si>
    <t>J &amp; S RADIO SALES</t>
  </si>
  <si>
    <t>0000119355</t>
  </si>
  <si>
    <t>0000119359</t>
  </si>
  <si>
    <t>0000119360</t>
  </si>
  <si>
    <t>0000119361</t>
  </si>
  <si>
    <t>0000119362</t>
  </si>
  <si>
    <t>0000119363</t>
  </si>
  <si>
    <t>0000119364</t>
  </si>
  <si>
    <t>0000119365</t>
  </si>
  <si>
    <t>HARTFORD LUMBER COMPANY</t>
  </si>
  <si>
    <t>0000119366</t>
  </si>
  <si>
    <t>SHIPMANS FIRE EQUIP CO INC</t>
  </si>
  <si>
    <t>0000119367</t>
  </si>
  <si>
    <t>HOLLISTON SAND COMPANY INC</t>
  </si>
  <si>
    <t>0000119368</t>
  </si>
  <si>
    <t>CANNON INSTR CO</t>
  </si>
  <si>
    <t>0000119369</t>
  </si>
  <si>
    <t>ALAN SYLVESTRE</t>
  </si>
  <si>
    <t>0000119370</t>
  </si>
  <si>
    <t>DEPT OF PUBLIC SAFETY</t>
  </si>
  <si>
    <t>0000119375</t>
  </si>
  <si>
    <t>0000119376</t>
  </si>
  <si>
    <t>A &amp; A OFFICE SYSTEMS INC</t>
  </si>
  <si>
    <t>0000119377</t>
  </si>
  <si>
    <t>0000119381</t>
  </si>
  <si>
    <t>SAS INSTITUTE INC</t>
  </si>
  <si>
    <t>0000119383</t>
  </si>
  <si>
    <t>EMC CORPORATION</t>
  </si>
  <si>
    <t>0000119384</t>
  </si>
  <si>
    <t>WATER &amp; WASTE EQUIP INC</t>
  </si>
  <si>
    <t>0000119385</t>
  </si>
  <si>
    <t>CITY OF GROTON</t>
  </si>
  <si>
    <t>0000119386</t>
  </si>
  <si>
    <t>TOWN OF CHESHIRE</t>
  </si>
  <si>
    <t>0000119387</t>
  </si>
  <si>
    <t>0000119388</t>
  </si>
  <si>
    <t>EPLUS TECHNOLOGY INC</t>
  </si>
  <si>
    <t>0000119392</t>
  </si>
  <si>
    <t>PULLMAN &amp; COMLEY LLC</t>
  </si>
  <si>
    <t>Question 8- Convert the original number data to data shown in next column using the excel function in the Result column</t>
  </si>
  <si>
    <t>Original Number</t>
  </si>
  <si>
    <t>Reqired format</t>
  </si>
  <si>
    <t>Result</t>
  </si>
  <si>
    <t>$10.00</t>
  </si>
  <si>
    <t>$10</t>
  </si>
  <si>
    <t>$10.25</t>
  </si>
  <si>
    <t>Thu</t>
  </si>
  <si>
    <t>Jan-09</t>
  </si>
  <si>
    <t>Jan</t>
  </si>
  <si>
    <t>January</t>
  </si>
  <si>
    <t>Thursday</t>
  </si>
  <si>
    <t>Jan-01-09</t>
  </si>
  <si>
    <t>Thursday, January 01, 2009</t>
  </si>
  <si>
    <t>Competition</t>
  </si>
  <si>
    <t>Co mpe titio n</t>
  </si>
  <si>
    <t xml:space="preserve">Answer the following questions </t>
  </si>
  <si>
    <t>a)Measurres to reduce attrition</t>
  </si>
  <si>
    <t>b)How will  you go ahaed with bulk hiring (100+ openings to be closed in a span of one week)</t>
  </si>
  <si>
    <t>c) What are some important metrics to track in case of Talent acquisition?</t>
  </si>
  <si>
    <t>Row Labels</t>
  </si>
  <si>
    <t>Grand Total</t>
  </si>
  <si>
    <t>Dec</t>
  </si>
  <si>
    <t>2013</t>
  </si>
  <si>
    <t>Qtr1</t>
  </si>
  <si>
    <t>Feb</t>
  </si>
  <si>
    <t>Sum of Fund</t>
  </si>
  <si>
    <t>Sum of Voucher Amount</t>
  </si>
  <si>
    <t>1. Employees who feel engaged and valued are less likely to leave the company.</t>
  </si>
  <si>
    <t>2.Encourage open communication: Promote open communication and a culture of transparency to build trust and understanding between employees and management.</t>
  </si>
  <si>
    <t>3. Improve the working environment: Create a positive and supportive working environment that encourages teamwork and collaboration.</t>
  </si>
  <si>
    <t xml:space="preserve">Ans. There are several measures that organizations can take to reduce attrition: Improve employee engagement: </t>
  </si>
  <si>
    <t>1. Develop a detailed job description and requirements for each position: Clearly define the duties, qualifications, and experience required for each position.</t>
  </si>
  <si>
    <t>2. Create a recruitment plan: Outline the recruitment strategy, including the sources of recruitment, timelines, and budget.</t>
  </si>
  <si>
    <t>3. Establish a team: Assemble a team of recruiters and hiring managers to handle the high volume of applications and interviews.</t>
  </si>
  <si>
    <t>4. Utilize online recruitment platforms: Utilize online recruitment platforms such as LinkedIn, Indeed, and Glassdoor to reach a large number of potential candidates.</t>
  </si>
  <si>
    <t>5. Utilize employee referrals: Encourage current employees to refer qualified candidates, as referrals tend to be more reliable and faster to hire.</t>
  </si>
  <si>
    <t>6. Utilize pre-screening tools: Utilize pre-screening tools such as online assessments, phone screens, and video interviews to quickly identify qualified candidates.</t>
  </si>
  <si>
    <t>7. Schedule interviews in advance: Schedule interviews in advance and use an online scheduling tool to manage the interview process efficiently.</t>
  </si>
  <si>
    <t>8. Speed up the hiring process: Reduce the time to hire by streamlining the hiring process, such as by automating reference checks and background screenings.</t>
  </si>
  <si>
    <t>9. Communicate clearly: Communicate the recruitment process clearly and frequently with the candidates to avoid confusion and dissatisfaction.</t>
  </si>
  <si>
    <t>10. Follow-up: Follow-up with candidates to keep them informed about their application status and next steps.</t>
  </si>
  <si>
    <t>It's important to keep in mind that bulk hiring can be challenging and time-consuming, so it's also important to have a contingency plan in place in case any unforeseen issues arise during the process.</t>
  </si>
  <si>
    <t>Ans</t>
  </si>
  <si>
    <t>Ans.</t>
  </si>
  <si>
    <t>In talent acquisition, it is important to track a variety of metrics to measure the effectiveness of your recruitment efforts and to identify areas for improvement. Some important metrics to track include:</t>
  </si>
  <si>
    <t>1. Time to fill: This metric measures the time it takes to fill a position from the job posting to the acceptance of an offer. A lower time to fill suggests an efficient recruitment process.</t>
  </si>
  <si>
    <t>2. Cost per hire: This metric measures the total cost of recruitment divided by the number of hires. A lower cost per hire suggests a more cost-effective recruitment process.</t>
  </si>
  <si>
    <t>3. Applicant to hire ratio: This metric measures the number of applicants for a position versus the number of hires. A higher applicant to hire ratio suggests a more efficient and selective recruitment process.</t>
  </si>
  <si>
    <t>4. Source of hire: This metric tracks where hires come from, such as job boards, employee referrals, or recruiting agencies. This can help identify the most effective recruiting sources.</t>
  </si>
  <si>
    <t>5. Retention rate: This metric measures the percentage of new hires who remain with the company after a certain period of time. A higher retention rate suggests that the recruitment process is effectively identifying and hiring the right candidates.</t>
  </si>
  <si>
    <t>6. Diversity and Inclusion Metrics: Having a diverse workforce is essential for any organization, tracking metrics such as representation of under-represented groups, and success rate of diverse candidates in the hiring process.</t>
  </si>
  <si>
    <t>7. Candidate experience: This metric measures the satisfaction of candidates with the recruitment process, from application to offer acceptance. A positive candidate experience can improve the organization's reputation and attract future candidates.</t>
  </si>
  <si>
    <t>8. Employee Referral Rate: This metric measures the percentage of new hires that come from employee referrals. A high referral rate suggests that current employees are satisfied with the company and are willing to recommend it to others.</t>
  </si>
  <si>
    <t>Tracking these metrics can help organizations identify areas for improvement in their recruitment process and make data-driven decisions to increase the effectiveness of their talent acquisition efforts.</t>
  </si>
  <si>
    <t>Sum of Quantity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</si>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</sst>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0.000000"/>
    <numFmt numFmtId="166" formatCode="d/m/yyyy"/>
    <numFmt numFmtId="167" formatCode=";;;"/>
    <numFmt numFmtId="168" formatCode="000000"/>
    <numFmt numFmtId="169" formatCode="0000000000"/>
    <numFmt numFmtId="170" formatCode="0.0"/>
    <numFmt numFmtId="171" formatCode="[$$-409]#,##0.00_ ;\-[$$-409]#,##0.00\ "/>
    <numFmt numFmtId="172" formatCode="[$$-409]#,##0_ ;\-[$$-409]#,##0\ "/>
    <numFmt numFmtId="173" formatCode="#.#"/>
    <numFmt numFmtId="174" formatCode="[$$-1009]#,##0.00"/>
    <numFmt numFmtId="175" formatCode="[$-14009]dddd\,\ d\ mmmm\,\ yyyy;@"/>
    <numFmt numFmtId="176" formatCode="ddd"/>
    <numFmt numFmtId="177" formatCode="mmm"/>
    <numFmt numFmtId="178" formatCode="mmmm"/>
    <numFmt numFmtId="179" formatCode="dddd"/>
    <numFmt numFmtId="180" formatCode="dd/mm/yy;@"/>
    <numFmt numFmtId="181" formatCode="[$-1009]mmm/dd/yy"/>
    <numFmt numFmtId="182" formatCode="\a\a\ aaa\ aaaa\ aaaa\ "/>
  </numFmts>
  <fonts count="25">
    <font>
      <sz val="10"/>
      <color rgb="FF000000"/>
      <name val="Arial"/>
      <scheme val="minor"/>
    </font>
    <font>
      <b/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b/>
      <sz val="10"/>
      <color theme="1"/>
      <name val="Arimo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rgb="FFFFFFFF"/>
      <name val="Arial"/>
    </font>
    <font>
      <b/>
      <sz val="10"/>
      <color rgb="FF000000"/>
      <name val="Arial"/>
    </font>
    <font>
      <sz val="10"/>
      <color rgb="FF0000FF"/>
      <name val="Arial"/>
    </font>
    <font>
      <u/>
      <sz val="10"/>
      <color rgb="FF0000FF"/>
      <name val="Arial"/>
    </font>
    <font>
      <sz val="10"/>
      <color rgb="FF632423"/>
      <name val="Arial"/>
    </font>
    <font>
      <sz val="10"/>
      <color rgb="FF1F497D"/>
      <name val="Arial"/>
    </font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1F497D"/>
      <name val="Arial"/>
      <family val="2"/>
    </font>
    <font>
      <sz val="10"/>
      <color rgb="FF000000"/>
      <name val="Arial"/>
      <family val="2"/>
      <scheme val="minor"/>
    </font>
    <font>
      <sz val="10"/>
      <color rgb="FFFFFFFF"/>
      <name val="Segoe UI"/>
      <family val="2"/>
    </font>
    <font>
      <sz val="10"/>
      <name val="Arial"/>
      <family val="2"/>
      <scheme val="minor"/>
    </font>
    <font>
      <sz val="12"/>
      <name val="Segoe UI"/>
      <family val="2"/>
    </font>
    <font>
      <sz val="10"/>
      <name val="Segoe UI"/>
      <family val="2"/>
    </font>
    <font>
      <b/>
      <sz val="10"/>
      <name val="Segoe UI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0"/>
      <color rgb="FF63242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FBD4B4"/>
        <bgColor rgb="FFFBD4B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19">
    <xf numFmtId="0" fontId="0" fillId="0" borderId="0" xfId="0"/>
    <xf numFmtId="0" fontId="1" fillId="2" borderId="1" xfId="0" applyFont="1" applyFill="1" applyBorder="1" applyAlignment="1">
      <alignment horizontal="left"/>
    </xf>
    <xf numFmtId="0" fontId="3" fillId="0" borderId="0" xfId="0" applyFont="1"/>
    <xf numFmtId="49" fontId="4" fillId="3" borderId="4" xfId="0" applyNumberFormat="1" applyFont="1" applyFill="1" applyBorder="1"/>
    <xf numFmtId="164" fontId="5" fillId="0" borderId="0" xfId="0" applyNumberFormat="1" applyFont="1"/>
    <xf numFmtId="49" fontId="5" fillId="0" borderId="0" xfId="0" applyNumberFormat="1" applyFont="1"/>
    <xf numFmtId="0" fontId="6" fillId="0" borderId="0" xfId="0" applyFont="1"/>
    <xf numFmtId="165" fontId="5" fillId="0" borderId="0" xfId="0" applyNumberFormat="1" applyFont="1"/>
    <xf numFmtId="166" fontId="5" fillId="0" borderId="0" xfId="0" applyNumberFormat="1" applyFont="1"/>
    <xf numFmtId="49" fontId="4" fillId="3" borderId="5" xfId="0" applyNumberFormat="1" applyFont="1" applyFill="1" applyBorder="1"/>
    <xf numFmtId="49" fontId="4" fillId="3" borderId="6" xfId="0" applyNumberFormat="1" applyFont="1" applyFill="1" applyBorder="1"/>
    <xf numFmtId="49" fontId="4" fillId="0" borderId="0" xfId="0" applyNumberFormat="1" applyFont="1"/>
    <xf numFmtId="0" fontId="5" fillId="0" borderId="0" xfId="0" applyFont="1"/>
    <xf numFmtId="0" fontId="7" fillId="4" borderId="7" xfId="0" applyFont="1" applyFill="1" applyBorder="1" applyAlignment="1">
      <alignment vertical="top" wrapText="1"/>
    </xf>
    <xf numFmtId="0" fontId="8" fillId="0" borderId="0" xfId="0" applyFont="1" applyAlignment="1">
      <alignment horizontal="left" vertical="center" readingOrder="1"/>
    </xf>
    <xf numFmtId="164" fontId="5" fillId="0" borderId="9" xfId="0" applyNumberFormat="1" applyFont="1" applyBorder="1"/>
    <xf numFmtId="164" fontId="5" fillId="0" borderId="10" xfId="0" applyNumberFormat="1" applyFont="1" applyBorder="1"/>
    <xf numFmtId="0" fontId="9" fillId="0" borderId="0" xfId="0" applyFont="1"/>
    <xf numFmtId="0" fontId="5" fillId="0" borderId="11" xfId="0" applyFont="1" applyBorder="1"/>
    <xf numFmtId="0" fontId="5" fillId="0" borderId="12" xfId="0" applyFont="1" applyBorder="1"/>
    <xf numFmtId="4" fontId="5" fillId="0" borderId="12" xfId="0" applyNumberFormat="1" applyFont="1" applyBorder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49" fontId="4" fillId="3" borderId="4" xfId="0" applyNumberFormat="1" applyFont="1" applyFill="1" applyBorder="1" applyAlignment="1">
      <alignment wrapText="1"/>
    </xf>
    <xf numFmtId="49" fontId="4" fillId="3" borderId="4" xfId="0" applyNumberFormat="1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left"/>
    </xf>
    <xf numFmtId="167" fontId="5" fillId="0" borderId="0" xfId="0" quotePrefix="1" applyNumberFormat="1" applyFont="1"/>
    <xf numFmtId="0" fontId="5" fillId="0" borderId="0" xfId="0" applyFont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center"/>
    </xf>
    <xf numFmtId="166" fontId="10" fillId="0" borderId="0" xfId="0" applyNumberFormat="1" applyFont="1"/>
    <xf numFmtId="168" fontId="5" fillId="0" borderId="0" xfId="0" applyNumberFormat="1" applyFont="1"/>
    <xf numFmtId="169" fontId="5" fillId="0" borderId="0" xfId="0" applyNumberFormat="1" applyFont="1"/>
    <xf numFmtId="0" fontId="5" fillId="8" borderId="7" xfId="0" applyFont="1" applyFill="1" applyBorder="1" applyAlignment="1">
      <alignment horizontal="center" wrapText="1"/>
    </xf>
    <xf numFmtId="0" fontId="5" fillId="8" borderId="7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2" fillId="9" borderId="7" xfId="0" applyFont="1" applyFill="1" applyBorder="1" applyAlignment="1">
      <alignment horizontal="center"/>
    </xf>
    <xf numFmtId="0" fontId="9" fillId="9" borderId="7" xfId="0" applyFont="1" applyFill="1" applyBorder="1" applyAlignment="1">
      <alignment horizontal="center"/>
    </xf>
    <xf numFmtId="166" fontId="11" fillId="9" borderId="7" xfId="0" applyNumberFormat="1" applyFont="1" applyFill="1" applyBorder="1" applyAlignment="1">
      <alignment horizontal="center"/>
    </xf>
    <xf numFmtId="166" fontId="12" fillId="9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/>
    <xf numFmtId="2" fontId="0" fillId="0" borderId="0" xfId="0" applyNumberFormat="1"/>
    <xf numFmtId="49" fontId="4" fillId="3" borderId="15" xfId="0" applyNumberFormat="1" applyFont="1" applyFill="1" applyBorder="1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9" fontId="4" fillId="3" borderId="17" xfId="0" applyNumberFormat="1" applyFont="1" applyFill="1" applyBorder="1"/>
    <xf numFmtId="0" fontId="5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0" fillId="0" borderId="14" xfId="0" applyBorder="1"/>
    <xf numFmtId="170" fontId="0" fillId="0" borderId="14" xfId="0" applyNumberFormat="1" applyBorder="1"/>
    <xf numFmtId="10" fontId="0" fillId="0" borderId="0" xfId="0" applyNumberFormat="1"/>
    <xf numFmtId="10" fontId="7" fillId="4" borderId="8" xfId="0" applyNumberFormat="1" applyFont="1" applyFill="1" applyBorder="1" applyAlignment="1">
      <alignment vertical="top" wrapText="1"/>
    </xf>
    <xf numFmtId="14" fontId="0" fillId="0" borderId="0" xfId="0" applyNumberFormat="1"/>
    <xf numFmtId="14" fontId="5" fillId="5" borderId="7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4" fontId="4" fillId="3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8" fontId="4" fillId="3" borderId="13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2"/>
    </xf>
    <xf numFmtId="171" fontId="9" fillId="9" borderId="7" xfId="0" applyNumberFormat="1" applyFont="1" applyFill="1" applyBorder="1" applyAlignment="1">
      <alignment horizontal="center" vertical="top" wrapText="1"/>
    </xf>
    <xf numFmtId="172" fontId="9" fillId="9" borderId="7" xfId="0" applyNumberFormat="1" applyFont="1" applyFill="1" applyBorder="1" applyAlignment="1">
      <alignment horizontal="center"/>
    </xf>
    <xf numFmtId="173" fontId="9" fillId="9" borderId="7" xfId="0" applyNumberFormat="1" applyFont="1" applyFill="1" applyBorder="1" applyAlignment="1">
      <alignment horizontal="center"/>
    </xf>
    <xf numFmtId="174" fontId="9" fillId="9" borderId="7" xfId="0" applyNumberFormat="1" applyFont="1" applyFill="1" applyBorder="1" applyAlignment="1">
      <alignment horizontal="center"/>
    </xf>
    <xf numFmtId="175" fontId="9" fillId="9" borderId="7" xfId="0" applyNumberFormat="1" applyFont="1" applyFill="1" applyBorder="1" applyAlignment="1">
      <alignment horizontal="center"/>
    </xf>
    <xf numFmtId="176" fontId="9" fillId="9" borderId="7" xfId="0" applyNumberFormat="1" applyFont="1" applyFill="1" applyBorder="1" applyAlignment="1">
      <alignment horizontal="center"/>
    </xf>
    <xf numFmtId="17" fontId="9" fillId="9" borderId="7" xfId="0" applyNumberFormat="1" applyFont="1" applyFill="1" applyBorder="1" applyAlignment="1">
      <alignment horizontal="center"/>
    </xf>
    <xf numFmtId="177" fontId="9" fillId="9" borderId="7" xfId="0" applyNumberFormat="1" applyFont="1" applyFill="1" applyBorder="1" applyAlignment="1">
      <alignment horizontal="center"/>
    </xf>
    <xf numFmtId="178" fontId="9" fillId="9" borderId="7" xfId="0" applyNumberFormat="1" applyFont="1" applyFill="1" applyBorder="1" applyAlignment="1">
      <alignment horizontal="center"/>
    </xf>
    <xf numFmtId="179" fontId="9" fillId="9" borderId="7" xfId="0" applyNumberFormat="1" applyFont="1" applyFill="1" applyBorder="1" applyAlignment="1">
      <alignment horizontal="center"/>
    </xf>
    <xf numFmtId="180" fontId="9" fillId="9" borderId="7" xfId="0" applyNumberFormat="1" applyFont="1" applyFill="1" applyBorder="1" applyAlignment="1">
      <alignment horizontal="center"/>
    </xf>
    <xf numFmtId="181" fontId="9" fillId="9" borderId="7" xfId="0" applyNumberFormat="1" applyFont="1" applyFill="1" applyBorder="1" applyAlignment="1">
      <alignment horizontal="center"/>
    </xf>
    <xf numFmtId="2" fontId="4" fillId="3" borderId="13" xfId="0" applyNumberFormat="1" applyFont="1" applyFill="1" applyBorder="1"/>
    <xf numFmtId="2" fontId="5" fillId="0" borderId="0" xfId="0" applyNumberFormat="1" applyFont="1"/>
    <xf numFmtId="0" fontId="5" fillId="0" borderId="23" xfId="0" applyFont="1" applyBorder="1" applyAlignment="1">
      <alignment horizontal="center" vertical="center"/>
    </xf>
    <xf numFmtId="166" fontId="0" fillId="0" borderId="0" xfId="0" applyNumberFormat="1" applyAlignment="1">
      <alignment horizontal="left" indent="4"/>
    </xf>
    <xf numFmtId="14" fontId="12" fillId="9" borderId="7" xfId="0" applyNumberFormat="1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7" fillId="0" borderId="3" xfId="0" applyFont="1" applyBorder="1" applyAlignment="1">
      <alignment vertical="top" wrapText="1"/>
    </xf>
    <xf numFmtId="0" fontId="19" fillId="0" borderId="3" xfId="0" applyFont="1" applyBorder="1" applyAlignment="1">
      <alignment horizontal="left" vertical="center" indent="1"/>
    </xf>
    <xf numFmtId="0" fontId="18" fillId="0" borderId="0" xfId="0" applyFont="1"/>
    <xf numFmtId="0" fontId="19" fillId="0" borderId="3" xfId="0" applyFont="1" applyBorder="1" applyAlignment="1">
      <alignment vertical="center"/>
    </xf>
    <xf numFmtId="0" fontId="14" fillId="0" borderId="0" xfId="0" applyFont="1"/>
    <xf numFmtId="0" fontId="16" fillId="0" borderId="0" xfId="0" applyFont="1"/>
    <xf numFmtId="0" fontId="17" fillId="0" borderId="3" xfId="0" applyFont="1" applyBorder="1" applyAlignment="1">
      <alignment horizontal="left" vertical="center" wrapText="1" indent="1"/>
    </xf>
    <xf numFmtId="0" fontId="20" fillId="0" borderId="3" xfId="0" applyFont="1" applyBorder="1" applyAlignment="1">
      <alignment horizontal="left" vertical="center" indent="1"/>
    </xf>
    <xf numFmtId="0" fontId="20" fillId="0" borderId="3" xfId="0" applyFont="1" applyBorder="1" applyAlignment="1">
      <alignment vertical="top" wrapText="1"/>
    </xf>
    <xf numFmtId="0" fontId="20" fillId="0" borderId="3" xfId="0" applyFont="1" applyBorder="1" applyAlignment="1">
      <alignment vertical="center"/>
    </xf>
    <xf numFmtId="0" fontId="22" fillId="0" borderId="0" xfId="0" applyFont="1"/>
    <xf numFmtId="0" fontId="23" fillId="0" borderId="0" xfId="0" applyFont="1" applyAlignment="1">
      <alignment vertical="center"/>
    </xf>
    <xf numFmtId="0" fontId="18" fillId="0" borderId="3" xfId="0" applyFont="1" applyBorder="1" applyAlignment="1">
      <alignment horizontal="left" vertical="center" indent="1"/>
    </xf>
    <xf numFmtId="0" fontId="24" fillId="9" borderId="7" xfId="0" applyFont="1" applyFill="1" applyBorder="1" applyAlignment="1">
      <alignment horizontal="center"/>
    </xf>
    <xf numFmtId="182" fontId="9" fillId="9" borderId="7" xfId="0" applyNumberFormat="1" applyFont="1" applyFill="1" applyBorder="1" applyAlignment="1">
      <alignment horizontal="center"/>
    </xf>
    <xf numFmtId="10" fontId="5" fillId="0" borderId="10" xfId="1" applyNumberFormat="1" applyFont="1" applyBorder="1" applyAlignment="1">
      <alignment horizontal="center" vertical="center"/>
    </xf>
    <xf numFmtId="49" fontId="4" fillId="3" borderId="3" xfId="0" applyNumberFormat="1" applyFont="1" applyFill="1" applyBorder="1"/>
    <xf numFmtId="49" fontId="4" fillId="3" borderId="24" xfId="0" applyNumberFormat="1" applyFont="1" applyFill="1" applyBorder="1"/>
    <xf numFmtId="0" fontId="0" fillId="0" borderId="22" xfId="0" applyBorder="1"/>
    <xf numFmtId="49" fontId="4" fillId="3" borderId="25" xfId="0" applyNumberFormat="1" applyFont="1" applyFill="1" applyBorder="1"/>
    <xf numFmtId="166" fontId="0" fillId="0" borderId="0" xfId="0" applyNumberForma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0" fillId="0" borderId="1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1" fillId="0" borderId="3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9" formatCode="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8" formatCode="000000"/>
    </dxf>
    <dxf>
      <border outline="0">
        <top style="double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mo"/>
        <scheme val="none"/>
      </font>
      <numFmt numFmtId="30" formatCode="@"/>
      <fill>
        <patternFill patternType="solid">
          <fgColor rgb="FFC0C0C0"/>
          <bgColor rgb="FFC0C0C0"/>
        </patternFill>
      </fill>
      <border diagonalUp="0" diagonalDown="0" outline="0">
        <left style="double">
          <color rgb="FF000000"/>
        </left>
        <right style="double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</dxf>
    <dxf>
      <border outline="0">
        <top style="double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outline="0">
        <bottom style="double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mo"/>
        <scheme val="none"/>
      </font>
      <numFmt numFmtId="30" formatCode="@"/>
      <fill>
        <patternFill patternType="solid">
          <fgColor rgb="FFC0C0C0"/>
          <bgColor rgb="FFC0C0C0"/>
        </patternFill>
      </fill>
      <border diagonalUp="0" diagonalDown="0" outline="0">
        <left style="double">
          <color rgb="FF000000"/>
        </left>
        <right style="double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or MIS .xlsx]Ques-6!PivotTable3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590360083159003E-2"/>
          <c:y val="8.8706901188136927E-2"/>
          <c:w val="0.86778104831322622"/>
          <c:h val="0.790941729618914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'Ques-6'!$K$3:$K$4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'Ques-6'!$J$5:$J$10</c:f>
              <c:strCache>
                <c:ptCount val="5"/>
                <c:pt idx="0">
                  <c:v>SFAM</c:v>
                </c:pt>
                <c:pt idx="1">
                  <c:v>SFFNR</c:v>
                </c:pt>
                <c:pt idx="2">
                  <c:v>SFNRL</c:v>
                </c:pt>
                <c:pt idx="3">
                  <c:v>SICK</c:v>
                </c:pt>
                <c:pt idx="4">
                  <c:v>SP</c:v>
                </c:pt>
              </c:strCache>
            </c:strRef>
          </c:cat>
          <c:val>
            <c:numRef>
              <c:f>'Ques-6'!$K$5:$K$10</c:f>
              <c:numCache>
                <c:formatCode>General</c:formatCode>
                <c:ptCount val="5"/>
                <c:pt idx="0">
                  <c:v>41.5</c:v>
                </c:pt>
                <c:pt idx="3">
                  <c:v>91.5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9-402C-9F76-BE47D74748B5}"/>
            </c:ext>
          </c:extLst>
        </c:ser>
        <c:ser>
          <c:idx val="1"/>
          <c:order val="1"/>
          <c:tx>
            <c:strRef>
              <c:f>'Ques-6'!$L$3:$L$4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'Ques-6'!$J$5:$J$10</c:f>
              <c:strCache>
                <c:ptCount val="5"/>
                <c:pt idx="0">
                  <c:v>SFAM</c:v>
                </c:pt>
                <c:pt idx="1">
                  <c:v>SFFNR</c:v>
                </c:pt>
                <c:pt idx="2">
                  <c:v>SFNRL</c:v>
                </c:pt>
                <c:pt idx="3">
                  <c:v>SICK</c:v>
                </c:pt>
                <c:pt idx="4">
                  <c:v>SP</c:v>
                </c:pt>
              </c:strCache>
            </c:strRef>
          </c:cat>
          <c:val>
            <c:numRef>
              <c:f>'Ques-6'!$L$5:$L$10</c:f>
              <c:numCache>
                <c:formatCode>General</c:formatCode>
                <c:ptCount val="5"/>
                <c:pt idx="0">
                  <c:v>39.5</c:v>
                </c:pt>
                <c:pt idx="1">
                  <c:v>48</c:v>
                </c:pt>
                <c:pt idx="2">
                  <c:v>39</c:v>
                </c:pt>
                <c:pt idx="3">
                  <c:v>436.5</c:v>
                </c:pt>
                <c:pt idx="4">
                  <c:v>161.25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9-402C-9F76-BE47D7474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992496"/>
        <c:axId val="423005392"/>
      </c:barChart>
      <c:catAx>
        <c:axId val="4229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05392"/>
        <c:crosses val="autoZero"/>
        <c:auto val="1"/>
        <c:lblAlgn val="ctr"/>
        <c:lblOffset val="100"/>
        <c:noMultiLvlLbl val="0"/>
      </c:catAx>
      <c:valAx>
        <c:axId val="423005392"/>
        <c:scaling>
          <c:orientation val="minMax"/>
          <c:max val="18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9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ln>
                  <a:solidFill>
                    <a:schemeClr val="bg1">
                      <a:alpha val="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dir="5400000" sx="58000" sy="58000" algn="ctr" rotWithShape="0">
                    <a:srgbClr val="000000">
                      <a:alpha val="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outerShdw blurRad="50800" dist="50800" dir="5400000" sx="58000" sy="58000" algn="ctr" rotWithShape="0">
                    <a:srgbClr val="000000">
                      <a:alpha val="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91015342876291583"/>
          <c:y val="0.1572640150209445"/>
          <c:w val="8.3337623938156968E-2"/>
          <c:h val="0.50776134326166811"/>
        </c:manualLayout>
      </c:layout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>
                <a:outerShdw blurRad="50800" dist="50800" dir="5400000" sx="58000" sy="58000" algn="ctr" rotWithShape="0">
                  <a:srgbClr val="000000">
                    <a:alpha val="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21540000" sx="1000" sy="1000" algn="ctr" rotWithShape="0">
        <a:srgbClr val="000000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182979</xdr:colOff>
      <xdr:row>10</xdr:row>
      <xdr:rowOff>125332</xdr:rowOff>
    </xdr:from>
    <xdr:to>
      <xdr:col>22</xdr:col>
      <xdr:colOff>470647</xdr:colOff>
      <xdr:row>37</xdr:row>
      <xdr:rowOff>123265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701347-82ED-6DC8-831B-E45CCAD0F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s" refreshedDate="44939.08386215278" createdVersion="8" refreshedVersion="8" minRefreshableVersion="3" recordCount="248" xr:uid="{39DF29C5-5DEE-4472-BAB2-A11E408092D6}">
  <cacheSource type="worksheet">
    <worksheetSource name="Table3"/>
  </cacheSource>
  <cacheFields count="16">
    <cacheField name="Unit" numFmtId="0">
      <sharedItems count="1">
        <s v="DOTM1"/>
      </sharedItems>
    </cacheField>
    <cacheField name="PO" numFmtId="49">
      <sharedItems/>
    </cacheField>
    <cacheField name="PO Date" numFmtId="166">
      <sharedItems containsSemiMixedTypes="0" containsNonDate="0" containsDate="1" containsString="0" minDate="2012-11-13T00:00:00" maxDate="2013-02-22T00:00:00" count="13">
        <d v="2013-01-09T00:00:00"/>
        <d v="2012-12-21T00:00:00"/>
        <d v="2013-01-07T00:00:00"/>
        <d v="2012-12-07T00:00:00"/>
        <d v="2012-11-20T00:00:00"/>
        <d v="2013-02-13T00:00:00"/>
        <d v="2012-11-13T00:00:00"/>
        <d v="2013-02-14T00:00:00"/>
        <d v="2013-02-15T00:00:00"/>
        <d v="2013-01-15T00:00:00"/>
        <d v="2013-01-19T00:00:00"/>
        <d v="2012-11-16T00:00:00"/>
        <d v="2013-02-21T00:00:00"/>
      </sharedItems>
      <fieldGroup par="15" base="2">
        <rangePr groupBy="months" startDate="2012-11-13T00:00:00" endDate="2013-02-22T00:00:00"/>
        <groupItems count="14">
          <s v="&lt;13-11-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02-2013"/>
        </groupItems>
      </fieldGroup>
    </cacheField>
    <cacheField name="Vendor Name 1" numFmtId="0">
      <sharedItems count="61">
        <s v="GENUINE PARTS COMPANY"/>
        <s v="NUTMEG INTERNATIONAL TRUCKS INC"/>
        <s v="SOUTHERN CONNECTICUT FREIGHTLINER"/>
        <s v="TRI COUNTY CONTRACTORS SUPPLY"/>
        <s v="ALLSTON SUPPLY CO INC"/>
        <s v="TOCE BROS INC"/>
        <s v="CAMEROTA TRUCK PARTS"/>
        <s v="FORESTRY SUPP INC"/>
        <s v="COURVILLES GARAGE INC"/>
        <s v="MIRABELLI AUTOMOTIVE LLC"/>
        <s v="EOS CCA"/>
        <s v="VIKING-CIVES USA"/>
        <s v="STAPLES CONTRACT &amp; COMMERCIAL INC"/>
        <s v="DENNISON LUBRICANTS"/>
        <s v="CONNECTICUT POLICE CHIEFS ASSOC"/>
        <s v="TOWN OF EAST LYME"/>
        <s v="GRAINGER INDUSTRIAL SUPPLY"/>
        <s v="F W WEBB COMPANY"/>
        <s v="AUTOMATION INC"/>
        <s v="C N WOOD OF CONNECTICUT LLC"/>
        <s v="OVERHEAD DOOR CO"/>
        <s v="SUBURBAN STATIONERS INC"/>
        <s v="NEW ENGLAND TRUCK EQUIPMENT LLC"/>
        <s v="ULTIMATE AUTOMOTIVE INC"/>
        <s v="MISTERSCAPES LLC"/>
        <s v="GRANITE GROUP INDUSTRIAL SUPPLY"/>
        <s v="C &amp; C JANITORIAL SUPPLIES INC"/>
        <s v="EER LIMITED"/>
        <s v="CCM CONSTRUCTION SERVICES INC"/>
        <s v="KELLY CONSTRUCTION SERVICES INC"/>
        <s v="FLEETPRIDE INC"/>
        <s v="AQUARION WATER COMPANY OF CT"/>
        <s v="CONNECTICUT COMMUNITY PROVIDERS"/>
        <s v="THE LEXINGTON GROUP INC"/>
        <s v="MARGO SUPPLIES LTD"/>
        <s v="ALL PHASE ELECTRIC SUPPLY COMPANY"/>
        <s v="DEPT OF TRANSPORTATION"/>
        <s v="B &amp; B ROADWAY LLC"/>
        <s v="C &amp; C HYDRAULICS INC"/>
        <s v="NORTHLAND INDUSTRIAL TRUCK CO"/>
        <s v="NORMAN R BENEDICT ASSOC INC"/>
        <s v="JOHN LO MONTE REAL ESTATE AP"/>
        <s v="ALL WASTE INC"/>
        <s v="GLOBAL PAYMENTS DIRECT INC"/>
        <s v="NORTHEAST PASSENGER TRANS ASSOC"/>
        <s v="25 VAN ZANT STREET CONDOMINIUM INC"/>
        <s v="J &amp; S RADIO SALES"/>
        <s v="HARTFORD LUMBER COMPANY"/>
        <s v="SHIPMANS FIRE EQUIP CO INC"/>
        <s v="HOLLISTON SAND COMPANY INC"/>
        <s v="CANNON INSTR CO"/>
        <s v="ALAN SYLVESTRE"/>
        <s v="DEPT OF PUBLIC SAFETY"/>
        <s v="A &amp; A OFFICE SYSTEMS INC"/>
        <s v="SAS INSTITUTE INC"/>
        <s v="EMC CORPORATION"/>
        <s v="WATER &amp; WASTE EQUIP INC"/>
        <s v="CITY OF GROTON"/>
        <s v="TOWN OF CHESHIRE"/>
        <s v="EPLUS TECHNOLOGY INC"/>
        <s v="PULLMAN &amp; COMLEY LLC"/>
      </sharedItems>
    </cacheField>
    <cacheField name="Line" numFmtId="0">
      <sharedItems containsSemiMixedTypes="0" containsString="0" containsNumber="1" containsInteger="1" minValue="1" maxValue="17"/>
    </cacheField>
    <cacheField name="Dist Line" numFmtId="0">
      <sharedItems containsSemiMixedTypes="0" containsString="0" containsNumber="1" containsInteger="1" minValue="1" maxValue="2"/>
    </cacheField>
    <cacheField name="PO Amount" numFmtId="164">
      <sharedItems containsSemiMixedTypes="0" containsString="0" containsNumber="1" minValue="0" maxValue="2739843"/>
    </cacheField>
    <cacheField name="Voucher Amount" numFmtId="164">
      <sharedItems containsSemiMixedTypes="0" containsString="0" containsNumber="1" minValue="0" maxValue="2739843"/>
    </cacheField>
    <cacheField name="Voucher" numFmtId="169">
      <sharedItems containsString="0" containsBlank="1" containsNumber="1" containsInteger="1" minValue="558246" maxValue="560955"/>
    </cacheField>
    <cacheField name="Fund" numFmtId="0">
      <sharedItems containsSemiMixedTypes="0" containsString="0" containsNumber="1" containsInteger="1" minValue="12001" maxValue="21022"/>
    </cacheField>
    <cacheField name="Account" numFmtId="0">
      <sharedItems containsSemiMixedTypes="0" containsString="0" containsNumber="1" containsInteger="1" minValue="51190" maxValue="55850"/>
    </cacheField>
    <cacheField name="SID" numFmtId="0">
      <sharedItems containsSemiMixedTypes="0" containsString="0" containsNumber="1" containsInteger="1" minValue="10020" maxValue="40001"/>
    </cacheField>
    <cacheField name="Due Date" numFmtId="166">
      <sharedItems containsSemiMixedTypes="0" containsNonDate="0" containsDate="1" containsString="0" minDate="2013-01-11T00:00:00" maxDate="2013-03-01T00:00:00"/>
    </cacheField>
    <cacheField name="Acctg Date" numFmtId="0">
      <sharedItems containsNonDate="0" containsDate="1" containsString="0" containsBlank="1" minDate="2013-02-07T00:00:00" maxDate="2013-02-23T00:00:00"/>
    </cacheField>
    <cacheField name="Quarters" numFmtId="0" databaseField="0">
      <fieldGroup base="2">
        <rangePr groupBy="quarters" startDate="2012-11-13T00:00:00" endDate="2013-02-22T00:00:00"/>
        <groupItems count="6">
          <s v="&lt;13-11-2012"/>
          <s v="Qtr1"/>
          <s v="Qtr2"/>
          <s v="Qtr3"/>
          <s v="Qtr4"/>
          <s v="&gt;22-02-2013"/>
        </groupItems>
      </fieldGroup>
    </cacheField>
    <cacheField name="Years" numFmtId="0" databaseField="0">
      <fieldGroup base="2">
        <rangePr groupBy="years" startDate="2012-11-13T00:00:00" endDate="2013-02-22T00:00:00"/>
        <groupItems count="4">
          <s v="&lt;13-11-2012"/>
          <s v="2012"/>
          <s v="2013"/>
          <s v="&gt;22-02-20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s" refreshedDate="44939.190678819446" createdVersion="8" refreshedVersion="8" minRefreshableVersion="3" recordCount="213" xr:uid="{8F21E28C-118C-40FB-9352-E412E7B39E58}">
  <cacheSource type="worksheet">
    <worksheetSource name="Table2"/>
  </cacheSource>
  <cacheFields count="10">
    <cacheField name="ID" numFmtId="168">
      <sharedItems containsSemiMixedTypes="0" containsString="0" containsNumber="1" containsInteger="1" minValue="5435" maxValue="988116"/>
    </cacheField>
    <cacheField name="Empl Rcd#" numFmtId="0">
      <sharedItems containsSemiMixedTypes="0" containsString="0" containsNumber="1" containsInteger="1" minValue="0" maxValue="1"/>
    </cacheField>
    <cacheField name="Name" numFmtId="49">
      <sharedItems/>
    </cacheField>
    <cacheField name="TRC" numFmtId="49">
      <sharedItems count="5">
        <s v="SP"/>
        <s v="SFFNR"/>
        <s v="SFAM"/>
        <s v="SFNRL"/>
        <s v="SICK"/>
      </sharedItems>
    </cacheField>
    <cacheField name="Earn Code" numFmtId="49">
      <sharedItems/>
    </cacheField>
    <cacheField name="Quantity" numFmtId="2">
      <sharedItems containsSemiMixedTypes="0" containsString="0" containsNumber="1" minValue="-8" maxValue="8.75" count="25">
        <n v="2"/>
        <n v="8"/>
        <n v="5"/>
        <n v="4"/>
        <n v="3.5"/>
        <n v="1"/>
        <n v="1.5"/>
        <n v="1.25"/>
        <n v="2.75"/>
        <n v="8.75"/>
        <n v="4.75"/>
        <n v="2.5"/>
        <n v="3"/>
        <n v="6"/>
        <n v="6.25"/>
        <n v="3.25"/>
        <n v="0.75"/>
        <n v="0.5"/>
        <n v="-4"/>
        <n v="7"/>
        <n v="-1.25"/>
        <n v="1.75"/>
        <n v="2.25"/>
        <n v="6.75"/>
        <n v="-8"/>
      </sharedItems>
    </cacheField>
    <cacheField name="Rpt Dt" numFmtId="166">
      <sharedItems containsSemiMixedTypes="0" containsNonDate="0" containsDate="1" containsString="0" minDate="2010-12-15T00:00:00" maxDate="2011-01-15T00:00:00" count="20">
        <d v="2010-12-16T00:00:00"/>
        <d v="2010-12-15T00:00:00"/>
        <d v="2010-12-17T00:00:00"/>
        <d v="2010-12-28T00:00:00"/>
        <d v="2010-12-22T00:00:00"/>
        <d v="2010-12-20T00:00:00"/>
        <d v="2010-12-21T00:00:00"/>
        <d v="2010-12-30T00:00:00"/>
        <d v="2010-12-29T00:00:00"/>
        <d v="2011-01-03T00:00:00"/>
        <d v="2011-01-04T00:00:00"/>
        <d v="2010-12-23T00:00:00"/>
        <d v="2011-01-05T00:00:00"/>
        <d v="2011-01-06T00:00:00"/>
        <d v="2011-01-07T00:00:00"/>
        <d v="2011-01-12T00:00:00"/>
        <d v="2011-01-14T00:00:00"/>
        <d v="2011-01-13T00:00:00"/>
        <d v="2011-01-10T00:00:00"/>
        <d v="2011-01-11T00:00:00"/>
      </sharedItems>
      <fieldGroup par="9" base="6">
        <rangePr groupBy="months" startDate="2010-12-15T00:00:00" endDate="2011-01-15T00:00:00"/>
        <groupItems count="14">
          <s v="&lt;15-12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1-2011"/>
        </groupItems>
      </fieldGroup>
    </cacheField>
    <cacheField name="DAY" numFmtId="49">
      <sharedItems count="5">
        <s v="THURSDAY"/>
        <s v="WEDNESDAY"/>
        <s v="FRIDAY"/>
        <s v="TUESDAY"/>
        <s v="MONDAY"/>
      </sharedItems>
    </cacheField>
    <cacheField name="Quarters" numFmtId="0" databaseField="0">
      <fieldGroup base="6">
        <rangePr groupBy="quarters" startDate="2010-12-15T00:00:00" endDate="2011-01-15T00:00:00"/>
        <groupItems count="6">
          <s v="&lt;15-12-2010"/>
          <s v="Qtr1"/>
          <s v="Qtr2"/>
          <s v="Qtr3"/>
          <s v="Qtr4"/>
          <s v="&gt;15-01-2011"/>
        </groupItems>
      </fieldGroup>
    </cacheField>
    <cacheField name="Years" numFmtId="0" databaseField="0">
      <fieldGroup base="6">
        <rangePr groupBy="years" startDate="2010-12-15T00:00:00" endDate="2011-01-15T00:00:00"/>
        <groupItems count="4">
          <s v="&lt;15-12-2010"/>
          <s v="2010"/>
          <s v="2011"/>
          <s v="&gt;15-01-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x v="0"/>
    <s v="0000119202"/>
    <x v="0"/>
    <x v="0"/>
    <n v="2"/>
    <n v="1"/>
    <n v="38.94"/>
    <n v="38.94"/>
    <n v="559598"/>
    <n v="12001"/>
    <n v="53015"/>
    <n v="10020"/>
    <d v="2013-02-11T00:00:00"/>
    <d v="2013-02-19T00:00:00"/>
  </r>
  <r>
    <x v="0"/>
    <s v="0000119202"/>
    <x v="0"/>
    <x v="0"/>
    <n v="1"/>
    <n v="1"/>
    <n v="30.51"/>
    <n v="30.51"/>
    <n v="559598"/>
    <n v="12001"/>
    <n v="53015"/>
    <n v="10020"/>
    <d v="2013-02-11T00:00:00"/>
    <d v="2013-02-19T00:00:00"/>
  </r>
  <r>
    <x v="0"/>
    <s v="0000119204"/>
    <x v="0"/>
    <x v="1"/>
    <n v="1"/>
    <n v="1"/>
    <n v="568.32000000000005"/>
    <n v="568.32000000000005"/>
    <n v="559050"/>
    <n v="12001"/>
    <n v="53015"/>
    <n v="10020"/>
    <d v="2013-02-12T00:00:00"/>
    <d v="2013-02-15T00:00:00"/>
  </r>
  <r>
    <x v="0"/>
    <s v="0000119204"/>
    <x v="0"/>
    <x v="1"/>
    <n v="2"/>
    <n v="1"/>
    <n v="128.9"/>
    <n v="128.9"/>
    <n v="559050"/>
    <n v="12001"/>
    <n v="53015"/>
    <n v="10020"/>
    <d v="2013-02-12T00:00:00"/>
    <d v="2013-02-15T00:00:00"/>
  </r>
  <r>
    <x v="0"/>
    <s v="0000119205"/>
    <x v="0"/>
    <x v="1"/>
    <n v="1"/>
    <n v="1"/>
    <n v="12.6"/>
    <n v="0"/>
    <m/>
    <n v="12001"/>
    <n v="53015"/>
    <n v="10020"/>
    <d v="2013-02-06T00:00:00"/>
    <m/>
  </r>
  <r>
    <x v="0"/>
    <s v="0000119205"/>
    <x v="0"/>
    <x v="1"/>
    <n v="3"/>
    <n v="1"/>
    <n v="7.8"/>
    <n v="0"/>
    <m/>
    <n v="12001"/>
    <n v="53015"/>
    <n v="10020"/>
    <d v="2013-02-06T00:00:00"/>
    <m/>
  </r>
  <r>
    <x v="0"/>
    <s v="0000119205"/>
    <x v="0"/>
    <x v="1"/>
    <n v="5"/>
    <n v="1"/>
    <n v="0"/>
    <n v="0"/>
    <m/>
    <n v="12001"/>
    <n v="53015"/>
    <n v="10020"/>
    <d v="2013-02-06T00:00:00"/>
    <m/>
  </r>
  <r>
    <x v="0"/>
    <s v="0000119205"/>
    <x v="0"/>
    <x v="1"/>
    <n v="2"/>
    <n v="1"/>
    <n v="88.15"/>
    <n v="0"/>
    <m/>
    <n v="12001"/>
    <n v="53015"/>
    <n v="10020"/>
    <d v="2013-02-06T00:00:00"/>
    <m/>
  </r>
  <r>
    <x v="0"/>
    <s v="0000119205"/>
    <x v="0"/>
    <x v="1"/>
    <n v="4"/>
    <n v="1"/>
    <n v="32.5"/>
    <n v="0"/>
    <m/>
    <n v="12001"/>
    <n v="53015"/>
    <n v="10020"/>
    <d v="2013-02-06T00:00:00"/>
    <m/>
  </r>
  <r>
    <x v="0"/>
    <s v="0000119206"/>
    <x v="0"/>
    <x v="1"/>
    <n v="1"/>
    <n v="1"/>
    <n v="776.38"/>
    <n v="776.38"/>
    <n v="559010"/>
    <n v="12001"/>
    <n v="53015"/>
    <n v="10020"/>
    <d v="2013-02-07T00:00:00"/>
    <d v="2013-02-14T00:00:00"/>
  </r>
  <r>
    <x v="0"/>
    <s v="0000119207"/>
    <x v="0"/>
    <x v="2"/>
    <n v="1"/>
    <n v="1"/>
    <n v="1022.34"/>
    <n v="0"/>
    <m/>
    <n v="12001"/>
    <n v="53015"/>
    <n v="10020"/>
    <d v="2013-02-11T00:00:00"/>
    <m/>
  </r>
  <r>
    <x v="0"/>
    <s v="0000119208"/>
    <x v="0"/>
    <x v="2"/>
    <n v="1"/>
    <n v="1"/>
    <n v="26.35"/>
    <n v="26.35"/>
    <n v="560369"/>
    <n v="12001"/>
    <n v="53015"/>
    <n v="10020"/>
    <d v="2013-02-07T00:00:00"/>
    <d v="2013-02-21T00:00:00"/>
  </r>
  <r>
    <x v="0"/>
    <s v="0000119210"/>
    <x v="0"/>
    <x v="3"/>
    <n v="1"/>
    <n v="1"/>
    <n v="92.92"/>
    <n v="0"/>
    <m/>
    <n v="12001"/>
    <n v="53015"/>
    <n v="10020"/>
    <d v="2013-02-05T00:00:00"/>
    <m/>
  </r>
  <r>
    <x v="0"/>
    <s v="0000119210"/>
    <x v="0"/>
    <x v="3"/>
    <n v="2"/>
    <n v="1"/>
    <n v="154.97999999999999"/>
    <n v="0"/>
    <m/>
    <n v="12001"/>
    <n v="53015"/>
    <n v="10020"/>
    <d v="2013-02-05T00:00:00"/>
    <m/>
  </r>
  <r>
    <x v="0"/>
    <s v="0000119211"/>
    <x v="0"/>
    <x v="4"/>
    <n v="1"/>
    <n v="1"/>
    <n v="53.9"/>
    <n v="53.9"/>
    <n v="560153"/>
    <n v="12001"/>
    <n v="54100"/>
    <n v="10020"/>
    <d v="2013-02-06T00:00:00"/>
    <d v="2013-02-20T00:00:00"/>
  </r>
  <r>
    <x v="0"/>
    <s v="0000119212"/>
    <x v="0"/>
    <x v="5"/>
    <n v="1"/>
    <n v="1"/>
    <n v="1166.4000000000001"/>
    <n v="1166.4000000000001"/>
    <n v="558405"/>
    <n v="12001"/>
    <n v="53015"/>
    <n v="10020"/>
    <d v="2013-02-01T00:00:00"/>
    <d v="2013-02-13T00:00:00"/>
  </r>
  <r>
    <x v="0"/>
    <s v="0000119213"/>
    <x v="0"/>
    <x v="6"/>
    <n v="1"/>
    <n v="1"/>
    <n v="670.26"/>
    <n v="670.26"/>
    <n v="559795"/>
    <n v="12001"/>
    <n v="53015"/>
    <n v="10020"/>
    <d v="2013-02-08T00:00:00"/>
    <d v="2013-02-19T00:00:00"/>
  </r>
  <r>
    <x v="0"/>
    <s v="0000119214"/>
    <x v="0"/>
    <x v="7"/>
    <n v="1"/>
    <n v="1"/>
    <n v="518.76"/>
    <n v="518.76"/>
    <n v="560519"/>
    <n v="12001"/>
    <n v="54070"/>
    <n v="10020"/>
    <d v="2013-02-05T00:00:00"/>
    <d v="2013-02-21T00:00:00"/>
  </r>
  <r>
    <x v="0"/>
    <s v="0000119215"/>
    <x v="0"/>
    <x v="8"/>
    <n v="1"/>
    <n v="1"/>
    <n v="162.24"/>
    <n v="162.24"/>
    <n v="560917"/>
    <n v="12001"/>
    <n v="53015"/>
    <n v="10020"/>
    <d v="2013-02-21T00:00:00"/>
    <d v="2013-02-22T00:00:00"/>
  </r>
  <r>
    <x v="0"/>
    <s v="0000119216"/>
    <x v="0"/>
    <x v="9"/>
    <n v="1"/>
    <n v="1"/>
    <n v="1072.5"/>
    <n v="1072.5"/>
    <n v="560787"/>
    <n v="12001"/>
    <n v="53012"/>
    <n v="10020"/>
    <d v="2013-01-31T00:00:00"/>
    <d v="2013-02-21T00:00:00"/>
  </r>
  <r>
    <x v="0"/>
    <s v="0000119216"/>
    <x v="0"/>
    <x v="9"/>
    <n v="2"/>
    <n v="1"/>
    <n v="276.86"/>
    <n v="276.86"/>
    <n v="560787"/>
    <n v="12001"/>
    <n v="53015"/>
    <n v="10020"/>
    <d v="2013-01-31T00:00:00"/>
    <d v="2013-02-21T00:00:00"/>
  </r>
  <r>
    <x v="0"/>
    <s v="0000119217"/>
    <x v="1"/>
    <x v="10"/>
    <n v="1"/>
    <n v="1"/>
    <n v="325.41000000000003"/>
    <n v="325.41000000000003"/>
    <n v="558246"/>
    <n v="12001"/>
    <n v="51580"/>
    <n v="10020"/>
    <d v="2013-01-31T00:00:00"/>
    <d v="2013-02-07T00:00:00"/>
  </r>
  <r>
    <x v="0"/>
    <s v="0000119218"/>
    <x v="1"/>
    <x v="11"/>
    <n v="1"/>
    <n v="1"/>
    <n v="5858.48"/>
    <n v="0"/>
    <m/>
    <n v="12001"/>
    <n v="53015"/>
    <n v="10020"/>
    <d v="2013-02-17T00:00:00"/>
    <m/>
  </r>
  <r>
    <x v="0"/>
    <s v="0000119219"/>
    <x v="1"/>
    <x v="11"/>
    <n v="1"/>
    <n v="1"/>
    <n v="162.19999999999999"/>
    <n v="0"/>
    <m/>
    <n v="12001"/>
    <n v="53015"/>
    <n v="10020"/>
    <d v="2013-02-17T00:00:00"/>
    <m/>
  </r>
  <r>
    <x v="0"/>
    <s v="0000119220"/>
    <x v="1"/>
    <x v="12"/>
    <n v="1"/>
    <n v="1"/>
    <n v="16.559999999999999"/>
    <n v="16.559999999999999"/>
    <n v="559788"/>
    <n v="21009"/>
    <n v="54070"/>
    <n v="40001"/>
    <d v="2013-02-01T00:00:00"/>
    <d v="2013-02-19T00:00:00"/>
  </r>
  <r>
    <x v="0"/>
    <s v="0000119220"/>
    <x v="1"/>
    <x v="12"/>
    <n v="2"/>
    <n v="1"/>
    <n v="19.440000000000001"/>
    <n v="19.440000000000001"/>
    <n v="559788"/>
    <n v="21009"/>
    <n v="54070"/>
    <n v="40001"/>
    <d v="2013-02-01T00:00:00"/>
    <d v="2013-02-19T00:00:00"/>
  </r>
  <r>
    <x v="0"/>
    <s v="0000119221"/>
    <x v="1"/>
    <x v="13"/>
    <n v="1"/>
    <n v="1"/>
    <n v="1733.28"/>
    <n v="1733.28"/>
    <n v="560130"/>
    <n v="12001"/>
    <n v="53015"/>
    <n v="10020"/>
    <d v="2013-02-09T00:00:00"/>
    <d v="2013-02-20T00:00:00"/>
  </r>
  <r>
    <x v="0"/>
    <s v="0000119223"/>
    <x v="1"/>
    <x v="13"/>
    <n v="1"/>
    <n v="1"/>
    <n v="3031.6"/>
    <n v="3031.6"/>
    <n v="560479"/>
    <n v="12001"/>
    <n v="53015"/>
    <n v="10020"/>
    <d v="2013-02-09T00:00:00"/>
    <d v="2013-02-21T00:00:00"/>
  </r>
  <r>
    <x v="0"/>
    <s v="0000119223"/>
    <x v="1"/>
    <x v="13"/>
    <n v="2"/>
    <n v="1"/>
    <n v="228.28"/>
    <n v="228.28"/>
    <n v="560479"/>
    <n v="12001"/>
    <n v="53015"/>
    <n v="10020"/>
    <d v="2013-02-07T00:00:00"/>
    <d v="2013-02-21T00:00:00"/>
  </r>
  <r>
    <x v="0"/>
    <s v="0000119225"/>
    <x v="1"/>
    <x v="14"/>
    <n v="1"/>
    <n v="1"/>
    <n v="52.48"/>
    <n v="52.48"/>
    <n v="559004"/>
    <n v="12062"/>
    <n v="55050"/>
    <n v="20559"/>
    <d v="2013-02-07T00:00:00"/>
    <d v="2013-02-14T00:00:00"/>
  </r>
  <r>
    <x v="0"/>
    <s v="0000119228"/>
    <x v="1"/>
    <x v="15"/>
    <n v="2"/>
    <n v="1"/>
    <n v="3250"/>
    <n v="0"/>
    <m/>
    <n v="13033"/>
    <n v="55850"/>
    <n v="40001"/>
    <d v="2013-02-11T00:00:00"/>
    <m/>
  </r>
  <r>
    <x v="0"/>
    <s v="0000119228"/>
    <x v="1"/>
    <x v="15"/>
    <n v="1"/>
    <n v="1"/>
    <n v="3900"/>
    <n v="0"/>
    <m/>
    <n v="13033"/>
    <n v="55850"/>
    <n v="40001"/>
    <d v="2013-02-11T00:00:00"/>
    <m/>
  </r>
  <r>
    <x v="0"/>
    <s v="0000119228"/>
    <x v="1"/>
    <x v="15"/>
    <n v="2"/>
    <n v="1"/>
    <n v="3250"/>
    <n v="3250"/>
    <n v="559611"/>
    <n v="13033"/>
    <n v="55850"/>
    <n v="40001"/>
    <d v="2013-02-11T00:00:00"/>
    <d v="2013-02-19T00:00:00"/>
  </r>
  <r>
    <x v="0"/>
    <s v="0000119228"/>
    <x v="1"/>
    <x v="15"/>
    <n v="1"/>
    <n v="1"/>
    <n v="3900"/>
    <n v="3900"/>
    <n v="559611"/>
    <n v="13033"/>
    <n v="55850"/>
    <n v="40001"/>
    <d v="2013-02-11T00:00:00"/>
    <d v="2013-02-19T00:00:00"/>
  </r>
  <r>
    <x v="0"/>
    <s v="0000119229"/>
    <x v="2"/>
    <x v="16"/>
    <n v="14"/>
    <n v="1"/>
    <n v="530.4"/>
    <n v="0"/>
    <m/>
    <n v="12001"/>
    <n v="53402"/>
    <n v="10020"/>
    <d v="2013-02-08T00:00:00"/>
    <m/>
  </r>
  <r>
    <x v="0"/>
    <s v="0000119229"/>
    <x v="2"/>
    <x v="16"/>
    <n v="16"/>
    <n v="1"/>
    <n v="55.84"/>
    <n v="0"/>
    <m/>
    <n v="12001"/>
    <n v="53402"/>
    <n v="10020"/>
    <d v="2013-02-08T00:00:00"/>
    <m/>
  </r>
  <r>
    <x v="0"/>
    <s v="0000119229"/>
    <x v="2"/>
    <x v="16"/>
    <n v="16"/>
    <n v="2"/>
    <n v="55.84"/>
    <n v="0"/>
    <m/>
    <n v="12001"/>
    <n v="53402"/>
    <n v="10020"/>
    <d v="2013-02-08T00:00:00"/>
    <m/>
  </r>
  <r>
    <x v="0"/>
    <s v="0000119229"/>
    <x v="2"/>
    <x v="16"/>
    <n v="6"/>
    <n v="1"/>
    <n v="45.84"/>
    <n v="0"/>
    <m/>
    <n v="12001"/>
    <n v="53402"/>
    <n v="10020"/>
    <d v="2013-02-08T00:00:00"/>
    <m/>
  </r>
  <r>
    <x v="0"/>
    <s v="0000119229"/>
    <x v="2"/>
    <x v="16"/>
    <n v="7"/>
    <n v="1"/>
    <n v="23.88"/>
    <n v="0"/>
    <m/>
    <n v="12001"/>
    <n v="53402"/>
    <n v="10020"/>
    <d v="2013-02-08T00:00:00"/>
    <m/>
  </r>
  <r>
    <x v="0"/>
    <s v="0000119229"/>
    <x v="2"/>
    <x v="16"/>
    <n v="8"/>
    <n v="1"/>
    <n v="22.1"/>
    <n v="0"/>
    <m/>
    <n v="12001"/>
    <n v="53402"/>
    <n v="10020"/>
    <d v="2013-02-08T00:00:00"/>
    <m/>
  </r>
  <r>
    <x v="0"/>
    <s v="0000119229"/>
    <x v="2"/>
    <x v="16"/>
    <n v="9"/>
    <n v="1"/>
    <n v="19.88"/>
    <n v="0"/>
    <m/>
    <n v="12001"/>
    <n v="53402"/>
    <n v="10020"/>
    <d v="2013-02-08T00:00:00"/>
    <m/>
  </r>
  <r>
    <x v="0"/>
    <s v="0000119229"/>
    <x v="2"/>
    <x v="16"/>
    <n v="10"/>
    <n v="1"/>
    <n v="24.36"/>
    <n v="0"/>
    <m/>
    <n v="12001"/>
    <n v="53402"/>
    <n v="10020"/>
    <d v="2013-02-08T00:00:00"/>
    <m/>
  </r>
  <r>
    <x v="0"/>
    <s v="0000119229"/>
    <x v="2"/>
    <x v="16"/>
    <n v="12"/>
    <n v="1"/>
    <n v="26.06"/>
    <n v="0"/>
    <m/>
    <n v="12001"/>
    <n v="53402"/>
    <n v="10020"/>
    <d v="2013-02-08T00:00:00"/>
    <m/>
  </r>
  <r>
    <x v="0"/>
    <s v="0000119229"/>
    <x v="2"/>
    <x v="16"/>
    <n v="11"/>
    <n v="1"/>
    <n v="139.05000000000001"/>
    <n v="0"/>
    <m/>
    <n v="12001"/>
    <n v="53402"/>
    <n v="10020"/>
    <d v="2013-02-08T00:00:00"/>
    <m/>
  </r>
  <r>
    <x v="0"/>
    <s v="0000119229"/>
    <x v="2"/>
    <x v="16"/>
    <n v="15"/>
    <n v="1"/>
    <n v="35.21"/>
    <n v="0"/>
    <m/>
    <n v="12001"/>
    <n v="53402"/>
    <n v="10020"/>
    <d v="2013-02-08T00:00:00"/>
    <m/>
  </r>
  <r>
    <x v="0"/>
    <s v="0000119229"/>
    <x v="2"/>
    <x v="16"/>
    <n v="5"/>
    <n v="1"/>
    <n v="49.19"/>
    <n v="0"/>
    <m/>
    <n v="12001"/>
    <n v="53402"/>
    <n v="10020"/>
    <d v="2013-02-08T00:00:00"/>
    <m/>
  </r>
  <r>
    <x v="0"/>
    <s v="0000119229"/>
    <x v="2"/>
    <x v="16"/>
    <n v="17"/>
    <n v="1"/>
    <n v="23.87"/>
    <n v="0"/>
    <m/>
    <n v="12001"/>
    <n v="53402"/>
    <n v="10020"/>
    <d v="2013-02-08T00:00:00"/>
    <m/>
  </r>
  <r>
    <x v="0"/>
    <s v="0000119229"/>
    <x v="2"/>
    <x v="16"/>
    <n v="1"/>
    <n v="1"/>
    <n v="68.28"/>
    <n v="0"/>
    <m/>
    <n v="12001"/>
    <n v="53402"/>
    <n v="10020"/>
    <d v="2013-02-08T00:00:00"/>
    <m/>
  </r>
  <r>
    <x v="0"/>
    <s v="0000119229"/>
    <x v="2"/>
    <x v="16"/>
    <n v="13"/>
    <n v="1"/>
    <n v="42.98"/>
    <n v="0"/>
    <m/>
    <n v="12001"/>
    <n v="53402"/>
    <n v="10020"/>
    <d v="2013-02-08T00:00:00"/>
    <m/>
  </r>
  <r>
    <x v="0"/>
    <s v="0000119229"/>
    <x v="2"/>
    <x v="16"/>
    <n v="3"/>
    <n v="1"/>
    <n v="17.68"/>
    <n v="0"/>
    <m/>
    <n v="12001"/>
    <n v="53402"/>
    <n v="10020"/>
    <d v="2013-02-08T00:00:00"/>
    <m/>
  </r>
  <r>
    <x v="0"/>
    <s v="0000119229"/>
    <x v="2"/>
    <x v="16"/>
    <n v="4"/>
    <n v="1"/>
    <n v="13.77"/>
    <n v="0"/>
    <m/>
    <n v="12001"/>
    <n v="53402"/>
    <n v="10020"/>
    <d v="2013-02-08T00:00:00"/>
    <m/>
  </r>
  <r>
    <x v="0"/>
    <s v="0000119229"/>
    <x v="2"/>
    <x v="16"/>
    <n v="2"/>
    <n v="1"/>
    <n v="137.9"/>
    <n v="0"/>
    <m/>
    <n v="12001"/>
    <n v="53402"/>
    <n v="10020"/>
    <d v="2013-02-08T00:00:00"/>
    <m/>
  </r>
  <r>
    <x v="0"/>
    <s v="0000119230"/>
    <x v="1"/>
    <x v="16"/>
    <n v="1"/>
    <n v="1"/>
    <n v="443.64"/>
    <n v="443.64"/>
    <n v="559754"/>
    <n v="12001"/>
    <n v="54071"/>
    <n v="10020"/>
    <d v="2013-02-01T00:00:00"/>
    <d v="2013-02-19T00:00:00"/>
  </r>
  <r>
    <x v="0"/>
    <s v="0000119231"/>
    <x v="1"/>
    <x v="0"/>
    <n v="3"/>
    <n v="1"/>
    <n v="52.8"/>
    <n v="52.8"/>
    <n v="559260"/>
    <n v="12001"/>
    <n v="53015"/>
    <n v="10020"/>
    <d v="2013-02-11T00:00:00"/>
    <d v="2013-02-15T00:00:00"/>
  </r>
  <r>
    <x v="0"/>
    <s v="0000119231"/>
    <x v="1"/>
    <x v="0"/>
    <n v="5"/>
    <n v="1"/>
    <n v="44.4"/>
    <n v="44.4"/>
    <n v="559260"/>
    <n v="12001"/>
    <n v="54070"/>
    <n v="10020"/>
    <d v="2013-02-11T00:00:00"/>
    <d v="2013-02-15T00:00:00"/>
  </r>
  <r>
    <x v="0"/>
    <s v="0000119231"/>
    <x v="1"/>
    <x v="0"/>
    <n v="1"/>
    <n v="1"/>
    <n v="200.08"/>
    <n v="200.08"/>
    <n v="559260"/>
    <n v="12001"/>
    <n v="53015"/>
    <n v="10020"/>
    <d v="2013-02-11T00:00:00"/>
    <d v="2013-02-15T00:00:00"/>
  </r>
  <r>
    <x v="0"/>
    <s v="0000119231"/>
    <x v="1"/>
    <x v="0"/>
    <n v="2"/>
    <n v="1"/>
    <n v="770.8"/>
    <n v="770.8"/>
    <n v="559260"/>
    <n v="12001"/>
    <n v="53015"/>
    <n v="10020"/>
    <d v="2013-02-11T00:00:00"/>
    <d v="2013-02-15T00:00:00"/>
  </r>
  <r>
    <x v="0"/>
    <s v="0000119231"/>
    <x v="1"/>
    <x v="0"/>
    <n v="4"/>
    <n v="1"/>
    <n v="142"/>
    <n v="142"/>
    <n v="559260"/>
    <n v="12001"/>
    <n v="53015"/>
    <n v="10020"/>
    <d v="2013-02-11T00:00:00"/>
    <d v="2013-02-15T00:00:00"/>
  </r>
  <r>
    <x v="0"/>
    <s v="0000119232"/>
    <x v="1"/>
    <x v="0"/>
    <n v="7"/>
    <n v="1"/>
    <n v="768"/>
    <n v="768"/>
    <n v="559254"/>
    <n v="12001"/>
    <n v="53406"/>
    <n v="10020"/>
    <d v="2013-02-11T00:00:00"/>
    <d v="2013-02-15T00:00:00"/>
  </r>
  <r>
    <x v="0"/>
    <s v="0000119232"/>
    <x v="1"/>
    <x v="0"/>
    <n v="6"/>
    <n v="1"/>
    <n v="32.159999999999997"/>
    <n v="32.159999999999997"/>
    <n v="559254"/>
    <n v="12001"/>
    <n v="53406"/>
    <n v="10020"/>
    <d v="2013-02-11T00:00:00"/>
    <d v="2013-02-15T00:00:00"/>
  </r>
  <r>
    <x v="0"/>
    <s v="0000119232"/>
    <x v="1"/>
    <x v="0"/>
    <n v="5"/>
    <n v="1"/>
    <n v="64"/>
    <n v="64"/>
    <n v="559254"/>
    <n v="12001"/>
    <n v="53406"/>
    <n v="10020"/>
    <d v="2013-02-11T00:00:00"/>
    <d v="2013-02-15T00:00:00"/>
  </r>
  <r>
    <x v="0"/>
    <s v="0000119232"/>
    <x v="1"/>
    <x v="0"/>
    <n v="4"/>
    <n v="1"/>
    <n v="287.5"/>
    <n v="287.5"/>
    <n v="559254"/>
    <n v="12001"/>
    <n v="53406"/>
    <n v="10020"/>
    <d v="2013-02-11T00:00:00"/>
    <d v="2013-02-15T00:00:00"/>
  </r>
  <r>
    <x v="0"/>
    <s v="0000119232"/>
    <x v="1"/>
    <x v="0"/>
    <n v="2"/>
    <n v="1"/>
    <n v="385.92"/>
    <n v="385.92"/>
    <n v="559254"/>
    <n v="12001"/>
    <n v="53015"/>
    <n v="10020"/>
    <d v="2013-02-11T00:00:00"/>
    <d v="2013-02-15T00:00:00"/>
  </r>
  <r>
    <x v="0"/>
    <s v="0000119232"/>
    <x v="1"/>
    <x v="0"/>
    <n v="1"/>
    <n v="1"/>
    <n v="35.22"/>
    <n v="35.22"/>
    <n v="559254"/>
    <n v="12001"/>
    <n v="53015"/>
    <n v="10020"/>
    <d v="2013-02-11T00:00:00"/>
    <d v="2013-02-15T00:00:00"/>
  </r>
  <r>
    <x v="0"/>
    <s v="0000119232"/>
    <x v="1"/>
    <x v="0"/>
    <n v="3"/>
    <n v="1"/>
    <n v="1072"/>
    <n v="1072"/>
    <n v="559254"/>
    <n v="12001"/>
    <n v="54120"/>
    <n v="10020"/>
    <d v="2013-02-11T00:00:00"/>
    <d v="2013-02-15T00:00:00"/>
  </r>
  <r>
    <x v="0"/>
    <s v="0000119233"/>
    <x v="1"/>
    <x v="0"/>
    <n v="1"/>
    <n v="1"/>
    <n v="181.32"/>
    <n v="181.32"/>
    <n v="559600"/>
    <n v="12001"/>
    <n v="53015"/>
    <n v="10020"/>
    <d v="2013-02-06T00:00:00"/>
    <d v="2013-02-19T00:00:00"/>
  </r>
  <r>
    <x v="0"/>
    <s v="0000119233"/>
    <x v="1"/>
    <x v="0"/>
    <n v="2"/>
    <n v="1"/>
    <n v="19.739999999999998"/>
    <n v="19.739999999999998"/>
    <n v="559600"/>
    <n v="12001"/>
    <n v="53015"/>
    <n v="10020"/>
    <d v="2013-02-06T00:00:00"/>
    <d v="2013-02-19T00:00:00"/>
  </r>
  <r>
    <x v="0"/>
    <s v="0000119234"/>
    <x v="3"/>
    <x v="2"/>
    <n v="1"/>
    <n v="1"/>
    <n v="90.4"/>
    <n v="0"/>
    <m/>
    <n v="12001"/>
    <n v="53015"/>
    <n v="10020"/>
    <d v="2013-02-07T00:00:00"/>
    <m/>
  </r>
  <r>
    <x v="0"/>
    <s v="0000119234"/>
    <x v="3"/>
    <x v="2"/>
    <n v="2"/>
    <n v="1"/>
    <n v="56.9"/>
    <n v="0"/>
    <m/>
    <n v="12001"/>
    <n v="53015"/>
    <n v="10020"/>
    <d v="2013-02-07T00:00:00"/>
    <m/>
  </r>
  <r>
    <x v="0"/>
    <s v="0000119235"/>
    <x v="3"/>
    <x v="17"/>
    <n v="1"/>
    <n v="1"/>
    <n v="98.15"/>
    <n v="98.15"/>
    <n v="560808"/>
    <n v="12001"/>
    <n v="53402"/>
    <n v="10020"/>
    <d v="2013-02-06T00:00:00"/>
    <d v="2013-02-22T00:00:00"/>
  </r>
  <r>
    <x v="0"/>
    <s v="0000119239"/>
    <x v="3"/>
    <x v="18"/>
    <n v="1"/>
    <n v="1"/>
    <n v="116"/>
    <n v="116"/>
    <n v="559819"/>
    <n v="12001"/>
    <n v="53015"/>
    <n v="10020"/>
    <d v="2013-02-07T00:00:00"/>
    <d v="2013-02-19T00:00:00"/>
  </r>
  <r>
    <x v="0"/>
    <s v="0000119240"/>
    <x v="3"/>
    <x v="19"/>
    <n v="1"/>
    <n v="1"/>
    <n v="54.33"/>
    <n v="54.33"/>
    <n v="560112"/>
    <n v="12001"/>
    <n v="53406"/>
    <n v="10020"/>
    <d v="2013-02-05T00:00:00"/>
    <d v="2013-02-20T00:00:00"/>
  </r>
  <r>
    <x v="0"/>
    <s v="0000119242"/>
    <x v="3"/>
    <x v="20"/>
    <n v="2"/>
    <n v="1"/>
    <n v="675"/>
    <n v="0"/>
    <m/>
    <n v="12001"/>
    <n v="53401"/>
    <n v="10020"/>
    <d v="2013-02-07T00:00:00"/>
    <m/>
  </r>
  <r>
    <x v="0"/>
    <s v="0000119242"/>
    <x v="3"/>
    <x v="20"/>
    <n v="3"/>
    <n v="1"/>
    <n v="500"/>
    <n v="0"/>
    <m/>
    <n v="12001"/>
    <n v="53401"/>
    <n v="10020"/>
    <d v="2013-02-07T00:00:00"/>
    <m/>
  </r>
  <r>
    <x v="0"/>
    <s v="0000119288"/>
    <x v="1"/>
    <x v="21"/>
    <n v="1"/>
    <n v="1"/>
    <n v="36"/>
    <n v="36"/>
    <n v="560172"/>
    <n v="12001"/>
    <n v="54060"/>
    <n v="10020"/>
    <d v="2013-02-05T00:00:00"/>
    <d v="2013-02-20T00:00:00"/>
  </r>
  <r>
    <x v="0"/>
    <s v="0000119296"/>
    <x v="4"/>
    <x v="22"/>
    <n v="1"/>
    <n v="1"/>
    <n v="9981.33"/>
    <n v="9981.33"/>
    <n v="560951"/>
    <n v="12001"/>
    <n v="53015"/>
    <n v="10020"/>
    <d v="2013-02-05T00:00:00"/>
    <d v="2013-02-22T00:00:00"/>
  </r>
  <r>
    <x v="0"/>
    <s v="0000119297"/>
    <x v="4"/>
    <x v="23"/>
    <n v="2"/>
    <n v="1"/>
    <n v="471.25"/>
    <n v="471.25"/>
    <n v="560955"/>
    <n v="12001"/>
    <n v="53015"/>
    <n v="10020"/>
    <d v="2013-02-06T00:00:00"/>
    <d v="2013-02-22T00:00:00"/>
  </r>
  <r>
    <x v="0"/>
    <s v="0000119297"/>
    <x v="4"/>
    <x v="23"/>
    <n v="1"/>
    <n v="1"/>
    <n v="131.9"/>
    <n v="131.9"/>
    <n v="560955"/>
    <n v="12001"/>
    <n v="53012"/>
    <n v="10020"/>
    <d v="2013-02-06T00:00:00"/>
    <d v="2013-02-22T00:00:00"/>
  </r>
  <r>
    <x v="0"/>
    <s v="0000119297"/>
    <x v="4"/>
    <x v="23"/>
    <n v="3"/>
    <n v="1"/>
    <n v="1130.3399999999999"/>
    <n v="1130.3399999999999"/>
    <n v="560955"/>
    <n v="12001"/>
    <n v="53015"/>
    <n v="10020"/>
    <d v="2013-02-06T00:00:00"/>
    <d v="2013-02-22T00:00:00"/>
  </r>
  <r>
    <x v="0"/>
    <s v="0000119298"/>
    <x v="4"/>
    <x v="24"/>
    <n v="1"/>
    <n v="1"/>
    <n v="39150"/>
    <n v="39150"/>
    <n v="558725"/>
    <n v="12001"/>
    <n v="53401"/>
    <n v="10020"/>
    <d v="2013-02-11T00:00:00"/>
    <d v="2013-02-14T00:00:00"/>
  </r>
  <r>
    <x v="0"/>
    <s v="0000119299"/>
    <x v="4"/>
    <x v="16"/>
    <n v="2"/>
    <n v="1"/>
    <n v="59.16"/>
    <n v="59.16"/>
    <n v="559750"/>
    <n v="12001"/>
    <n v="53402"/>
    <n v="10020"/>
    <d v="2013-02-11T00:00:00"/>
    <d v="2013-02-19T00:00:00"/>
  </r>
  <r>
    <x v="0"/>
    <s v="0000119299"/>
    <x v="4"/>
    <x v="16"/>
    <n v="1"/>
    <n v="1"/>
    <n v="40.32"/>
    <n v="40.32"/>
    <n v="559750"/>
    <n v="12001"/>
    <n v="53402"/>
    <n v="10020"/>
    <d v="2013-02-11T00:00:00"/>
    <d v="2013-02-19T00:00:00"/>
  </r>
  <r>
    <x v="0"/>
    <s v="0000119300"/>
    <x v="4"/>
    <x v="16"/>
    <n v="1"/>
    <n v="1"/>
    <n v="183.04"/>
    <n v="183.04"/>
    <n v="559751"/>
    <n v="12001"/>
    <n v="53402"/>
    <n v="10020"/>
    <d v="2013-02-13T00:00:00"/>
    <d v="2013-02-19T00:00:00"/>
  </r>
  <r>
    <x v="0"/>
    <s v="0000119300"/>
    <x v="4"/>
    <x v="16"/>
    <n v="2"/>
    <n v="1"/>
    <n v="304.72000000000003"/>
    <n v="304.72000000000003"/>
    <n v="559751"/>
    <n v="12001"/>
    <n v="53402"/>
    <n v="10020"/>
    <d v="2013-02-13T00:00:00"/>
    <d v="2013-02-19T00:00:00"/>
  </r>
  <r>
    <x v="0"/>
    <s v="0000119300"/>
    <x v="4"/>
    <x v="16"/>
    <n v="3"/>
    <n v="1"/>
    <n v="27.48"/>
    <n v="27.48"/>
    <n v="559751"/>
    <n v="12001"/>
    <n v="53402"/>
    <n v="10020"/>
    <d v="2013-02-13T00:00:00"/>
    <d v="2013-02-19T00:00:00"/>
  </r>
  <r>
    <x v="0"/>
    <s v="0000119301"/>
    <x v="4"/>
    <x v="25"/>
    <n v="1"/>
    <n v="1"/>
    <n v="321.2"/>
    <n v="321.2"/>
    <n v="560735"/>
    <n v="12001"/>
    <n v="53402"/>
    <n v="10020"/>
    <d v="2013-02-13T00:00:00"/>
    <d v="2013-02-21T00:00:00"/>
  </r>
  <r>
    <x v="0"/>
    <s v="0000119302"/>
    <x v="4"/>
    <x v="5"/>
    <n v="1"/>
    <n v="1"/>
    <n v="2856"/>
    <n v="2856"/>
    <n v="559789"/>
    <n v="12001"/>
    <n v="53015"/>
    <n v="10020"/>
    <d v="2013-02-07T00:00:00"/>
    <d v="2013-02-19T00:00:00"/>
  </r>
  <r>
    <x v="0"/>
    <s v="0000119302"/>
    <x v="4"/>
    <x v="5"/>
    <n v="2"/>
    <n v="1"/>
    <n v="118"/>
    <n v="118"/>
    <n v="559789"/>
    <n v="12001"/>
    <n v="53015"/>
    <n v="10020"/>
    <d v="2013-02-07T00:00:00"/>
    <d v="2013-02-19T00:00:00"/>
  </r>
  <r>
    <x v="0"/>
    <s v="0000119303"/>
    <x v="4"/>
    <x v="26"/>
    <n v="1"/>
    <n v="1"/>
    <n v="55.17"/>
    <n v="0"/>
    <m/>
    <n v="12001"/>
    <n v="54100"/>
    <n v="10020"/>
    <d v="2013-02-14T00:00:00"/>
    <m/>
  </r>
  <r>
    <x v="0"/>
    <s v="0000119304"/>
    <x v="4"/>
    <x v="27"/>
    <n v="1"/>
    <n v="1"/>
    <n v="976.3"/>
    <n v="976.3"/>
    <n v="559806"/>
    <n v="12001"/>
    <n v="53015"/>
    <n v="10020"/>
    <d v="2013-02-07T00:00:00"/>
    <d v="2013-02-19T00:00:00"/>
  </r>
  <r>
    <x v="0"/>
    <s v="0000119305"/>
    <x v="4"/>
    <x v="28"/>
    <n v="2"/>
    <n v="1"/>
    <n v="68883.360000000001"/>
    <n v="68883.360000000001"/>
    <n v="558916"/>
    <n v="12001"/>
    <n v="53401"/>
    <n v="10020"/>
    <d v="2013-02-11T00:00:00"/>
    <d v="2013-02-14T00:00:00"/>
  </r>
  <r>
    <x v="0"/>
    <s v="0000119305"/>
    <x v="4"/>
    <x v="28"/>
    <n v="1"/>
    <n v="1"/>
    <n v="136001.60000000001"/>
    <n v="19488"/>
    <n v="558913"/>
    <n v="12001"/>
    <n v="53401"/>
    <n v="10020"/>
    <d v="2013-02-11T00:00:00"/>
    <d v="2013-02-14T00:00:00"/>
  </r>
  <r>
    <x v="0"/>
    <s v="0000119305"/>
    <x v="4"/>
    <x v="28"/>
    <n v="1"/>
    <n v="1"/>
    <n v="136001.60000000001"/>
    <n v="25370.240000000002"/>
    <n v="558914"/>
    <n v="12001"/>
    <n v="53401"/>
    <n v="10020"/>
    <d v="2013-02-11T00:00:00"/>
    <d v="2013-02-14T00:00:00"/>
  </r>
  <r>
    <x v="0"/>
    <s v="0000119305"/>
    <x v="4"/>
    <x v="28"/>
    <n v="1"/>
    <n v="1"/>
    <n v="136001.60000000001"/>
    <n v="30134.720000000001"/>
    <n v="560068"/>
    <n v="12001"/>
    <n v="53401"/>
    <n v="10020"/>
    <d v="2013-02-11T00:00:00"/>
    <d v="2013-02-20T00:00:00"/>
  </r>
  <r>
    <x v="0"/>
    <s v="0000119305"/>
    <x v="4"/>
    <x v="28"/>
    <n v="1"/>
    <n v="1"/>
    <n v="136001.60000000001"/>
    <n v="61008.639999999999"/>
    <n v="558916"/>
    <n v="12001"/>
    <n v="53401"/>
    <n v="10020"/>
    <d v="2013-02-11T00:00:00"/>
    <d v="2013-02-14T00:00:00"/>
  </r>
  <r>
    <x v="0"/>
    <s v="0000119306"/>
    <x v="4"/>
    <x v="28"/>
    <n v="1"/>
    <n v="1"/>
    <n v="79119.320000000007"/>
    <n v="5880"/>
    <n v="558905"/>
    <n v="12001"/>
    <n v="53401"/>
    <n v="10020"/>
    <d v="2013-02-11T00:00:00"/>
    <d v="2013-02-14T00:00:00"/>
  </r>
  <r>
    <x v="0"/>
    <s v="0000119306"/>
    <x v="4"/>
    <x v="28"/>
    <n v="1"/>
    <n v="1"/>
    <n v="79119.320000000007"/>
    <n v="8820"/>
    <n v="558910"/>
    <n v="12001"/>
    <n v="53401"/>
    <n v="10020"/>
    <d v="2013-02-11T00:00:00"/>
    <d v="2013-02-14T00:00:00"/>
  </r>
  <r>
    <x v="0"/>
    <s v="0000119306"/>
    <x v="4"/>
    <x v="28"/>
    <n v="1"/>
    <n v="1"/>
    <n v="79119.320000000007"/>
    <n v="12568.5"/>
    <n v="558907"/>
    <n v="12001"/>
    <n v="53401"/>
    <n v="10020"/>
    <d v="2013-02-11T00:00:00"/>
    <d v="2013-02-14T00:00:00"/>
  </r>
  <r>
    <x v="0"/>
    <s v="0000119306"/>
    <x v="4"/>
    <x v="28"/>
    <n v="1"/>
    <n v="1"/>
    <n v="79119.320000000007"/>
    <n v="25382"/>
    <n v="558912"/>
    <n v="12001"/>
    <n v="53401"/>
    <n v="10020"/>
    <d v="2013-02-11T00:00:00"/>
    <d v="2013-02-14T00:00:00"/>
  </r>
  <r>
    <x v="0"/>
    <s v="0000119306"/>
    <x v="4"/>
    <x v="28"/>
    <n v="1"/>
    <n v="1"/>
    <n v="79119.320000000007"/>
    <n v="26468.82"/>
    <n v="558909"/>
    <n v="12001"/>
    <n v="53401"/>
    <n v="10020"/>
    <d v="2013-02-11T00:00:00"/>
    <d v="2013-02-14T00:00:00"/>
  </r>
  <r>
    <x v="0"/>
    <s v="0000119307"/>
    <x v="4"/>
    <x v="29"/>
    <n v="1"/>
    <n v="1"/>
    <n v="77235.759999999995"/>
    <n v="2597"/>
    <n v="559783"/>
    <n v="12001"/>
    <n v="53401"/>
    <n v="10020"/>
    <d v="2013-02-11T00:00:00"/>
    <d v="2013-02-19T00:00:00"/>
  </r>
  <r>
    <x v="0"/>
    <s v="0000119307"/>
    <x v="4"/>
    <x v="29"/>
    <n v="1"/>
    <n v="1"/>
    <n v="77235.759999999995"/>
    <n v="74638.759999999995"/>
    <n v="559782"/>
    <n v="12001"/>
    <n v="53401"/>
    <n v="10020"/>
    <d v="2013-02-11T00:00:00"/>
    <d v="2013-02-19T00:00:00"/>
  </r>
  <r>
    <x v="0"/>
    <s v="0000119308"/>
    <x v="4"/>
    <x v="16"/>
    <n v="3"/>
    <n v="1"/>
    <n v="39.380000000000003"/>
    <n v="39.380000000000003"/>
    <n v="559747"/>
    <n v="12001"/>
    <n v="53402"/>
    <n v="10020"/>
    <d v="2013-02-12T00:00:00"/>
    <d v="2013-02-19T00:00:00"/>
  </r>
  <r>
    <x v="0"/>
    <s v="0000119309"/>
    <x v="4"/>
    <x v="16"/>
    <n v="1"/>
    <n v="1"/>
    <n v="22.8"/>
    <n v="0"/>
    <m/>
    <n v="12001"/>
    <n v="53402"/>
    <n v="10020"/>
    <d v="2013-02-11T00:00:00"/>
    <m/>
  </r>
  <r>
    <x v="0"/>
    <s v="0000119310"/>
    <x v="4"/>
    <x v="30"/>
    <n v="2"/>
    <n v="1"/>
    <n v="370.32"/>
    <n v="370.32"/>
    <n v="559314"/>
    <n v="12001"/>
    <n v="53015"/>
    <n v="10020"/>
    <d v="2013-02-15T00:00:00"/>
    <d v="2013-02-15T00:00:00"/>
  </r>
  <r>
    <x v="0"/>
    <s v="0000119310"/>
    <x v="4"/>
    <x v="30"/>
    <n v="1"/>
    <n v="1"/>
    <n v="68.959999999999994"/>
    <n v="68.959999999999994"/>
    <n v="559314"/>
    <n v="12001"/>
    <n v="53015"/>
    <n v="10020"/>
    <d v="2013-02-15T00:00:00"/>
    <d v="2013-02-15T00:00:00"/>
  </r>
  <r>
    <x v="0"/>
    <s v="0000119311"/>
    <x v="4"/>
    <x v="30"/>
    <n v="2"/>
    <n v="1"/>
    <n v="133.54"/>
    <n v="133.54"/>
    <n v="559313"/>
    <n v="12001"/>
    <n v="53013"/>
    <n v="10020"/>
    <d v="2013-02-11T00:00:00"/>
    <d v="2013-02-15T00:00:00"/>
  </r>
  <r>
    <x v="0"/>
    <s v="0000119311"/>
    <x v="4"/>
    <x v="30"/>
    <n v="1"/>
    <n v="1"/>
    <n v="52.85"/>
    <n v="52.85"/>
    <n v="559313"/>
    <n v="12001"/>
    <n v="53013"/>
    <n v="10020"/>
    <d v="2013-02-11T00:00:00"/>
    <d v="2013-02-15T00:00:00"/>
  </r>
  <r>
    <x v="0"/>
    <s v="0000119312"/>
    <x v="4"/>
    <x v="30"/>
    <n v="1"/>
    <n v="1"/>
    <n v="152.5"/>
    <n v="152.5"/>
    <n v="559309"/>
    <n v="12001"/>
    <n v="53015"/>
    <n v="10020"/>
    <d v="2013-02-12T00:00:00"/>
    <d v="2013-02-15T00:00:00"/>
  </r>
  <r>
    <x v="0"/>
    <s v="0000119313"/>
    <x v="4"/>
    <x v="13"/>
    <n v="2"/>
    <n v="1"/>
    <n v="142.31"/>
    <n v="142.31"/>
    <n v="560793"/>
    <n v="12001"/>
    <n v="53015"/>
    <n v="10020"/>
    <d v="2013-02-13T00:00:00"/>
    <d v="2013-02-22T00:00:00"/>
  </r>
  <r>
    <x v="0"/>
    <s v="0000119313"/>
    <x v="4"/>
    <x v="13"/>
    <n v="1"/>
    <n v="1"/>
    <n v="1889.91"/>
    <n v="1889.91"/>
    <n v="560793"/>
    <n v="12001"/>
    <n v="53015"/>
    <n v="10020"/>
    <d v="2013-02-13T00:00:00"/>
    <d v="2013-02-22T00:00:00"/>
  </r>
  <r>
    <x v="0"/>
    <s v="0000119314"/>
    <x v="4"/>
    <x v="31"/>
    <n v="1"/>
    <n v="1"/>
    <n v="1750"/>
    <n v="1750"/>
    <n v="558891"/>
    <n v="13033"/>
    <n v="55470"/>
    <n v="40001"/>
    <d v="2013-02-13T00:00:00"/>
    <d v="2013-02-14T00:00:00"/>
  </r>
  <r>
    <x v="0"/>
    <s v="0000119315"/>
    <x v="4"/>
    <x v="32"/>
    <n v="2"/>
    <n v="1"/>
    <n v="75.599999999999994"/>
    <n v="0"/>
    <m/>
    <n v="13033"/>
    <n v="54060"/>
    <n v="10020"/>
    <d v="2013-01-31T00:00:00"/>
    <m/>
  </r>
  <r>
    <x v="0"/>
    <s v="0000119315"/>
    <x v="4"/>
    <x v="32"/>
    <n v="4"/>
    <n v="1"/>
    <n v="75.599999999999994"/>
    <n v="0"/>
    <m/>
    <n v="13033"/>
    <n v="54060"/>
    <n v="10020"/>
    <d v="2013-01-31T00:00:00"/>
    <m/>
  </r>
  <r>
    <x v="0"/>
    <s v="0000119315"/>
    <x v="4"/>
    <x v="32"/>
    <n v="3"/>
    <n v="1"/>
    <n v="75.599999999999994"/>
    <n v="0"/>
    <m/>
    <n v="13033"/>
    <n v="54060"/>
    <n v="10020"/>
    <d v="2013-01-31T00:00:00"/>
    <m/>
  </r>
  <r>
    <x v="0"/>
    <s v="0000119315"/>
    <x v="4"/>
    <x v="32"/>
    <n v="1"/>
    <n v="1"/>
    <n v="138.24"/>
    <n v="0"/>
    <m/>
    <n v="13033"/>
    <n v="54060"/>
    <n v="10020"/>
    <d v="2013-01-31T00:00:00"/>
    <m/>
  </r>
  <r>
    <x v="0"/>
    <s v="0000119316"/>
    <x v="4"/>
    <x v="17"/>
    <n v="3"/>
    <n v="1"/>
    <n v="18.12"/>
    <n v="18.12"/>
    <n v="560527"/>
    <n v="13033"/>
    <n v="53402"/>
    <n v="10020"/>
    <d v="2013-02-13T00:00:00"/>
    <d v="2013-02-21T00:00:00"/>
  </r>
  <r>
    <x v="0"/>
    <s v="0000119316"/>
    <x v="4"/>
    <x v="17"/>
    <n v="2"/>
    <n v="1"/>
    <n v="18.239999999999998"/>
    <n v="18.239999999999998"/>
    <n v="560527"/>
    <n v="13033"/>
    <n v="53402"/>
    <n v="10020"/>
    <d v="2013-02-13T00:00:00"/>
    <d v="2013-02-21T00:00:00"/>
  </r>
  <r>
    <x v="0"/>
    <s v="0000119316"/>
    <x v="4"/>
    <x v="17"/>
    <n v="1"/>
    <n v="1"/>
    <n v="29.52"/>
    <n v="29.52"/>
    <n v="560527"/>
    <n v="13033"/>
    <n v="53402"/>
    <n v="10020"/>
    <d v="2013-02-13T00:00:00"/>
    <d v="2013-02-21T00:00:00"/>
  </r>
  <r>
    <x v="0"/>
    <s v="0000119316"/>
    <x v="4"/>
    <x v="17"/>
    <n v="4"/>
    <n v="1"/>
    <n v="114.84"/>
    <n v="114.84"/>
    <n v="560527"/>
    <n v="13033"/>
    <n v="53402"/>
    <n v="10020"/>
    <d v="2013-02-13T00:00:00"/>
    <d v="2013-02-21T00:00:00"/>
  </r>
  <r>
    <x v="0"/>
    <s v="0000119317"/>
    <x v="5"/>
    <x v="33"/>
    <n v="1"/>
    <n v="1"/>
    <n v="10132.5"/>
    <n v="5066.25"/>
    <n v="558671"/>
    <n v="13033"/>
    <n v="51200"/>
    <n v="10020"/>
    <d v="2013-02-14T00:00:00"/>
    <d v="2013-02-13T00:00:00"/>
  </r>
  <r>
    <x v="0"/>
    <s v="0000119317"/>
    <x v="5"/>
    <x v="33"/>
    <n v="1"/>
    <n v="1"/>
    <n v="10132.5"/>
    <n v="5066.25"/>
    <n v="558672"/>
    <n v="13033"/>
    <n v="51200"/>
    <n v="10020"/>
    <d v="2013-02-14T00:00:00"/>
    <d v="2013-02-13T00:00:00"/>
  </r>
  <r>
    <x v="0"/>
    <s v="0000119320"/>
    <x v="5"/>
    <x v="11"/>
    <n v="1"/>
    <n v="1"/>
    <n v="1124.6099999999999"/>
    <n v="0"/>
    <m/>
    <n v="21009"/>
    <n v="53406"/>
    <n v="10020"/>
    <d v="2013-02-09T00:00:00"/>
    <m/>
  </r>
  <r>
    <x v="0"/>
    <s v="0000119321"/>
    <x v="5"/>
    <x v="34"/>
    <n v="5"/>
    <n v="1"/>
    <n v="73.5"/>
    <n v="0"/>
    <m/>
    <n v="21009"/>
    <n v="54070"/>
    <n v="10020"/>
    <d v="2013-02-01T00:00:00"/>
    <m/>
  </r>
  <r>
    <x v="0"/>
    <s v="0000119321"/>
    <x v="5"/>
    <x v="34"/>
    <n v="4"/>
    <n v="1"/>
    <n v="59.5"/>
    <n v="0"/>
    <m/>
    <n v="21009"/>
    <n v="54070"/>
    <n v="10020"/>
    <d v="2013-02-01T00:00:00"/>
    <m/>
  </r>
  <r>
    <x v="0"/>
    <s v="0000119321"/>
    <x v="5"/>
    <x v="34"/>
    <n v="1"/>
    <n v="1"/>
    <n v="315"/>
    <n v="0"/>
    <m/>
    <n v="21009"/>
    <n v="54070"/>
    <n v="10020"/>
    <d v="2013-02-01T00:00:00"/>
    <m/>
  </r>
  <r>
    <x v="0"/>
    <s v="0000119321"/>
    <x v="5"/>
    <x v="34"/>
    <n v="2"/>
    <n v="1"/>
    <n v="315"/>
    <n v="0"/>
    <m/>
    <n v="21009"/>
    <n v="54070"/>
    <n v="10020"/>
    <d v="2013-02-01T00:00:00"/>
    <m/>
  </r>
  <r>
    <x v="0"/>
    <s v="0000119321"/>
    <x v="5"/>
    <x v="34"/>
    <n v="3"/>
    <n v="1"/>
    <n v="90"/>
    <n v="0"/>
    <m/>
    <n v="21009"/>
    <n v="54070"/>
    <n v="10020"/>
    <d v="2013-02-01T00:00:00"/>
    <m/>
  </r>
  <r>
    <x v="0"/>
    <s v="0000119323"/>
    <x v="6"/>
    <x v="12"/>
    <n v="5"/>
    <n v="1"/>
    <n v="3.8"/>
    <n v="3.8"/>
    <n v="560801"/>
    <n v="21009"/>
    <n v="54060"/>
    <n v="10020"/>
    <d v="2013-02-05T00:00:00"/>
    <d v="2013-02-22T00:00:00"/>
  </r>
  <r>
    <x v="0"/>
    <s v="0000119323"/>
    <x v="6"/>
    <x v="12"/>
    <n v="4"/>
    <n v="1"/>
    <n v="3.8"/>
    <n v="3.8"/>
    <n v="560801"/>
    <n v="21009"/>
    <n v="54060"/>
    <n v="10020"/>
    <d v="2013-02-05T00:00:00"/>
    <d v="2013-02-22T00:00:00"/>
  </r>
  <r>
    <x v="0"/>
    <s v="0000119323"/>
    <x v="6"/>
    <x v="12"/>
    <n v="6"/>
    <n v="1"/>
    <n v="3.8"/>
    <n v="3.8"/>
    <n v="560801"/>
    <n v="21009"/>
    <n v="54060"/>
    <n v="10020"/>
    <d v="2013-02-05T00:00:00"/>
    <d v="2013-02-22T00:00:00"/>
  </r>
  <r>
    <x v="0"/>
    <s v="0000119323"/>
    <x v="6"/>
    <x v="12"/>
    <n v="1"/>
    <n v="1"/>
    <n v="36.92"/>
    <n v="36.92"/>
    <n v="560801"/>
    <n v="21009"/>
    <n v="54060"/>
    <n v="10020"/>
    <d v="2013-02-05T00:00:00"/>
    <d v="2013-02-22T00:00:00"/>
  </r>
  <r>
    <x v="0"/>
    <s v="0000119323"/>
    <x v="6"/>
    <x v="12"/>
    <n v="3"/>
    <n v="1"/>
    <n v="19.559999999999999"/>
    <n v="19.559999999999999"/>
    <n v="560801"/>
    <n v="21009"/>
    <n v="54060"/>
    <n v="10020"/>
    <d v="2013-02-05T00:00:00"/>
    <d v="2013-02-22T00:00:00"/>
  </r>
  <r>
    <x v="0"/>
    <s v="0000119323"/>
    <x v="6"/>
    <x v="12"/>
    <n v="2"/>
    <n v="1"/>
    <n v="11.36"/>
    <n v="11.36"/>
    <n v="560801"/>
    <n v="21009"/>
    <n v="54060"/>
    <n v="10020"/>
    <d v="2013-02-05T00:00:00"/>
    <d v="2013-02-22T00:00:00"/>
  </r>
  <r>
    <x v="0"/>
    <s v="0000119325"/>
    <x v="5"/>
    <x v="35"/>
    <n v="1"/>
    <n v="1"/>
    <n v="636"/>
    <n v="0"/>
    <m/>
    <n v="21009"/>
    <n v="53402"/>
    <n v="10020"/>
    <d v="2013-02-13T00:00:00"/>
    <m/>
  </r>
  <r>
    <x v="0"/>
    <s v="0000119326"/>
    <x v="5"/>
    <x v="36"/>
    <n v="1"/>
    <n v="1"/>
    <n v="250"/>
    <n v="250"/>
    <n v="558887"/>
    <n v="12062"/>
    <n v="51620"/>
    <n v="22086"/>
    <d v="2013-02-07T00:00:00"/>
    <d v="2013-02-14T00:00:00"/>
  </r>
  <r>
    <x v="0"/>
    <s v="0000119327"/>
    <x v="5"/>
    <x v="37"/>
    <n v="2"/>
    <n v="1"/>
    <n v="1300"/>
    <n v="0"/>
    <m/>
    <n v="13033"/>
    <n v="52541"/>
    <n v="40001"/>
    <d v="2013-02-07T00:00:00"/>
    <m/>
  </r>
  <r>
    <x v="0"/>
    <s v="0000119327"/>
    <x v="5"/>
    <x v="37"/>
    <n v="4"/>
    <n v="1"/>
    <n v="40"/>
    <n v="0"/>
    <m/>
    <n v="13033"/>
    <n v="52541"/>
    <n v="40001"/>
    <d v="2013-02-07T00:00:00"/>
    <m/>
  </r>
  <r>
    <x v="0"/>
    <s v="0000119327"/>
    <x v="5"/>
    <x v="37"/>
    <n v="3"/>
    <n v="1"/>
    <n v="196"/>
    <n v="0"/>
    <m/>
    <n v="13033"/>
    <n v="52541"/>
    <n v="40001"/>
    <d v="2013-02-07T00:00:00"/>
    <m/>
  </r>
  <r>
    <x v="0"/>
    <s v="0000119327"/>
    <x v="5"/>
    <x v="37"/>
    <n v="1"/>
    <n v="1"/>
    <n v="1200"/>
    <n v="0"/>
    <m/>
    <n v="13033"/>
    <n v="52541"/>
    <n v="40001"/>
    <d v="2013-02-07T00:00:00"/>
    <m/>
  </r>
  <r>
    <x v="0"/>
    <s v="0000119331"/>
    <x v="5"/>
    <x v="16"/>
    <n v="1"/>
    <n v="1"/>
    <n v="203.7"/>
    <n v="0"/>
    <m/>
    <n v="21009"/>
    <n v="53402"/>
    <n v="10020"/>
    <d v="2013-02-08T00:00:00"/>
    <m/>
  </r>
  <r>
    <x v="0"/>
    <s v="0000119332"/>
    <x v="5"/>
    <x v="16"/>
    <n v="1"/>
    <n v="1"/>
    <n v="69.88"/>
    <n v="0"/>
    <m/>
    <n v="21009"/>
    <n v="53402"/>
    <n v="10020"/>
    <d v="2013-02-11T00:00:00"/>
    <m/>
  </r>
  <r>
    <x v="0"/>
    <s v="0000119333"/>
    <x v="5"/>
    <x v="21"/>
    <n v="2"/>
    <n v="1"/>
    <n v="10.8"/>
    <n v="10.8"/>
    <n v="560176"/>
    <n v="21009"/>
    <n v="54060"/>
    <n v="10020"/>
    <d v="2013-02-14T00:00:00"/>
    <d v="2013-02-20T00:00:00"/>
  </r>
  <r>
    <x v="0"/>
    <s v="0000119333"/>
    <x v="5"/>
    <x v="21"/>
    <n v="1"/>
    <n v="1"/>
    <n v="10.38"/>
    <n v="10.38"/>
    <n v="560176"/>
    <n v="21009"/>
    <n v="54060"/>
    <n v="10020"/>
    <d v="2013-02-14T00:00:00"/>
    <d v="2013-02-20T00:00:00"/>
  </r>
  <r>
    <x v="0"/>
    <s v="0000119333"/>
    <x v="5"/>
    <x v="21"/>
    <n v="3"/>
    <n v="1"/>
    <n v="5.74"/>
    <n v="5.74"/>
    <n v="560176"/>
    <n v="21009"/>
    <n v="54060"/>
    <n v="10020"/>
    <d v="2013-02-14T00:00:00"/>
    <d v="2013-02-20T00:00:00"/>
  </r>
  <r>
    <x v="0"/>
    <s v="0000119333"/>
    <x v="5"/>
    <x v="21"/>
    <n v="4"/>
    <n v="1"/>
    <n v="7.78"/>
    <n v="7.78"/>
    <n v="560176"/>
    <n v="21009"/>
    <n v="54060"/>
    <n v="10020"/>
    <d v="2013-02-14T00:00:00"/>
    <d v="2013-02-20T00:00:00"/>
  </r>
  <r>
    <x v="0"/>
    <s v="0000119334"/>
    <x v="5"/>
    <x v="25"/>
    <n v="6"/>
    <n v="1"/>
    <n v="3.12"/>
    <n v="3.12"/>
    <n v="560742"/>
    <n v="21009"/>
    <n v="53402"/>
    <n v="10020"/>
    <d v="2013-02-08T00:00:00"/>
    <d v="2013-02-21T00:00:00"/>
  </r>
  <r>
    <x v="0"/>
    <s v="0000119334"/>
    <x v="5"/>
    <x v="25"/>
    <n v="8"/>
    <n v="1"/>
    <n v="3.98"/>
    <n v="3.98"/>
    <n v="560742"/>
    <n v="21009"/>
    <n v="53402"/>
    <n v="10020"/>
    <d v="2013-02-08T00:00:00"/>
    <d v="2013-02-21T00:00:00"/>
  </r>
  <r>
    <x v="0"/>
    <s v="0000119334"/>
    <x v="5"/>
    <x v="25"/>
    <n v="7"/>
    <n v="1"/>
    <n v="4.34"/>
    <n v="4.34"/>
    <n v="560742"/>
    <n v="21009"/>
    <n v="53402"/>
    <n v="10020"/>
    <d v="2013-02-08T00:00:00"/>
    <d v="2013-02-21T00:00:00"/>
  </r>
  <r>
    <x v="0"/>
    <s v="0000119334"/>
    <x v="5"/>
    <x v="25"/>
    <n v="5"/>
    <n v="1"/>
    <n v="4.78"/>
    <n v="4.78"/>
    <n v="560742"/>
    <n v="21009"/>
    <n v="53402"/>
    <n v="10020"/>
    <d v="2013-02-08T00:00:00"/>
    <d v="2013-02-21T00:00:00"/>
  </r>
  <r>
    <x v="0"/>
    <s v="0000119334"/>
    <x v="5"/>
    <x v="25"/>
    <n v="4"/>
    <n v="1"/>
    <n v="13.88"/>
    <n v="13.88"/>
    <n v="560742"/>
    <n v="21009"/>
    <n v="53402"/>
    <n v="10020"/>
    <d v="2013-02-08T00:00:00"/>
    <d v="2013-02-21T00:00:00"/>
  </r>
  <r>
    <x v="0"/>
    <s v="0000119334"/>
    <x v="5"/>
    <x v="25"/>
    <n v="11"/>
    <n v="1"/>
    <n v="1.08"/>
    <n v="1.08"/>
    <n v="560742"/>
    <n v="21009"/>
    <n v="53402"/>
    <n v="10020"/>
    <d v="2013-02-08T00:00:00"/>
    <d v="2013-02-21T00:00:00"/>
  </r>
  <r>
    <x v="0"/>
    <s v="0000119334"/>
    <x v="5"/>
    <x v="25"/>
    <n v="9"/>
    <n v="1"/>
    <n v="7.44"/>
    <n v="7.44"/>
    <n v="560742"/>
    <n v="21009"/>
    <n v="53402"/>
    <n v="10020"/>
    <d v="2013-02-08T00:00:00"/>
    <d v="2013-02-21T00:00:00"/>
  </r>
  <r>
    <x v="0"/>
    <s v="0000119334"/>
    <x v="5"/>
    <x v="25"/>
    <n v="3"/>
    <n v="1"/>
    <n v="6.28"/>
    <n v="6.28"/>
    <n v="560742"/>
    <n v="21009"/>
    <n v="53402"/>
    <n v="10020"/>
    <d v="2013-02-08T00:00:00"/>
    <d v="2013-02-21T00:00:00"/>
  </r>
  <r>
    <x v="0"/>
    <s v="0000119334"/>
    <x v="5"/>
    <x v="25"/>
    <n v="10"/>
    <n v="1"/>
    <n v="7.08"/>
    <n v="7.08"/>
    <n v="560742"/>
    <n v="21009"/>
    <n v="53402"/>
    <n v="10020"/>
    <d v="2013-02-08T00:00:00"/>
    <d v="2013-02-21T00:00:00"/>
  </r>
  <r>
    <x v="0"/>
    <s v="0000119334"/>
    <x v="5"/>
    <x v="25"/>
    <n v="12"/>
    <n v="1"/>
    <n v="8.16"/>
    <n v="8.16"/>
    <n v="560742"/>
    <n v="21009"/>
    <n v="53402"/>
    <n v="10020"/>
    <d v="2013-02-08T00:00:00"/>
    <d v="2013-02-21T00:00:00"/>
  </r>
  <r>
    <x v="0"/>
    <s v="0000119339"/>
    <x v="5"/>
    <x v="38"/>
    <n v="1"/>
    <n v="1"/>
    <n v="1485"/>
    <n v="495"/>
    <n v="560058"/>
    <n v="21009"/>
    <n v="53015"/>
    <n v="10020"/>
    <d v="2013-02-13T00:00:00"/>
    <d v="2013-02-20T00:00:00"/>
  </r>
  <r>
    <x v="0"/>
    <s v="0000119339"/>
    <x v="5"/>
    <x v="38"/>
    <n v="1"/>
    <n v="1"/>
    <n v="1485"/>
    <n v="495"/>
    <n v="560062"/>
    <n v="21009"/>
    <n v="53015"/>
    <n v="10020"/>
    <d v="2013-02-13T00:00:00"/>
    <d v="2013-02-20T00:00:00"/>
  </r>
  <r>
    <x v="0"/>
    <s v="0000119339"/>
    <x v="5"/>
    <x v="38"/>
    <n v="1"/>
    <n v="1"/>
    <n v="1485"/>
    <n v="495"/>
    <n v="560067"/>
    <n v="21009"/>
    <n v="53015"/>
    <n v="10020"/>
    <d v="2013-02-13T00:00:00"/>
    <d v="2013-02-20T00:00:00"/>
  </r>
  <r>
    <x v="0"/>
    <s v="0000119339"/>
    <x v="5"/>
    <x v="38"/>
    <n v="2"/>
    <n v="1"/>
    <n v="4200"/>
    <n v="525"/>
    <n v="560072"/>
    <n v="21009"/>
    <n v="53015"/>
    <n v="10020"/>
    <d v="2013-02-13T00:00:00"/>
    <d v="2013-02-20T00:00:00"/>
  </r>
  <r>
    <x v="0"/>
    <s v="0000119339"/>
    <x v="5"/>
    <x v="38"/>
    <n v="2"/>
    <n v="1"/>
    <n v="4200"/>
    <n v="525"/>
    <n v="560073"/>
    <n v="21009"/>
    <n v="53015"/>
    <n v="10020"/>
    <d v="2013-02-13T00:00:00"/>
    <d v="2013-02-20T00:00:00"/>
  </r>
  <r>
    <x v="0"/>
    <s v="0000119339"/>
    <x v="5"/>
    <x v="38"/>
    <n v="2"/>
    <n v="1"/>
    <n v="4200"/>
    <n v="525"/>
    <n v="560077"/>
    <n v="21009"/>
    <n v="53015"/>
    <n v="10020"/>
    <d v="2013-02-13T00:00:00"/>
    <d v="2013-02-20T00:00:00"/>
  </r>
  <r>
    <x v="0"/>
    <s v="0000119339"/>
    <x v="5"/>
    <x v="38"/>
    <n v="2"/>
    <n v="1"/>
    <n v="4200"/>
    <n v="525"/>
    <n v="560079"/>
    <n v="21009"/>
    <n v="53015"/>
    <n v="10020"/>
    <d v="2013-02-13T00:00:00"/>
    <d v="2013-02-20T00:00:00"/>
  </r>
  <r>
    <x v="0"/>
    <s v="0000119339"/>
    <x v="5"/>
    <x v="38"/>
    <n v="2"/>
    <n v="1"/>
    <n v="4200"/>
    <n v="525"/>
    <n v="560083"/>
    <n v="21009"/>
    <n v="53015"/>
    <n v="10020"/>
    <d v="2013-02-13T00:00:00"/>
    <d v="2013-02-20T00:00:00"/>
  </r>
  <r>
    <x v="0"/>
    <s v="0000119339"/>
    <x v="5"/>
    <x v="38"/>
    <n v="2"/>
    <n v="1"/>
    <n v="4200"/>
    <n v="525"/>
    <n v="560085"/>
    <n v="21009"/>
    <n v="53015"/>
    <n v="10020"/>
    <d v="2013-02-13T00:00:00"/>
    <d v="2013-02-20T00:00:00"/>
  </r>
  <r>
    <x v="0"/>
    <s v="0000119339"/>
    <x v="5"/>
    <x v="38"/>
    <n v="2"/>
    <n v="1"/>
    <n v="4200"/>
    <n v="525"/>
    <n v="560086"/>
    <n v="21009"/>
    <n v="53015"/>
    <n v="10020"/>
    <d v="2013-02-13T00:00:00"/>
    <d v="2013-02-20T00:00:00"/>
  </r>
  <r>
    <x v="0"/>
    <s v="0000119339"/>
    <x v="5"/>
    <x v="38"/>
    <n v="2"/>
    <n v="1"/>
    <n v="4200"/>
    <n v="525"/>
    <n v="560088"/>
    <n v="21009"/>
    <n v="53015"/>
    <n v="10020"/>
    <d v="2013-02-13T00:00:00"/>
    <d v="2013-02-20T00:00:00"/>
  </r>
  <r>
    <x v="0"/>
    <s v="0000119342"/>
    <x v="5"/>
    <x v="39"/>
    <n v="1"/>
    <n v="1"/>
    <n v="495"/>
    <n v="0"/>
    <m/>
    <n v="21009"/>
    <n v="53402"/>
    <n v="10020"/>
    <d v="2013-02-13T00:00:00"/>
    <m/>
  </r>
  <r>
    <x v="0"/>
    <s v="0000119342"/>
    <x v="5"/>
    <x v="39"/>
    <n v="2"/>
    <n v="1"/>
    <n v="265"/>
    <n v="0"/>
    <m/>
    <n v="21009"/>
    <n v="53402"/>
    <n v="10020"/>
    <d v="2013-02-13T00:00:00"/>
    <m/>
  </r>
  <r>
    <x v="0"/>
    <s v="0000119342"/>
    <x v="5"/>
    <x v="39"/>
    <n v="5"/>
    <n v="1"/>
    <n v="50"/>
    <n v="0"/>
    <m/>
    <n v="21009"/>
    <n v="53402"/>
    <n v="10020"/>
    <d v="2013-02-13T00:00:00"/>
    <m/>
  </r>
  <r>
    <x v="0"/>
    <s v="0000119342"/>
    <x v="5"/>
    <x v="39"/>
    <n v="3"/>
    <n v="1"/>
    <n v="30"/>
    <n v="0"/>
    <m/>
    <n v="21009"/>
    <n v="53402"/>
    <n v="10020"/>
    <d v="2013-02-13T00:00:00"/>
    <m/>
  </r>
  <r>
    <x v="0"/>
    <s v="0000119342"/>
    <x v="5"/>
    <x v="39"/>
    <n v="4"/>
    <n v="1"/>
    <n v="100"/>
    <n v="0"/>
    <m/>
    <n v="21009"/>
    <n v="53402"/>
    <n v="10020"/>
    <d v="2013-02-13T00:00:00"/>
    <m/>
  </r>
  <r>
    <x v="0"/>
    <s v="0000119343"/>
    <x v="5"/>
    <x v="12"/>
    <n v="4"/>
    <n v="1"/>
    <n v="20.28"/>
    <n v="20.28"/>
    <n v="560152"/>
    <n v="12001"/>
    <n v="54060"/>
    <n v="10020"/>
    <d v="2013-02-14T00:00:00"/>
    <d v="2013-02-20T00:00:00"/>
  </r>
  <r>
    <x v="0"/>
    <s v="0000119343"/>
    <x v="5"/>
    <x v="12"/>
    <n v="9"/>
    <n v="1"/>
    <n v="13.78"/>
    <n v="13.78"/>
    <n v="560152"/>
    <n v="12001"/>
    <n v="54060"/>
    <n v="10020"/>
    <d v="2013-02-14T00:00:00"/>
    <d v="2013-02-20T00:00:00"/>
  </r>
  <r>
    <x v="0"/>
    <s v="0000119343"/>
    <x v="5"/>
    <x v="12"/>
    <n v="8"/>
    <n v="1"/>
    <n v="11.04"/>
    <n v="11.04"/>
    <n v="560152"/>
    <n v="12001"/>
    <n v="54060"/>
    <n v="10020"/>
    <d v="2013-02-14T00:00:00"/>
    <d v="2013-02-20T00:00:00"/>
  </r>
  <r>
    <x v="0"/>
    <s v="0000119343"/>
    <x v="5"/>
    <x v="12"/>
    <n v="3"/>
    <n v="1"/>
    <n v="3.96"/>
    <n v="3.96"/>
    <n v="560152"/>
    <n v="12001"/>
    <n v="54060"/>
    <n v="10020"/>
    <d v="2013-02-14T00:00:00"/>
    <d v="2013-02-20T00:00:00"/>
  </r>
  <r>
    <x v="0"/>
    <s v="0000119343"/>
    <x v="5"/>
    <x v="12"/>
    <n v="10"/>
    <n v="1"/>
    <n v="3"/>
    <n v="3"/>
    <n v="560152"/>
    <n v="12001"/>
    <n v="54060"/>
    <n v="10020"/>
    <d v="2013-02-14T00:00:00"/>
    <d v="2013-02-20T00:00:00"/>
  </r>
  <r>
    <x v="0"/>
    <s v="0000119343"/>
    <x v="5"/>
    <x v="12"/>
    <n v="6"/>
    <n v="1"/>
    <n v="1.38"/>
    <n v="1.38"/>
    <n v="560152"/>
    <n v="12001"/>
    <n v="54060"/>
    <n v="10020"/>
    <d v="2013-02-14T00:00:00"/>
    <d v="2013-02-20T00:00:00"/>
  </r>
  <r>
    <x v="0"/>
    <s v="0000119343"/>
    <x v="5"/>
    <x v="12"/>
    <n v="1"/>
    <n v="1"/>
    <n v="2.21"/>
    <n v="2.21"/>
    <n v="560152"/>
    <n v="12001"/>
    <n v="54060"/>
    <n v="10020"/>
    <d v="2013-02-14T00:00:00"/>
    <d v="2013-02-20T00:00:00"/>
  </r>
  <r>
    <x v="0"/>
    <s v="0000119343"/>
    <x v="5"/>
    <x v="12"/>
    <n v="2"/>
    <n v="1"/>
    <n v="8.4499999999999993"/>
    <n v="8.4499999999999993"/>
    <n v="560152"/>
    <n v="12001"/>
    <n v="54060"/>
    <n v="10020"/>
    <d v="2013-02-14T00:00:00"/>
    <d v="2013-02-20T00:00:00"/>
  </r>
  <r>
    <x v="0"/>
    <s v="0000119343"/>
    <x v="5"/>
    <x v="12"/>
    <n v="7"/>
    <n v="1"/>
    <n v="20.6"/>
    <n v="20.6"/>
    <n v="560152"/>
    <n v="12001"/>
    <n v="54060"/>
    <n v="10020"/>
    <d v="2013-02-14T00:00:00"/>
    <d v="2013-02-20T00:00:00"/>
  </r>
  <r>
    <x v="0"/>
    <s v="0000119343"/>
    <x v="5"/>
    <x v="12"/>
    <n v="5"/>
    <n v="1"/>
    <n v="0.17"/>
    <n v="0.17"/>
    <n v="560152"/>
    <n v="12001"/>
    <n v="54060"/>
    <n v="10020"/>
    <d v="2013-02-14T00:00:00"/>
    <d v="2013-02-20T00:00:00"/>
  </r>
  <r>
    <x v="0"/>
    <s v="0000119345"/>
    <x v="5"/>
    <x v="13"/>
    <n v="1"/>
    <n v="1"/>
    <n v="4389"/>
    <n v="0"/>
    <m/>
    <n v="12001"/>
    <n v="53015"/>
    <n v="10020"/>
    <d v="2013-02-15T00:00:00"/>
    <m/>
  </r>
  <r>
    <x v="0"/>
    <s v="0000119346"/>
    <x v="7"/>
    <x v="40"/>
    <n v="1"/>
    <n v="1"/>
    <n v="1120"/>
    <n v="1120"/>
    <n v="559533"/>
    <n v="13033"/>
    <n v="51190"/>
    <n v="12175"/>
    <d v="2013-02-14T00:00:00"/>
    <d v="2013-02-15T00:00:00"/>
  </r>
  <r>
    <x v="0"/>
    <s v="0000119347"/>
    <x v="7"/>
    <x v="41"/>
    <n v="1"/>
    <n v="1"/>
    <n v="700"/>
    <n v="700"/>
    <n v="559535"/>
    <n v="12062"/>
    <n v="51190"/>
    <n v="22086"/>
    <d v="2013-02-14T00:00:00"/>
    <d v="2013-02-15T00:00:00"/>
  </r>
  <r>
    <x v="0"/>
    <s v="0000119348"/>
    <x v="7"/>
    <x v="42"/>
    <n v="1"/>
    <n v="1"/>
    <n v="285"/>
    <n v="285"/>
    <n v="559226"/>
    <n v="13033"/>
    <n v="53450"/>
    <n v="10020"/>
    <d v="2013-02-28T00:00:00"/>
    <d v="2013-02-15T00:00:00"/>
  </r>
  <r>
    <x v="0"/>
    <s v="0000119349"/>
    <x v="7"/>
    <x v="43"/>
    <n v="1"/>
    <n v="1"/>
    <n v="57.84"/>
    <n v="57.84"/>
    <n v="559755"/>
    <n v="13033"/>
    <n v="53038"/>
    <n v="10020"/>
    <d v="2013-02-14T00:00:00"/>
    <d v="2013-02-19T00:00:00"/>
  </r>
  <r>
    <x v="0"/>
    <s v="0000119351"/>
    <x v="7"/>
    <x v="44"/>
    <n v="1"/>
    <n v="1"/>
    <n v="175"/>
    <n v="175"/>
    <n v="560207"/>
    <n v="13033"/>
    <n v="51780"/>
    <n v="10020"/>
    <d v="2013-02-14T00:00:00"/>
    <d v="2013-02-20T00:00:00"/>
  </r>
  <r>
    <x v="0"/>
    <s v="0000119353"/>
    <x v="7"/>
    <x v="45"/>
    <n v="1"/>
    <n v="1"/>
    <n v="139386"/>
    <n v="139386"/>
    <n v="559206"/>
    <n v="13033"/>
    <n v="55470"/>
    <n v="40001"/>
    <d v="2013-02-14T00:00:00"/>
    <d v="2013-02-15T00:00:00"/>
  </r>
  <r>
    <x v="0"/>
    <s v="0000119354"/>
    <x v="7"/>
    <x v="46"/>
    <n v="1"/>
    <n v="1"/>
    <n v="474.3"/>
    <n v="474.3"/>
    <n v="560940"/>
    <n v="13033"/>
    <n v="54060"/>
    <n v="10020"/>
    <d v="2013-02-07T00:00:00"/>
    <d v="2013-02-22T00:00:00"/>
  </r>
  <r>
    <x v="0"/>
    <s v="0000119355"/>
    <x v="7"/>
    <x v="24"/>
    <n v="1"/>
    <n v="1"/>
    <n v="4125"/>
    <n v="4125"/>
    <n v="559836"/>
    <n v="13033"/>
    <n v="53401"/>
    <n v="10020"/>
    <d v="2013-02-14T00:00:00"/>
    <d v="2013-02-19T00:00:00"/>
  </r>
  <r>
    <x v="0"/>
    <s v="0000119355"/>
    <x v="7"/>
    <x v="24"/>
    <n v="2"/>
    <n v="1"/>
    <n v="2750"/>
    <n v="2750"/>
    <n v="559836"/>
    <n v="13033"/>
    <n v="53401"/>
    <n v="10020"/>
    <d v="2013-02-14T00:00:00"/>
    <d v="2013-02-19T00:00:00"/>
  </r>
  <r>
    <x v="0"/>
    <s v="0000119359"/>
    <x v="8"/>
    <x v="21"/>
    <n v="1"/>
    <n v="1"/>
    <n v="37.619999999999997"/>
    <n v="37.619999999999997"/>
    <n v="560175"/>
    <n v="12062"/>
    <n v="54060"/>
    <n v="10020"/>
    <d v="2013-02-12T00:00:00"/>
    <d v="2013-02-20T00:00:00"/>
  </r>
  <r>
    <x v="0"/>
    <s v="0000119360"/>
    <x v="8"/>
    <x v="21"/>
    <n v="2"/>
    <n v="1"/>
    <n v="11.8"/>
    <n v="11.8"/>
    <n v="560254"/>
    <n v="12062"/>
    <n v="54060"/>
    <n v="10020"/>
    <d v="2013-02-16T00:00:00"/>
    <d v="2013-02-20T00:00:00"/>
  </r>
  <r>
    <x v="0"/>
    <s v="0000119360"/>
    <x v="8"/>
    <x v="21"/>
    <n v="1"/>
    <n v="1"/>
    <n v="7.02"/>
    <n v="7.02"/>
    <n v="560254"/>
    <n v="12062"/>
    <n v="54060"/>
    <n v="10020"/>
    <d v="2013-02-16T00:00:00"/>
    <d v="2013-02-20T00:00:00"/>
  </r>
  <r>
    <x v="0"/>
    <s v="0000119361"/>
    <x v="8"/>
    <x v="21"/>
    <n v="8"/>
    <n v="1"/>
    <n v="5.42"/>
    <n v="5.42"/>
    <n v="560179"/>
    <n v="12062"/>
    <n v="54060"/>
    <n v="10020"/>
    <d v="2013-02-13T00:00:00"/>
    <d v="2013-02-20T00:00:00"/>
  </r>
  <r>
    <x v="0"/>
    <s v="0000119361"/>
    <x v="8"/>
    <x v="21"/>
    <n v="7"/>
    <n v="1"/>
    <n v="5.42"/>
    <n v="5.42"/>
    <n v="560179"/>
    <n v="12062"/>
    <n v="54060"/>
    <n v="10020"/>
    <d v="2013-02-13T00:00:00"/>
    <d v="2013-02-20T00:00:00"/>
  </r>
  <r>
    <x v="0"/>
    <s v="0000119361"/>
    <x v="8"/>
    <x v="21"/>
    <n v="9"/>
    <n v="1"/>
    <n v="5.42"/>
    <n v="5.42"/>
    <n v="560179"/>
    <n v="12062"/>
    <n v="54060"/>
    <n v="10020"/>
    <d v="2013-02-13T00:00:00"/>
    <d v="2013-02-20T00:00:00"/>
  </r>
  <r>
    <x v="0"/>
    <s v="0000119361"/>
    <x v="8"/>
    <x v="21"/>
    <n v="1"/>
    <n v="1"/>
    <n v="11.9"/>
    <n v="11.9"/>
    <n v="560179"/>
    <n v="12062"/>
    <n v="54060"/>
    <n v="10020"/>
    <d v="2013-02-13T00:00:00"/>
    <d v="2013-02-20T00:00:00"/>
  </r>
  <r>
    <x v="0"/>
    <s v="0000119361"/>
    <x v="8"/>
    <x v="21"/>
    <n v="2"/>
    <n v="1"/>
    <n v="21.12"/>
    <n v="21.12"/>
    <n v="560179"/>
    <n v="12062"/>
    <n v="54060"/>
    <n v="10020"/>
    <d v="2013-02-13T00:00:00"/>
    <d v="2013-02-20T00:00:00"/>
  </r>
  <r>
    <x v="0"/>
    <s v="0000119361"/>
    <x v="8"/>
    <x v="21"/>
    <n v="6"/>
    <n v="1"/>
    <n v="2.16"/>
    <n v="2.16"/>
    <n v="560179"/>
    <n v="12062"/>
    <n v="54060"/>
    <n v="10020"/>
    <d v="2013-02-13T00:00:00"/>
    <d v="2013-02-20T00:00:00"/>
  </r>
  <r>
    <x v="0"/>
    <s v="0000119361"/>
    <x v="8"/>
    <x v="21"/>
    <n v="5"/>
    <n v="1"/>
    <n v="2.16"/>
    <n v="2.16"/>
    <n v="560179"/>
    <n v="12062"/>
    <n v="54060"/>
    <n v="10020"/>
    <d v="2013-02-13T00:00:00"/>
    <d v="2013-02-20T00:00:00"/>
  </r>
  <r>
    <x v="0"/>
    <s v="0000119361"/>
    <x v="8"/>
    <x v="21"/>
    <n v="4"/>
    <n v="1"/>
    <n v="14.54"/>
    <n v="14.54"/>
    <n v="560179"/>
    <n v="12062"/>
    <n v="54060"/>
    <n v="10020"/>
    <d v="2013-02-13T00:00:00"/>
    <d v="2013-02-20T00:00:00"/>
  </r>
  <r>
    <x v="0"/>
    <s v="0000119361"/>
    <x v="8"/>
    <x v="21"/>
    <n v="3"/>
    <n v="1"/>
    <n v="0.96"/>
    <n v="0.96"/>
    <n v="560179"/>
    <n v="12062"/>
    <n v="54060"/>
    <n v="10020"/>
    <d v="2013-02-13T00:00:00"/>
    <d v="2013-02-20T00:00:00"/>
  </r>
  <r>
    <x v="0"/>
    <s v="0000119362"/>
    <x v="8"/>
    <x v="21"/>
    <n v="5"/>
    <n v="1"/>
    <n v="84.91"/>
    <n v="84.91"/>
    <n v="560847"/>
    <n v="12062"/>
    <n v="54060"/>
    <n v="10020"/>
    <d v="2013-02-28T00:00:00"/>
    <d v="2013-02-22T00:00:00"/>
  </r>
  <r>
    <x v="0"/>
    <s v="0000119362"/>
    <x v="8"/>
    <x v="21"/>
    <n v="3"/>
    <n v="1"/>
    <n v="74.069999999999993"/>
    <n v="74.069999999999993"/>
    <n v="560852"/>
    <n v="12062"/>
    <n v="54060"/>
    <n v="10020"/>
    <d v="2013-02-28T00:00:00"/>
    <d v="2013-02-22T00:00:00"/>
  </r>
  <r>
    <x v="0"/>
    <s v="0000119362"/>
    <x v="8"/>
    <x v="21"/>
    <n v="1"/>
    <n v="1"/>
    <n v="15.97"/>
    <n v="15.97"/>
    <n v="560847"/>
    <n v="12062"/>
    <n v="54060"/>
    <n v="10020"/>
    <d v="2013-02-28T00:00:00"/>
    <d v="2013-02-22T00:00:00"/>
  </r>
  <r>
    <x v="0"/>
    <s v="0000119362"/>
    <x v="8"/>
    <x v="21"/>
    <n v="4"/>
    <n v="1"/>
    <n v="79.489999999999995"/>
    <n v="79.489999999999995"/>
    <n v="560852"/>
    <n v="12062"/>
    <n v="54060"/>
    <n v="10020"/>
    <d v="2013-02-28T00:00:00"/>
    <d v="2013-02-22T00:00:00"/>
  </r>
  <r>
    <x v="0"/>
    <s v="0000119362"/>
    <x v="8"/>
    <x v="21"/>
    <n v="7"/>
    <n v="1"/>
    <n v="3.25"/>
    <n v="3.25"/>
    <n v="560847"/>
    <n v="12062"/>
    <n v="54060"/>
    <n v="10020"/>
    <d v="2013-02-28T00:00:00"/>
    <d v="2013-02-22T00:00:00"/>
  </r>
  <r>
    <x v="0"/>
    <s v="0000119362"/>
    <x v="8"/>
    <x v="21"/>
    <n v="6"/>
    <n v="1"/>
    <n v="16.559999999999999"/>
    <n v="16.559999999999999"/>
    <n v="560847"/>
    <n v="12062"/>
    <n v="54060"/>
    <n v="10020"/>
    <d v="2013-02-28T00:00:00"/>
    <d v="2013-02-22T00:00:00"/>
  </r>
  <r>
    <x v="0"/>
    <s v="0000119362"/>
    <x v="8"/>
    <x v="21"/>
    <n v="2"/>
    <n v="1"/>
    <n v="7.2"/>
    <n v="7.2"/>
    <n v="560847"/>
    <n v="12062"/>
    <n v="54060"/>
    <n v="10020"/>
    <d v="2013-02-28T00:00:00"/>
    <d v="2013-02-22T00:00:00"/>
  </r>
  <r>
    <x v="0"/>
    <s v="0000119363"/>
    <x v="8"/>
    <x v="21"/>
    <n v="1"/>
    <n v="1"/>
    <n v="60.3"/>
    <n v="60.3"/>
    <n v="560237"/>
    <n v="12062"/>
    <n v="54060"/>
    <n v="10020"/>
    <d v="2013-02-13T00:00:00"/>
    <d v="2013-02-20T00:00:00"/>
  </r>
  <r>
    <x v="0"/>
    <s v="0000119364"/>
    <x v="8"/>
    <x v="21"/>
    <n v="1"/>
    <n v="1"/>
    <n v="123.96"/>
    <n v="123.96"/>
    <n v="560182"/>
    <n v="12062"/>
    <n v="54060"/>
    <n v="10020"/>
    <d v="2013-02-15T00:00:00"/>
    <d v="2013-02-20T00:00:00"/>
  </r>
  <r>
    <x v="0"/>
    <s v="0000119364"/>
    <x v="8"/>
    <x v="21"/>
    <n v="2"/>
    <n v="1"/>
    <n v="72.34"/>
    <n v="72.34"/>
    <n v="560182"/>
    <n v="12062"/>
    <n v="54060"/>
    <n v="10020"/>
    <d v="2013-02-15T00:00:00"/>
    <d v="2013-02-20T00:00:00"/>
  </r>
  <r>
    <x v="0"/>
    <s v="0000119364"/>
    <x v="8"/>
    <x v="21"/>
    <n v="4"/>
    <n v="1"/>
    <n v="193.48"/>
    <n v="193.48"/>
    <n v="560182"/>
    <n v="12062"/>
    <n v="54060"/>
    <n v="10020"/>
    <d v="2013-02-15T00:00:00"/>
    <d v="2013-02-20T00:00:00"/>
  </r>
  <r>
    <x v="0"/>
    <s v="0000119364"/>
    <x v="8"/>
    <x v="21"/>
    <n v="3"/>
    <n v="1"/>
    <n v="56.82"/>
    <n v="56.82"/>
    <n v="560182"/>
    <n v="12062"/>
    <n v="54060"/>
    <n v="10020"/>
    <d v="2013-02-15T00:00:00"/>
    <d v="2013-02-20T00:00:00"/>
  </r>
  <r>
    <x v="0"/>
    <s v="0000119364"/>
    <x v="8"/>
    <x v="21"/>
    <n v="6"/>
    <n v="1"/>
    <n v="32.4"/>
    <n v="32.4"/>
    <n v="560182"/>
    <n v="12062"/>
    <n v="54060"/>
    <n v="10020"/>
    <d v="2013-02-15T00:00:00"/>
    <d v="2013-02-20T00:00:00"/>
  </r>
  <r>
    <x v="0"/>
    <s v="0000119364"/>
    <x v="8"/>
    <x v="21"/>
    <n v="5"/>
    <n v="1"/>
    <n v="3.19"/>
    <n v="3.19"/>
    <n v="560182"/>
    <n v="12062"/>
    <n v="54060"/>
    <n v="10020"/>
    <d v="2013-02-15T00:00:00"/>
    <d v="2013-02-20T00:00:00"/>
  </r>
  <r>
    <x v="0"/>
    <s v="0000119365"/>
    <x v="8"/>
    <x v="47"/>
    <n v="1"/>
    <n v="1"/>
    <n v="172.8"/>
    <n v="172.8"/>
    <n v="560746"/>
    <n v="12062"/>
    <n v="52541"/>
    <n v="10020"/>
    <d v="2013-02-12T00:00:00"/>
    <d v="2013-02-21T00:00:00"/>
  </r>
  <r>
    <x v="0"/>
    <s v="0000119366"/>
    <x v="8"/>
    <x v="48"/>
    <n v="1"/>
    <n v="1"/>
    <n v="264.95"/>
    <n v="0"/>
    <m/>
    <n v="12062"/>
    <n v="52541"/>
    <n v="10020"/>
    <d v="2013-02-11T00:00:00"/>
    <m/>
  </r>
  <r>
    <x v="0"/>
    <s v="0000119367"/>
    <x v="8"/>
    <x v="49"/>
    <n v="1"/>
    <n v="1"/>
    <n v="3784.56"/>
    <n v="3784.56"/>
    <n v="560687"/>
    <n v="12062"/>
    <n v="54074"/>
    <n v="10020"/>
    <d v="2013-02-13T00:00:00"/>
    <d v="2013-02-21T00:00:00"/>
  </r>
  <r>
    <x v="0"/>
    <s v="0000119368"/>
    <x v="8"/>
    <x v="50"/>
    <n v="1"/>
    <n v="1"/>
    <n v="0"/>
    <n v="0"/>
    <m/>
    <n v="12062"/>
    <n v="51982"/>
    <n v="10020"/>
    <d v="2013-02-13T00:00:00"/>
    <m/>
  </r>
  <r>
    <x v="0"/>
    <s v="0000119369"/>
    <x v="9"/>
    <x v="51"/>
    <n v="1"/>
    <n v="1"/>
    <n v="76.23"/>
    <n v="76.23"/>
    <n v="560202"/>
    <n v="12062"/>
    <n v="54770"/>
    <n v="12175"/>
    <d v="2013-02-15T00:00:00"/>
    <d v="2013-02-20T00:00:00"/>
  </r>
  <r>
    <x v="0"/>
    <s v="0000119370"/>
    <x v="8"/>
    <x v="52"/>
    <n v="1"/>
    <n v="1"/>
    <n v="2739843"/>
    <n v="2739843"/>
    <n v="559804"/>
    <n v="21009"/>
    <n v="51970"/>
    <n v="40001"/>
    <d v="2013-02-15T00:00:00"/>
    <d v="2013-02-19T00:00:00"/>
  </r>
  <r>
    <x v="0"/>
    <s v="0000119375"/>
    <x v="9"/>
    <x v="16"/>
    <n v="1"/>
    <n v="1"/>
    <n v="21.64"/>
    <n v="0"/>
    <m/>
    <n v="13033"/>
    <n v="54070"/>
    <n v="10020"/>
    <d v="2013-02-17T00:00:00"/>
    <m/>
  </r>
  <r>
    <x v="0"/>
    <s v="0000119376"/>
    <x v="9"/>
    <x v="53"/>
    <n v="2"/>
    <n v="1"/>
    <n v="336.16"/>
    <n v="0"/>
    <m/>
    <n v="13033"/>
    <n v="54060"/>
    <n v="10020"/>
    <d v="2013-02-15T00:00:00"/>
    <m/>
  </r>
  <r>
    <x v="0"/>
    <s v="0000119376"/>
    <x v="8"/>
    <x v="53"/>
    <n v="1"/>
    <n v="1"/>
    <n v="336.16"/>
    <n v="0"/>
    <m/>
    <n v="13033"/>
    <n v="54060"/>
    <n v="10020"/>
    <d v="2013-02-15T00:00:00"/>
    <m/>
  </r>
  <r>
    <x v="0"/>
    <s v="0000119377"/>
    <x v="9"/>
    <x v="46"/>
    <n v="1"/>
    <n v="1"/>
    <n v="296.39999999999998"/>
    <n v="296.39999999999998"/>
    <n v="559784"/>
    <n v="21009"/>
    <n v="54120"/>
    <n v="40001"/>
    <d v="2013-01-11T00:00:00"/>
    <d v="2013-02-19T00:00:00"/>
  </r>
  <r>
    <x v="0"/>
    <s v="0000119377"/>
    <x v="9"/>
    <x v="46"/>
    <n v="2"/>
    <n v="1"/>
    <n v="503.5"/>
    <n v="503.5"/>
    <n v="559784"/>
    <n v="21009"/>
    <n v="54120"/>
    <n v="40001"/>
    <d v="2013-01-11T00:00:00"/>
    <d v="2013-02-19T00:00:00"/>
  </r>
  <r>
    <x v="0"/>
    <s v="0000119381"/>
    <x v="8"/>
    <x v="54"/>
    <n v="6"/>
    <n v="1"/>
    <n v="910"/>
    <n v="600"/>
    <n v="560236"/>
    <n v="13033"/>
    <n v="53755"/>
    <n v="12175"/>
    <d v="2013-02-05T00:00:00"/>
    <d v="2013-02-20T00:00:00"/>
  </r>
  <r>
    <x v="0"/>
    <s v="0000119381"/>
    <x v="8"/>
    <x v="54"/>
    <n v="3"/>
    <n v="1"/>
    <n v="830"/>
    <n v="710"/>
    <n v="560236"/>
    <n v="13033"/>
    <n v="53755"/>
    <n v="12175"/>
    <d v="2013-02-05T00:00:00"/>
    <d v="2013-02-20T00:00:00"/>
  </r>
  <r>
    <x v="0"/>
    <s v="0000119381"/>
    <x v="8"/>
    <x v="54"/>
    <n v="4"/>
    <n v="1"/>
    <n v="830"/>
    <n v="635"/>
    <n v="560236"/>
    <n v="13033"/>
    <n v="53755"/>
    <n v="12175"/>
    <d v="2013-02-05T00:00:00"/>
    <d v="2013-02-20T00:00:00"/>
  </r>
  <r>
    <x v="0"/>
    <s v="0000119381"/>
    <x v="8"/>
    <x v="54"/>
    <n v="1"/>
    <n v="1"/>
    <n v="1540"/>
    <n v="1540"/>
    <n v="560236"/>
    <n v="13033"/>
    <n v="53755"/>
    <n v="12175"/>
    <d v="2013-02-05T00:00:00"/>
    <d v="2013-02-20T00:00:00"/>
  </r>
  <r>
    <x v="0"/>
    <s v="0000119381"/>
    <x v="8"/>
    <x v="54"/>
    <n v="2"/>
    <n v="1"/>
    <n v="830"/>
    <n v="415"/>
    <n v="560236"/>
    <n v="13033"/>
    <n v="53755"/>
    <n v="12175"/>
    <d v="2013-02-05T00:00:00"/>
    <d v="2013-02-20T00:00:00"/>
  </r>
  <r>
    <x v="0"/>
    <s v="0000119381"/>
    <x v="8"/>
    <x v="54"/>
    <n v="5"/>
    <n v="1"/>
    <n v="830"/>
    <n v="415"/>
    <n v="560236"/>
    <n v="13033"/>
    <n v="53755"/>
    <n v="12175"/>
    <d v="2013-02-05T00:00:00"/>
    <d v="2013-02-20T00:00:00"/>
  </r>
  <r>
    <x v="0"/>
    <s v="0000119383"/>
    <x v="8"/>
    <x v="55"/>
    <n v="1"/>
    <n v="1"/>
    <n v="222"/>
    <n v="0"/>
    <m/>
    <n v="13033"/>
    <n v="53920"/>
    <n v="10020"/>
    <d v="2013-02-15T00:00:00"/>
    <m/>
  </r>
  <r>
    <x v="0"/>
    <s v="0000119384"/>
    <x v="8"/>
    <x v="56"/>
    <n v="1"/>
    <n v="1"/>
    <n v="5000"/>
    <n v="0"/>
    <m/>
    <n v="13033"/>
    <n v="53402"/>
    <n v="10020"/>
    <d v="2013-02-15T00:00:00"/>
    <m/>
  </r>
  <r>
    <x v="0"/>
    <s v="0000119385"/>
    <x v="10"/>
    <x v="57"/>
    <n v="1"/>
    <n v="1"/>
    <n v="647.78"/>
    <n v="647.78"/>
    <n v="559771"/>
    <n v="12062"/>
    <n v="55050"/>
    <n v="22086"/>
    <d v="2013-02-19T00:00:00"/>
    <d v="2013-02-19T00:00:00"/>
  </r>
  <r>
    <x v="0"/>
    <s v="0000119386"/>
    <x v="10"/>
    <x v="58"/>
    <n v="1"/>
    <n v="1"/>
    <n v="2804.4"/>
    <n v="2804.4"/>
    <n v="559798"/>
    <n v="12062"/>
    <n v="55050"/>
    <n v="22086"/>
    <d v="2013-02-19T00:00:00"/>
    <d v="2013-02-19T00:00:00"/>
  </r>
  <r>
    <x v="0"/>
    <s v="0000119387"/>
    <x v="11"/>
    <x v="30"/>
    <n v="1"/>
    <n v="1"/>
    <n v="306.72000000000003"/>
    <n v="306.72000000000003"/>
    <n v="560156"/>
    <n v="12062"/>
    <n v="53015"/>
    <n v="10020"/>
    <d v="2013-02-20T00:00:00"/>
    <d v="2013-02-20T00:00:00"/>
  </r>
  <r>
    <x v="0"/>
    <s v="0000119388"/>
    <x v="10"/>
    <x v="59"/>
    <n v="6"/>
    <n v="1"/>
    <n v="184.8"/>
    <n v="0"/>
    <m/>
    <n v="12062"/>
    <n v="53920"/>
    <n v="10020"/>
    <d v="2013-02-19T00:00:00"/>
    <m/>
  </r>
  <r>
    <x v="0"/>
    <s v="0000119388"/>
    <x v="10"/>
    <x v="59"/>
    <n v="4"/>
    <n v="1"/>
    <n v="56.94"/>
    <n v="0"/>
    <m/>
    <n v="12062"/>
    <n v="53920"/>
    <n v="10020"/>
    <d v="2013-02-19T00:00:00"/>
    <m/>
  </r>
  <r>
    <x v="0"/>
    <s v="0000119388"/>
    <x v="10"/>
    <x v="59"/>
    <n v="7"/>
    <n v="1"/>
    <n v="135.5"/>
    <n v="0"/>
    <m/>
    <n v="12062"/>
    <n v="53920"/>
    <n v="10020"/>
    <d v="2013-02-19T00:00:00"/>
    <m/>
  </r>
  <r>
    <x v="0"/>
    <s v="0000119388"/>
    <x v="10"/>
    <x v="59"/>
    <n v="1"/>
    <n v="1"/>
    <n v="3083.93"/>
    <n v="0"/>
    <m/>
    <n v="12062"/>
    <n v="53920"/>
    <n v="10020"/>
    <d v="2013-02-19T00:00:00"/>
    <m/>
  </r>
  <r>
    <x v="0"/>
    <s v="0000119388"/>
    <x v="10"/>
    <x v="59"/>
    <n v="2"/>
    <n v="1"/>
    <n v="959.44"/>
    <n v="0"/>
    <m/>
    <n v="12062"/>
    <n v="53920"/>
    <n v="10020"/>
    <d v="2013-02-19T00:00:00"/>
    <m/>
  </r>
  <r>
    <x v="0"/>
    <s v="0000119388"/>
    <x v="10"/>
    <x v="59"/>
    <n v="3"/>
    <n v="1"/>
    <n v="959.44"/>
    <n v="0"/>
    <m/>
    <n v="12062"/>
    <n v="53920"/>
    <n v="10020"/>
    <d v="2013-02-19T00:00:00"/>
    <m/>
  </r>
  <r>
    <x v="0"/>
    <s v="0000119388"/>
    <x v="10"/>
    <x v="59"/>
    <n v="5"/>
    <n v="1"/>
    <n v="366.91"/>
    <n v="0"/>
    <m/>
    <n v="12062"/>
    <n v="53920"/>
    <n v="10020"/>
    <d v="2013-02-19T00:00:00"/>
    <m/>
  </r>
  <r>
    <x v="0"/>
    <s v="0000119392"/>
    <x v="12"/>
    <x v="60"/>
    <n v="1"/>
    <n v="1"/>
    <n v="153645.92000000001"/>
    <n v="153645.92000000001"/>
    <n v="560794"/>
    <n v="21022"/>
    <n v="51230"/>
    <n v="40001"/>
    <d v="2013-02-21T00:00:00"/>
    <d v="2013-02-22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311587"/>
    <n v="0"/>
    <s v="Smith,Jacob"/>
    <x v="0"/>
    <s v="SIC"/>
    <x v="0"/>
    <x v="0"/>
    <x v="0"/>
  </r>
  <r>
    <n v="645109"/>
    <n v="0"/>
    <s v="Johnson,Michael"/>
    <x v="1"/>
    <s v="SIC"/>
    <x v="1"/>
    <x v="1"/>
    <x v="1"/>
  </r>
  <r>
    <n v="645109"/>
    <n v="0"/>
    <s v="Johnson,Michael"/>
    <x v="1"/>
    <s v="SIC"/>
    <x v="1"/>
    <x v="0"/>
    <x v="0"/>
  </r>
  <r>
    <n v="835119"/>
    <n v="0"/>
    <s v="Williams,Joshua"/>
    <x v="2"/>
    <s v="SIC"/>
    <x v="2"/>
    <x v="1"/>
    <x v="1"/>
  </r>
  <r>
    <n v="921565"/>
    <n v="0"/>
    <s v="Jones,Matthew"/>
    <x v="3"/>
    <s v="SIC"/>
    <x v="1"/>
    <x v="0"/>
    <x v="0"/>
  </r>
  <r>
    <n v="904174"/>
    <n v="0"/>
    <s v="Brown,Daniel"/>
    <x v="0"/>
    <s v="SIC"/>
    <x v="3"/>
    <x v="0"/>
    <x v="0"/>
  </r>
  <r>
    <n v="108501"/>
    <n v="0"/>
    <s v="Davis,Christopher"/>
    <x v="2"/>
    <s v="SIC"/>
    <x v="4"/>
    <x v="1"/>
    <x v="1"/>
  </r>
  <r>
    <n v="806984"/>
    <n v="0"/>
    <s v="Miller,Andrew"/>
    <x v="4"/>
    <s v="SIC"/>
    <x v="1"/>
    <x v="0"/>
    <x v="0"/>
  </r>
  <r>
    <n v="605544"/>
    <n v="0"/>
    <s v="Wilson,Ethan"/>
    <x v="1"/>
    <s v="SIC"/>
    <x v="1"/>
    <x v="1"/>
    <x v="1"/>
  </r>
  <r>
    <n v="261528"/>
    <n v="0"/>
    <s v="Moore,Joseph"/>
    <x v="4"/>
    <s v="SIC"/>
    <x v="1"/>
    <x v="1"/>
    <x v="1"/>
  </r>
  <r>
    <n v="261528"/>
    <n v="0"/>
    <s v="Moore,Joseph"/>
    <x v="4"/>
    <s v="SIC"/>
    <x v="1"/>
    <x v="0"/>
    <x v="0"/>
  </r>
  <r>
    <n v="682726"/>
    <n v="0"/>
    <s v="Taylor,William"/>
    <x v="0"/>
    <s v="SIC"/>
    <x v="5"/>
    <x v="1"/>
    <x v="1"/>
  </r>
  <r>
    <n v="682726"/>
    <n v="0"/>
    <s v="Taylor,William"/>
    <x v="0"/>
    <s v="SIC"/>
    <x v="6"/>
    <x v="0"/>
    <x v="0"/>
  </r>
  <r>
    <n v="268234"/>
    <n v="0"/>
    <s v="Anderson,Anthony"/>
    <x v="0"/>
    <s v="SIC"/>
    <x v="6"/>
    <x v="1"/>
    <x v="1"/>
  </r>
  <r>
    <n v="537900"/>
    <n v="0"/>
    <s v="Thomas,David"/>
    <x v="0"/>
    <s v="SIC"/>
    <x v="0"/>
    <x v="1"/>
    <x v="1"/>
  </r>
  <r>
    <n v="935382"/>
    <n v="0"/>
    <s v="Jackson,Alexander"/>
    <x v="0"/>
    <s v="SIC"/>
    <x v="4"/>
    <x v="1"/>
    <x v="1"/>
  </r>
  <r>
    <n v="602526"/>
    <n v="0"/>
    <s v="White,Nicholas"/>
    <x v="0"/>
    <s v="SIC"/>
    <x v="0"/>
    <x v="1"/>
    <x v="1"/>
  </r>
  <r>
    <n v="624084"/>
    <n v="0"/>
    <s v="Harris,Ryan"/>
    <x v="0"/>
    <s v="SIC"/>
    <x v="7"/>
    <x v="0"/>
    <x v="0"/>
  </r>
  <r>
    <n v="341458"/>
    <n v="0"/>
    <s v="Martin,Tyler"/>
    <x v="4"/>
    <s v="SIC"/>
    <x v="1"/>
    <x v="0"/>
    <x v="0"/>
  </r>
  <r>
    <n v="674630"/>
    <n v="0"/>
    <s v="Thompson,James"/>
    <x v="0"/>
    <s v="SIC"/>
    <x v="8"/>
    <x v="0"/>
    <x v="0"/>
  </r>
  <r>
    <n v="674630"/>
    <n v="0"/>
    <s v="Thompson,James"/>
    <x v="2"/>
    <s v="SIC"/>
    <x v="5"/>
    <x v="0"/>
    <x v="0"/>
  </r>
  <r>
    <n v="752850"/>
    <n v="0"/>
    <s v="Garcia,John"/>
    <x v="2"/>
    <s v="SIC"/>
    <x v="7"/>
    <x v="1"/>
    <x v="1"/>
  </r>
  <r>
    <n v="951321"/>
    <n v="1"/>
    <s v="Martinez,Jonathan"/>
    <x v="0"/>
    <s v="SIC"/>
    <x v="9"/>
    <x v="2"/>
    <x v="2"/>
  </r>
  <r>
    <n v="311587"/>
    <n v="0"/>
    <s v="Smith,Jacob"/>
    <x v="3"/>
    <s v="SIC"/>
    <x v="3"/>
    <x v="2"/>
    <x v="2"/>
  </r>
  <r>
    <n v="140990"/>
    <n v="0"/>
    <s v="Robinson,Noah"/>
    <x v="0"/>
    <s v="SIC"/>
    <x v="0"/>
    <x v="3"/>
    <x v="3"/>
  </r>
  <r>
    <n v="883669"/>
    <n v="0"/>
    <s v="Clark,Brandon"/>
    <x v="4"/>
    <s v="SIC"/>
    <x v="10"/>
    <x v="4"/>
    <x v="1"/>
  </r>
  <r>
    <n v="733760"/>
    <n v="0"/>
    <s v="Rodriguez,Christian"/>
    <x v="0"/>
    <s v="SIC"/>
    <x v="4"/>
    <x v="5"/>
    <x v="4"/>
  </r>
  <r>
    <n v="474941"/>
    <n v="0"/>
    <s v="Lewis,Dylan"/>
    <x v="0"/>
    <s v="SIC"/>
    <x v="11"/>
    <x v="4"/>
    <x v="1"/>
  </r>
  <r>
    <n v="474941"/>
    <n v="0"/>
    <s v="Lewis,Dylan"/>
    <x v="0"/>
    <s v="SIC"/>
    <x v="6"/>
    <x v="3"/>
    <x v="3"/>
  </r>
  <r>
    <n v="615307"/>
    <n v="0"/>
    <s v="Lee,Samuel"/>
    <x v="0"/>
    <s v="SIC"/>
    <x v="3"/>
    <x v="2"/>
    <x v="2"/>
  </r>
  <r>
    <n v="144775"/>
    <n v="0"/>
    <s v="Walker,Benjamin"/>
    <x v="0"/>
    <s v="SIC"/>
    <x v="0"/>
    <x v="3"/>
    <x v="3"/>
  </r>
  <r>
    <n v="54857"/>
    <n v="0"/>
    <s v="Hall,Zachary"/>
    <x v="0"/>
    <s v="SIC"/>
    <x v="5"/>
    <x v="6"/>
    <x v="3"/>
  </r>
  <r>
    <n v="969490"/>
    <n v="0"/>
    <s v="Allen,Nathan"/>
    <x v="2"/>
    <s v="SIC"/>
    <x v="12"/>
    <x v="6"/>
    <x v="3"/>
  </r>
  <r>
    <n v="969490"/>
    <n v="0"/>
    <s v="Allen,Nathan"/>
    <x v="4"/>
    <s v="SIC"/>
    <x v="1"/>
    <x v="4"/>
    <x v="1"/>
  </r>
  <r>
    <n v="579919"/>
    <n v="0"/>
    <s v="Young,Logan"/>
    <x v="4"/>
    <s v="SIC"/>
    <x v="0"/>
    <x v="4"/>
    <x v="1"/>
  </r>
  <r>
    <n v="599675"/>
    <n v="0"/>
    <s v="Hernandez,Justin"/>
    <x v="0"/>
    <s v="SIC"/>
    <x v="0"/>
    <x v="4"/>
    <x v="1"/>
  </r>
  <r>
    <n v="625135"/>
    <n v="0"/>
    <s v="King,Gabriel"/>
    <x v="0"/>
    <s v="SIC"/>
    <x v="5"/>
    <x v="3"/>
    <x v="3"/>
  </r>
  <r>
    <n v="664825"/>
    <n v="0"/>
    <s v="Wright,Jose"/>
    <x v="4"/>
    <s v="SIC"/>
    <x v="1"/>
    <x v="7"/>
    <x v="0"/>
  </r>
  <r>
    <n v="664825"/>
    <n v="0"/>
    <s v="Wright,Jose"/>
    <x v="4"/>
    <s v="SIC"/>
    <x v="13"/>
    <x v="8"/>
    <x v="1"/>
  </r>
  <r>
    <n v="459949"/>
    <n v="0"/>
    <s v="Lopez,Austin"/>
    <x v="0"/>
    <s v="SIC"/>
    <x v="0"/>
    <x v="2"/>
    <x v="2"/>
  </r>
  <r>
    <n v="375792"/>
    <n v="0"/>
    <s v="Hill,Kevin"/>
    <x v="3"/>
    <s v="SIC"/>
    <x v="3"/>
    <x v="5"/>
    <x v="4"/>
  </r>
  <r>
    <n v="459949"/>
    <n v="0"/>
    <s v="Lopez,Austin"/>
    <x v="2"/>
    <s v="SIC"/>
    <x v="1"/>
    <x v="9"/>
    <x v="4"/>
  </r>
  <r>
    <n v="459949"/>
    <n v="0"/>
    <s v="Lopez,Austin"/>
    <x v="2"/>
    <s v="SIC"/>
    <x v="3"/>
    <x v="10"/>
    <x v="3"/>
  </r>
  <r>
    <n v="869277"/>
    <n v="0"/>
    <s v="Scott,Elijah"/>
    <x v="4"/>
    <s v="SIC"/>
    <x v="1"/>
    <x v="8"/>
    <x v="1"/>
  </r>
  <r>
    <n v="389844"/>
    <n v="0"/>
    <s v="Green,Caleb"/>
    <x v="4"/>
    <s v="SIC"/>
    <x v="0"/>
    <x v="4"/>
    <x v="1"/>
  </r>
  <r>
    <n v="389844"/>
    <n v="0"/>
    <s v="Green,Caleb"/>
    <x v="4"/>
    <s v="SIC"/>
    <x v="1"/>
    <x v="11"/>
    <x v="0"/>
  </r>
  <r>
    <n v="873164"/>
    <n v="0"/>
    <s v="Adams,Robert"/>
    <x v="4"/>
    <s v="SIC"/>
    <x v="12"/>
    <x v="3"/>
    <x v="3"/>
  </r>
  <r>
    <n v="935382"/>
    <n v="0"/>
    <s v="Jackson,Alexander"/>
    <x v="4"/>
    <s v="SIC"/>
    <x v="1"/>
    <x v="7"/>
    <x v="0"/>
  </r>
  <r>
    <n v="935382"/>
    <n v="0"/>
    <s v="Jackson,Alexander"/>
    <x v="4"/>
    <s v="SIC"/>
    <x v="1"/>
    <x v="8"/>
    <x v="1"/>
  </r>
  <r>
    <n v="555166"/>
    <n v="0"/>
    <s v="Baker,Thomas"/>
    <x v="4"/>
    <s v="SIC"/>
    <x v="1"/>
    <x v="4"/>
    <x v="1"/>
  </r>
  <r>
    <n v="555166"/>
    <n v="0"/>
    <s v="Baker,Thomas"/>
    <x v="4"/>
    <s v="SIC"/>
    <x v="14"/>
    <x v="6"/>
    <x v="3"/>
  </r>
  <r>
    <n v="555166"/>
    <n v="0"/>
    <s v="Baker,Thomas"/>
    <x v="3"/>
    <s v="SIC"/>
    <x v="3"/>
    <x v="2"/>
    <x v="2"/>
  </r>
  <r>
    <n v="503495"/>
    <n v="0"/>
    <s v="Gonzalez,Jordan"/>
    <x v="0"/>
    <s v="SIC"/>
    <x v="0"/>
    <x v="5"/>
    <x v="4"/>
  </r>
  <r>
    <n v="503495"/>
    <n v="0"/>
    <s v="Gonzalez,Jordan"/>
    <x v="0"/>
    <s v="SIC"/>
    <x v="1"/>
    <x v="4"/>
    <x v="1"/>
  </r>
  <r>
    <n v="935382"/>
    <n v="0"/>
    <s v="Jackson,Alexander"/>
    <x v="4"/>
    <s v="SIC"/>
    <x v="1"/>
    <x v="3"/>
    <x v="3"/>
  </r>
  <r>
    <n v="35938"/>
    <n v="0"/>
    <s v="Nelson,Cameron"/>
    <x v="0"/>
    <s v="SIC"/>
    <x v="0"/>
    <x v="2"/>
    <x v="2"/>
  </r>
  <r>
    <n v="162126"/>
    <n v="0"/>
    <s v="Carter,Jack"/>
    <x v="0"/>
    <s v="SIC"/>
    <x v="12"/>
    <x v="5"/>
    <x v="4"/>
  </r>
  <r>
    <n v="453743"/>
    <n v="0"/>
    <s v="Mitchell,Hunter"/>
    <x v="2"/>
    <s v="SIC"/>
    <x v="15"/>
    <x v="5"/>
    <x v="4"/>
  </r>
  <r>
    <n v="674630"/>
    <n v="0"/>
    <s v="Thompson,James"/>
    <x v="4"/>
    <s v="SIC"/>
    <x v="1"/>
    <x v="5"/>
    <x v="4"/>
  </r>
  <r>
    <n v="422727"/>
    <n v="0"/>
    <s v="Perez,Jackson"/>
    <x v="3"/>
    <s v="SIC"/>
    <x v="1"/>
    <x v="6"/>
    <x v="3"/>
  </r>
  <r>
    <n v="820836"/>
    <n v="0"/>
    <s v="Roberts,Angel"/>
    <x v="3"/>
    <s v="SIC"/>
    <x v="3"/>
    <x v="2"/>
    <x v="2"/>
  </r>
  <r>
    <n v="647912"/>
    <n v="0"/>
    <s v="Turner,Isaiah"/>
    <x v="0"/>
    <s v="SIC"/>
    <x v="11"/>
    <x v="2"/>
    <x v="2"/>
  </r>
  <r>
    <n v="363618"/>
    <n v="0"/>
    <s v="Phillips,Evan"/>
    <x v="0"/>
    <s v="SIC"/>
    <x v="5"/>
    <x v="6"/>
    <x v="3"/>
  </r>
  <r>
    <n v="309284"/>
    <n v="0"/>
    <s v="Campbell,Isaac"/>
    <x v="0"/>
    <s v="SIC"/>
    <x v="1"/>
    <x v="5"/>
    <x v="4"/>
  </r>
  <r>
    <n v="694606"/>
    <n v="0"/>
    <s v="Parker,Mason"/>
    <x v="0"/>
    <s v="SIC"/>
    <x v="16"/>
    <x v="5"/>
    <x v="4"/>
  </r>
  <r>
    <n v="694606"/>
    <n v="0"/>
    <s v="Parker,Mason"/>
    <x v="0"/>
    <s v="SIC"/>
    <x v="17"/>
    <x v="8"/>
    <x v="1"/>
  </r>
  <r>
    <n v="942722"/>
    <n v="0"/>
    <s v="Evans,Luke"/>
    <x v="0"/>
    <s v="SIC"/>
    <x v="5"/>
    <x v="6"/>
    <x v="3"/>
  </r>
  <r>
    <n v="689783"/>
    <n v="0"/>
    <s v="Edwards,Jason"/>
    <x v="0"/>
    <s v="SIC"/>
    <x v="12"/>
    <x v="8"/>
    <x v="1"/>
  </r>
  <r>
    <n v="572634"/>
    <n v="0"/>
    <s v="Collins,Gavin"/>
    <x v="2"/>
    <s v="SIC"/>
    <x v="1"/>
    <x v="2"/>
    <x v="2"/>
  </r>
  <r>
    <n v="572634"/>
    <n v="0"/>
    <s v="Collins,Gavin"/>
    <x v="1"/>
    <s v="SIC"/>
    <x v="1"/>
    <x v="5"/>
    <x v="4"/>
  </r>
  <r>
    <n v="572634"/>
    <n v="0"/>
    <s v="Collins,Gavin"/>
    <x v="1"/>
    <s v="SIC"/>
    <x v="1"/>
    <x v="6"/>
    <x v="3"/>
  </r>
  <r>
    <n v="572634"/>
    <n v="0"/>
    <s v="Collins,Gavin"/>
    <x v="1"/>
    <s v="SIC"/>
    <x v="1"/>
    <x v="4"/>
    <x v="1"/>
  </r>
  <r>
    <n v="53568"/>
    <n v="0"/>
    <s v="Stewart,Jayden"/>
    <x v="4"/>
    <s v="SIC"/>
    <x v="1"/>
    <x v="7"/>
    <x v="0"/>
  </r>
  <r>
    <n v="341458"/>
    <n v="0"/>
    <s v="Martin,Tyler"/>
    <x v="4"/>
    <s v="SIC"/>
    <x v="1"/>
    <x v="7"/>
    <x v="0"/>
  </r>
  <r>
    <n v="645109"/>
    <n v="0"/>
    <s v="Johnson,Michael"/>
    <x v="4"/>
    <s v="SIC"/>
    <x v="3"/>
    <x v="6"/>
    <x v="3"/>
  </r>
  <r>
    <n v="645109"/>
    <n v="0"/>
    <s v="Johnson,Michael"/>
    <x v="4"/>
    <s v="SIC"/>
    <x v="1"/>
    <x v="4"/>
    <x v="1"/>
  </r>
  <r>
    <n v="645109"/>
    <n v="0"/>
    <s v="Johnson,Michael"/>
    <x v="4"/>
    <s v="SIC"/>
    <x v="1"/>
    <x v="11"/>
    <x v="0"/>
  </r>
  <r>
    <n v="309793"/>
    <n v="0"/>
    <s v="Sanchez,Aaron"/>
    <x v="3"/>
    <s v="SIC"/>
    <x v="0"/>
    <x v="4"/>
    <x v="1"/>
  </r>
  <r>
    <n v="689074"/>
    <n v="0"/>
    <s v="Morris,Connor"/>
    <x v="4"/>
    <s v="SIC"/>
    <x v="1"/>
    <x v="3"/>
    <x v="3"/>
  </r>
  <r>
    <n v="689074"/>
    <n v="0"/>
    <s v="Morris,Connor"/>
    <x v="4"/>
    <s v="SIC"/>
    <x v="1"/>
    <x v="8"/>
    <x v="1"/>
  </r>
  <r>
    <n v="689074"/>
    <n v="0"/>
    <s v="Morris,Connor"/>
    <x v="4"/>
    <s v="SIC"/>
    <x v="1"/>
    <x v="7"/>
    <x v="0"/>
  </r>
  <r>
    <n v="609303"/>
    <n v="1"/>
    <s v="Rogers,Aiden"/>
    <x v="4"/>
    <s v="SIC"/>
    <x v="1"/>
    <x v="3"/>
    <x v="3"/>
  </r>
  <r>
    <n v="185450"/>
    <n v="0"/>
    <s v="Reed,Aidan"/>
    <x v="4"/>
    <s v="SIC"/>
    <x v="3"/>
    <x v="6"/>
    <x v="3"/>
  </r>
  <r>
    <n v="525099"/>
    <n v="0"/>
    <s v="Cook,Kyle"/>
    <x v="4"/>
    <s v="SIC"/>
    <x v="1"/>
    <x v="5"/>
    <x v="4"/>
  </r>
  <r>
    <n v="217327"/>
    <n v="0"/>
    <s v="Morgan,Juan"/>
    <x v="4"/>
    <s v="SIC"/>
    <x v="1"/>
    <x v="2"/>
    <x v="2"/>
  </r>
  <r>
    <n v="585545"/>
    <n v="0"/>
    <s v="Bell,Charles"/>
    <x v="4"/>
    <s v="SIC"/>
    <x v="1"/>
    <x v="3"/>
    <x v="3"/>
  </r>
  <r>
    <n v="853351"/>
    <n v="0"/>
    <s v="Murphy,Luis"/>
    <x v="0"/>
    <s v="SIC"/>
    <x v="0"/>
    <x v="5"/>
    <x v="4"/>
  </r>
  <r>
    <n v="853351"/>
    <n v="0"/>
    <s v="Murphy,Luis"/>
    <x v="0"/>
    <s v="SIC"/>
    <x v="3"/>
    <x v="2"/>
    <x v="2"/>
  </r>
  <r>
    <n v="853351"/>
    <n v="0"/>
    <s v="Murphy,Luis"/>
    <x v="4"/>
    <s v="SIC"/>
    <x v="1"/>
    <x v="6"/>
    <x v="3"/>
  </r>
  <r>
    <n v="972886"/>
    <n v="0"/>
    <s v="Bailey,Adam"/>
    <x v="0"/>
    <s v="SIC"/>
    <x v="5"/>
    <x v="5"/>
    <x v="4"/>
  </r>
  <r>
    <n v="934035"/>
    <n v="0"/>
    <s v="Rivera,Lucas"/>
    <x v="2"/>
    <s v="SIC"/>
    <x v="3"/>
    <x v="10"/>
    <x v="3"/>
  </r>
  <r>
    <n v="459949"/>
    <n v="0"/>
    <s v="Lopez,Austin"/>
    <x v="2"/>
    <s v="SIC"/>
    <x v="2"/>
    <x v="10"/>
    <x v="3"/>
  </r>
  <r>
    <n v="459949"/>
    <n v="0"/>
    <s v="Lopez,Austin"/>
    <x v="2"/>
    <s v="SIC"/>
    <x v="18"/>
    <x v="10"/>
    <x v="3"/>
  </r>
  <r>
    <n v="459949"/>
    <n v="0"/>
    <s v="Lopez,Austin"/>
    <x v="2"/>
    <s v="SIC"/>
    <x v="12"/>
    <x v="12"/>
    <x v="1"/>
  </r>
  <r>
    <n v="377203"/>
    <n v="0"/>
    <s v="Cooper,Brian"/>
    <x v="0"/>
    <s v="SIC"/>
    <x v="5"/>
    <x v="9"/>
    <x v="4"/>
  </r>
  <r>
    <n v="728279"/>
    <n v="0"/>
    <s v="Richardson,Eric"/>
    <x v="4"/>
    <s v="SIC"/>
    <x v="19"/>
    <x v="13"/>
    <x v="0"/>
  </r>
  <r>
    <n v="642295"/>
    <n v="0"/>
    <s v="Cox,Adrian"/>
    <x v="2"/>
    <s v="SIC"/>
    <x v="1"/>
    <x v="14"/>
    <x v="2"/>
  </r>
  <r>
    <n v="624084"/>
    <n v="0"/>
    <s v="Harris,Ryan"/>
    <x v="0"/>
    <s v="SIC"/>
    <x v="20"/>
    <x v="0"/>
    <x v="0"/>
  </r>
  <r>
    <n v="624084"/>
    <n v="0"/>
    <s v="Harris,Ryan"/>
    <x v="0"/>
    <s v="SIC"/>
    <x v="21"/>
    <x v="0"/>
    <x v="0"/>
  </r>
  <r>
    <n v="728279"/>
    <n v="0"/>
    <s v="Richardson,Eric"/>
    <x v="0"/>
    <s v="SIC"/>
    <x v="0"/>
    <x v="0"/>
    <x v="0"/>
  </r>
  <r>
    <n v="140990"/>
    <n v="0"/>
    <s v="Robinson,Noah"/>
    <x v="0"/>
    <s v="SIC"/>
    <x v="12"/>
    <x v="0"/>
    <x v="0"/>
  </r>
  <r>
    <n v="198333"/>
    <n v="1"/>
    <s v="Howard,Nathaniel"/>
    <x v="4"/>
    <s v="SIC"/>
    <x v="3"/>
    <x v="0"/>
    <x v="0"/>
  </r>
  <r>
    <n v="44371"/>
    <n v="0"/>
    <s v="Ward,Sean"/>
    <x v="4"/>
    <s v="SIC"/>
    <x v="12"/>
    <x v="1"/>
    <x v="1"/>
  </r>
  <r>
    <n v="44371"/>
    <n v="0"/>
    <s v="Ward,Sean"/>
    <x v="4"/>
    <s v="SIC"/>
    <x v="1"/>
    <x v="0"/>
    <x v="0"/>
  </r>
  <r>
    <n v="988116"/>
    <n v="0"/>
    <s v="Torres,Alex"/>
    <x v="4"/>
    <s v="SIC"/>
    <x v="19"/>
    <x v="1"/>
    <x v="1"/>
  </r>
  <r>
    <n v="500684"/>
    <n v="0"/>
    <s v="Peterson,Carlos"/>
    <x v="0"/>
    <s v="SIC"/>
    <x v="5"/>
    <x v="0"/>
    <x v="0"/>
  </r>
  <r>
    <n v="429643"/>
    <n v="0"/>
    <s v="Gray,Bryan"/>
    <x v="4"/>
    <s v="SIC"/>
    <x v="1"/>
    <x v="1"/>
    <x v="1"/>
  </r>
  <r>
    <n v="429643"/>
    <n v="0"/>
    <s v="Gray,Bryan"/>
    <x v="0"/>
    <s v="SIC"/>
    <x v="8"/>
    <x v="0"/>
    <x v="0"/>
  </r>
  <r>
    <n v="738503"/>
    <n v="0"/>
    <s v="Ramirez,Ian"/>
    <x v="0"/>
    <s v="SIC"/>
    <x v="7"/>
    <x v="0"/>
    <x v="0"/>
  </r>
  <r>
    <n v="55381"/>
    <n v="0"/>
    <s v="James,Owen"/>
    <x v="0"/>
    <s v="SIC"/>
    <x v="1"/>
    <x v="1"/>
    <x v="1"/>
  </r>
  <r>
    <n v="115195"/>
    <n v="0"/>
    <s v="Watson,Jesus"/>
    <x v="0"/>
    <s v="SIC"/>
    <x v="6"/>
    <x v="1"/>
    <x v="1"/>
  </r>
  <r>
    <n v="545521"/>
    <n v="0"/>
    <s v="Brooks,Landon"/>
    <x v="4"/>
    <s v="SIC"/>
    <x v="22"/>
    <x v="0"/>
    <x v="0"/>
  </r>
  <r>
    <n v="775444"/>
    <n v="0"/>
    <s v="Kelly,Julian"/>
    <x v="0"/>
    <s v="SIC"/>
    <x v="5"/>
    <x v="0"/>
    <x v="0"/>
  </r>
  <r>
    <n v="856465"/>
    <n v="0"/>
    <s v="Sanders,Chase"/>
    <x v="0"/>
    <s v="SIC"/>
    <x v="13"/>
    <x v="1"/>
    <x v="1"/>
  </r>
  <r>
    <n v="555242"/>
    <n v="0"/>
    <s v="Price,Cole"/>
    <x v="0"/>
    <s v="SIC"/>
    <x v="4"/>
    <x v="0"/>
    <x v="0"/>
  </r>
  <r>
    <n v="251999"/>
    <n v="0"/>
    <s v="Bennett,Diego"/>
    <x v="4"/>
    <s v="SIC"/>
    <x v="6"/>
    <x v="0"/>
    <x v="0"/>
  </r>
  <r>
    <n v="99193"/>
    <n v="0"/>
    <s v="Wood,Jeremiah"/>
    <x v="4"/>
    <s v="SIC"/>
    <x v="3"/>
    <x v="1"/>
    <x v="1"/>
  </r>
  <r>
    <n v="99193"/>
    <n v="0"/>
    <s v="Wood,Jeremiah"/>
    <x v="4"/>
    <s v="SIC"/>
    <x v="1"/>
    <x v="0"/>
    <x v="0"/>
  </r>
  <r>
    <n v="392062"/>
    <n v="0"/>
    <s v="Barnes,Steven"/>
    <x v="4"/>
    <s v="SIC"/>
    <x v="1"/>
    <x v="0"/>
    <x v="0"/>
  </r>
  <r>
    <n v="422727"/>
    <n v="0"/>
    <s v="Perez,Jackson"/>
    <x v="3"/>
    <s v="SIC"/>
    <x v="0"/>
    <x v="0"/>
    <x v="0"/>
  </r>
  <r>
    <n v="377203"/>
    <n v="0"/>
    <s v="Cooper,Brian"/>
    <x v="0"/>
    <s v="SIC"/>
    <x v="5"/>
    <x v="4"/>
    <x v="1"/>
  </r>
  <r>
    <n v="654062"/>
    <n v="0"/>
    <s v="Ross,Sebastian"/>
    <x v="4"/>
    <s v="SIC"/>
    <x v="1"/>
    <x v="6"/>
    <x v="3"/>
  </r>
  <r>
    <n v="755355"/>
    <n v="0"/>
    <s v="Henderson,Xavier"/>
    <x v="4"/>
    <s v="SIC"/>
    <x v="1"/>
    <x v="6"/>
    <x v="3"/>
  </r>
  <r>
    <n v="555862"/>
    <n v="0"/>
    <s v="Coleman,Timothy"/>
    <x v="0"/>
    <s v="SIC"/>
    <x v="0"/>
    <x v="2"/>
    <x v="2"/>
  </r>
  <r>
    <n v="338561"/>
    <n v="0"/>
    <s v="Jenkins,Carter"/>
    <x v="0"/>
    <s v="SIC"/>
    <x v="5"/>
    <x v="3"/>
    <x v="3"/>
  </r>
  <r>
    <n v="226479"/>
    <n v="0"/>
    <s v="Perry,Wyatt"/>
    <x v="0"/>
    <s v="SIC"/>
    <x v="5"/>
    <x v="5"/>
    <x v="4"/>
  </r>
  <r>
    <n v="226479"/>
    <n v="0"/>
    <s v="Perry,Wyatt"/>
    <x v="0"/>
    <s v="SIC"/>
    <x v="0"/>
    <x v="11"/>
    <x v="0"/>
  </r>
  <r>
    <n v="500684"/>
    <n v="0"/>
    <s v="Peterson,Carlos"/>
    <x v="3"/>
    <s v="SIC"/>
    <x v="12"/>
    <x v="5"/>
    <x v="4"/>
  </r>
  <r>
    <n v="462639"/>
    <n v="0"/>
    <s v="Powell,Brayden"/>
    <x v="4"/>
    <s v="SIC"/>
    <x v="2"/>
    <x v="8"/>
    <x v="1"/>
  </r>
  <r>
    <n v="793716"/>
    <n v="0"/>
    <s v="Long,Blake"/>
    <x v="0"/>
    <s v="SIC"/>
    <x v="5"/>
    <x v="2"/>
    <x v="2"/>
  </r>
  <r>
    <n v="301384"/>
    <n v="0"/>
    <s v="Patterson,Hayden"/>
    <x v="0"/>
    <s v="SIC"/>
    <x v="3"/>
    <x v="3"/>
    <x v="3"/>
  </r>
  <r>
    <n v="113347"/>
    <n v="0"/>
    <s v="Hughes,Devin"/>
    <x v="0"/>
    <s v="SIC"/>
    <x v="0"/>
    <x v="2"/>
    <x v="2"/>
  </r>
  <r>
    <n v="398541"/>
    <n v="0"/>
    <s v="Flores,Cody"/>
    <x v="4"/>
    <s v="SIC"/>
    <x v="1"/>
    <x v="3"/>
    <x v="3"/>
  </r>
  <r>
    <n v="288928"/>
    <n v="0"/>
    <s v="Washington,Richard"/>
    <x v="2"/>
    <s v="SIC"/>
    <x v="13"/>
    <x v="2"/>
    <x v="2"/>
  </r>
  <r>
    <n v="775167"/>
    <n v="0"/>
    <s v="Butler,Seth"/>
    <x v="4"/>
    <s v="SIC"/>
    <x v="12"/>
    <x v="5"/>
    <x v="4"/>
  </r>
  <r>
    <n v="775167"/>
    <n v="0"/>
    <s v="Butler,Seth"/>
    <x v="4"/>
    <s v="SIC"/>
    <x v="12"/>
    <x v="2"/>
    <x v="2"/>
  </r>
  <r>
    <n v="775444"/>
    <n v="0"/>
    <s v="Kelly,Julian"/>
    <x v="4"/>
    <s v="SIC"/>
    <x v="1"/>
    <x v="8"/>
    <x v="1"/>
  </r>
  <r>
    <n v="775167"/>
    <n v="0"/>
    <s v="Butler,Seth"/>
    <x v="4"/>
    <s v="SIC"/>
    <x v="1"/>
    <x v="6"/>
    <x v="3"/>
  </r>
  <r>
    <n v="775167"/>
    <n v="0"/>
    <s v="Butler,Seth"/>
    <x v="4"/>
    <s v="SIC"/>
    <x v="12"/>
    <x v="4"/>
    <x v="1"/>
  </r>
  <r>
    <n v="775167"/>
    <n v="0"/>
    <s v="Butler,Seth"/>
    <x v="4"/>
    <s v="SIC"/>
    <x v="12"/>
    <x v="3"/>
    <x v="3"/>
  </r>
  <r>
    <n v="775167"/>
    <n v="0"/>
    <s v="Butler,Seth"/>
    <x v="4"/>
    <s v="SIC"/>
    <x v="12"/>
    <x v="8"/>
    <x v="1"/>
  </r>
  <r>
    <n v="130559"/>
    <n v="0"/>
    <s v="Simmons,Dominic"/>
    <x v="0"/>
    <s v="SIC"/>
    <x v="0"/>
    <x v="4"/>
    <x v="1"/>
  </r>
  <r>
    <n v="437881"/>
    <n v="0"/>
    <s v="Foster,Jaden"/>
    <x v="0"/>
    <s v="SIC"/>
    <x v="4"/>
    <x v="5"/>
    <x v="4"/>
  </r>
  <r>
    <n v="641295"/>
    <n v="0"/>
    <s v="Gonzales,Antonio"/>
    <x v="0"/>
    <s v="SIC"/>
    <x v="12"/>
    <x v="2"/>
    <x v="2"/>
  </r>
  <r>
    <n v="371859"/>
    <n v="0"/>
    <s v="Bryant,Miguel"/>
    <x v="4"/>
    <s v="SIC"/>
    <x v="3"/>
    <x v="6"/>
    <x v="3"/>
  </r>
  <r>
    <n v="371859"/>
    <n v="0"/>
    <s v="Bryant,Miguel"/>
    <x v="4"/>
    <s v="SIC"/>
    <x v="0"/>
    <x v="4"/>
    <x v="1"/>
  </r>
  <r>
    <n v="245734"/>
    <n v="0"/>
    <s v="Alexander,Liam"/>
    <x v="4"/>
    <s v="SIC"/>
    <x v="1"/>
    <x v="8"/>
    <x v="1"/>
  </r>
  <r>
    <n v="569961"/>
    <n v="0"/>
    <s v="Russell,Patrick"/>
    <x v="0"/>
    <s v="SIC"/>
    <x v="5"/>
    <x v="9"/>
    <x v="4"/>
  </r>
  <r>
    <n v="245734"/>
    <n v="0"/>
    <s v="Alexander,Liam"/>
    <x v="4"/>
    <s v="SIC"/>
    <x v="1"/>
    <x v="3"/>
    <x v="3"/>
  </r>
  <r>
    <n v="545521"/>
    <n v="0"/>
    <s v="Brooks,Landon"/>
    <x v="4"/>
    <s v="SIC"/>
    <x v="0"/>
    <x v="3"/>
    <x v="3"/>
  </r>
  <r>
    <n v="115195"/>
    <n v="0"/>
    <s v="Watson,Jesus"/>
    <x v="0"/>
    <s v="SIC"/>
    <x v="17"/>
    <x v="8"/>
    <x v="1"/>
  </r>
  <r>
    <n v="798649"/>
    <n v="0"/>
    <s v="Griffin,Carson"/>
    <x v="0"/>
    <s v="SIC"/>
    <x v="4"/>
    <x v="2"/>
    <x v="2"/>
  </r>
  <r>
    <n v="747126"/>
    <n v="0"/>
    <s v="Diaz,Jesse"/>
    <x v="2"/>
    <s v="SIC"/>
    <x v="1"/>
    <x v="3"/>
    <x v="3"/>
  </r>
  <r>
    <n v="739647"/>
    <n v="0"/>
    <s v="Hayes,Tristan"/>
    <x v="0"/>
    <s v="SIC"/>
    <x v="0"/>
    <x v="8"/>
    <x v="1"/>
  </r>
  <r>
    <n v="292456"/>
    <n v="0"/>
    <s v="Myers,Alejandro"/>
    <x v="2"/>
    <s v="SIC"/>
    <x v="17"/>
    <x v="4"/>
    <x v="1"/>
  </r>
  <r>
    <n v="425584"/>
    <n v="0"/>
    <s v="Ford,Henry"/>
    <x v="0"/>
    <s v="SIC"/>
    <x v="1"/>
    <x v="3"/>
    <x v="3"/>
  </r>
  <r>
    <n v="872321"/>
    <n v="0"/>
    <s v="Hamilton,Victor"/>
    <x v="0"/>
    <s v="SIC"/>
    <x v="21"/>
    <x v="4"/>
    <x v="1"/>
  </r>
  <r>
    <n v="261528"/>
    <n v="0"/>
    <s v="Moore,Joseph"/>
    <x v="4"/>
    <s v="SIC"/>
    <x v="1"/>
    <x v="2"/>
    <x v="2"/>
  </r>
  <r>
    <n v="280348"/>
    <n v="0"/>
    <s v="Graham,Trevor"/>
    <x v="4"/>
    <s v="SIC"/>
    <x v="1"/>
    <x v="6"/>
    <x v="3"/>
  </r>
  <r>
    <n v="515931"/>
    <n v="0"/>
    <s v="Sullivan,Bryce"/>
    <x v="4"/>
    <s v="SIC"/>
    <x v="1"/>
    <x v="11"/>
    <x v="0"/>
  </r>
  <r>
    <n v="515931"/>
    <n v="0"/>
    <s v="Sullivan,Bryce"/>
    <x v="4"/>
    <s v="SIC"/>
    <x v="1"/>
    <x v="3"/>
    <x v="3"/>
  </r>
  <r>
    <n v="515931"/>
    <n v="0"/>
    <s v="Sullivan,Bryce"/>
    <x v="4"/>
    <s v="SIC"/>
    <x v="1"/>
    <x v="8"/>
    <x v="1"/>
  </r>
  <r>
    <n v="515931"/>
    <n v="0"/>
    <s v="Sullivan,Bryce"/>
    <x v="4"/>
    <s v="SIC"/>
    <x v="1"/>
    <x v="7"/>
    <x v="0"/>
  </r>
  <r>
    <n v="170542"/>
    <n v="0"/>
    <s v="Wallace,Jake"/>
    <x v="4"/>
    <s v="SIC"/>
    <x v="1"/>
    <x v="6"/>
    <x v="3"/>
  </r>
  <r>
    <n v="170542"/>
    <n v="0"/>
    <s v="Wallace,Jake"/>
    <x v="4"/>
    <s v="SIC"/>
    <x v="3"/>
    <x v="5"/>
    <x v="4"/>
  </r>
  <r>
    <n v="99193"/>
    <n v="0"/>
    <s v="Wood,Jeremiah"/>
    <x v="4"/>
    <s v="SIC"/>
    <x v="23"/>
    <x v="2"/>
    <x v="2"/>
  </r>
  <r>
    <n v="682726"/>
    <n v="0"/>
    <s v="Taylor,William"/>
    <x v="0"/>
    <s v="SIC"/>
    <x v="0"/>
    <x v="8"/>
    <x v="1"/>
  </r>
  <r>
    <n v="689074"/>
    <n v="0"/>
    <s v="Morris,Connor"/>
    <x v="4"/>
    <s v="SIC"/>
    <x v="24"/>
    <x v="3"/>
    <x v="3"/>
  </r>
  <r>
    <n v="689074"/>
    <n v="0"/>
    <s v="Morris,Connor"/>
    <x v="4"/>
    <s v="SIC"/>
    <x v="1"/>
    <x v="3"/>
    <x v="3"/>
  </r>
  <r>
    <n v="689074"/>
    <n v="0"/>
    <s v="Morris,Connor"/>
    <x v="4"/>
    <s v="SIC"/>
    <x v="24"/>
    <x v="8"/>
    <x v="1"/>
  </r>
  <r>
    <n v="689074"/>
    <n v="0"/>
    <s v="Morris,Connor"/>
    <x v="4"/>
    <s v="SIC"/>
    <x v="1"/>
    <x v="8"/>
    <x v="1"/>
  </r>
  <r>
    <n v="689074"/>
    <n v="0"/>
    <s v="Morris,Connor"/>
    <x v="4"/>
    <s v="SIC"/>
    <x v="24"/>
    <x v="7"/>
    <x v="0"/>
  </r>
  <r>
    <n v="689074"/>
    <n v="0"/>
    <s v="Morris,Connor"/>
    <x v="4"/>
    <s v="SIC"/>
    <x v="1"/>
    <x v="7"/>
    <x v="0"/>
  </r>
  <r>
    <n v="609303"/>
    <n v="1"/>
    <s v="Rogers,Aiden"/>
    <x v="4"/>
    <s v="SIC"/>
    <x v="1"/>
    <x v="3"/>
    <x v="3"/>
  </r>
  <r>
    <n v="609303"/>
    <n v="1"/>
    <s v="Rogers,Aiden"/>
    <x v="4"/>
    <s v="SIC"/>
    <x v="24"/>
    <x v="3"/>
    <x v="3"/>
  </r>
  <r>
    <n v="112940"/>
    <n v="0"/>
    <s v="Woods,Riley"/>
    <x v="4"/>
    <s v="SIC"/>
    <x v="1"/>
    <x v="12"/>
    <x v="1"/>
  </r>
  <r>
    <n v="112940"/>
    <n v="0"/>
    <s v="Woods,Riley"/>
    <x v="0"/>
    <s v="SIC"/>
    <x v="4"/>
    <x v="14"/>
    <x v="2"/>
  </r>
  <r>
    <n v="389844"/>
    <n v="0"/>
    <s v="Green,Caleb"/>
    <x v="0"/>
    <s v="SIC"/>
    <x v="21"/>
    <x v="15"/>
    <x v="1"/>
  </r>
  <r>
    <n v="389844"/>
    <n v="0"/>
    <s v="Green,Caleb"/>
    <x v="0"/>
    <s v="SIC"/>
    <x v="0"/>
    <x v="16"/>
    <x v="2"/>
  </r>
  <r>
    <n v="389844"/>
    <n v="0"/>
    <s v="Green,Caleb"/>
    <x v="0"/>
    <s v="SIC"/>
    <x v="0"/>
    <x v="12"/>
    <x v="1"/>
  </r>
  <r>
    <n v="112940"/>
    <n v="0"/>
    <s v="Woods,Riley"/>
    <x v="4"/>
    <s v="SIC"/>
    <x v="1"/>
    <x v="9"/>
    <x v="4"/>
  </r>
  <r>
    <n v="112940"/>
    <n v="0"/>
    <s v="Woods,Riley"/>
    <x v="4"/>
    <s v="SIC"/>
    <x v="1"/>
    <x v="10"/>
    <x v="3"/>
  </r>
  <r>
    <n v="402483"/>
    <n v="0"/>
    <s v="Cole,Colin"/>
    <x v="0"/>
    <s v="SIC"/>
    <x v="5"/>
    <x v="9"/>
    <x v="4"/>
  </r>
  <r>
    <n v="625135"/>
    <n v="0"/>
    <s v="King,Gabriel"/>
    <x v="0"/>
    <s v="SIC"/>
    <x v="1"/>
    <x v="12"/>
    <x v="1"/>
  </r>
  <r>
    <n v="5435"/>
    <n v="0"/>
    <s v="West,Jared"/>
    <x v="2"/>
    <s v="SIC"/>
    <x v="11"/>
    <x v="13"/>
    <x v="0"/>
  </r>
  <r>
    <n v="798649"/>
    <n v="0"/>
    <s v="Griffin,Carson"/>
    <x v="2"/>
    <s v="SIC"/>
    <x v="6"/>
    <x v="13"/>
    <x v="0"/>
  </r>
  <r>
    <n v="113347"/>
    <n v="0"/>
    <s v="Hughes,Devin"/>
    <x v="2"/>
    <s v="SIC"/>
    <x v="6"/>
    <x v="12"/>
    <x v="1"/>
  </r>
  <r>
    <n v="596745"/>
    <n v="0"/>
    <s v="Jordan,Jeremy"/>
    <x v="4"/>
    <s v="SIC"/>
    <x v="1"/>
    <x v="12"/>
    <x v="1"/>
  </r>
  <r>
    <n v="596745"/>
    <n v="0"/>
    <s v="Jordan,Jeremy"/>
    <x v="0"/>
    <s v="SIC"/>
    <x v="16"/>
    <x v="17"/>
    <x v="0"/>
  </r>
  <r>
    <n v="846953"/>
    <n v="0"/>
    <s v="Owens,Mark"/>
    <x v="4"/>
    <s v="SIC"/>
    <x v="12"/>
    <x v="18"/>
    <x v="4"/>
  </r>
  <r>
    <n v="138199"/>
    <n v="0"/>
    <s v="Reynolds,Caden"/>
    <x v="2"/>
    <s v="SIC"/>
    <x v="1"/>
    <x v="9"/>
    <x v="4"/>
  </r>
  <r>
    <n v="138199"/>
    <n v="0"/>
    <s v="Reynolds,Caden"/>
    <x v="0"/>
    <s v="SIC"/>
    <x v="5"/>
    <x v="13"/>
    <x v="0"/>
  </r>
  <r>
    <n v="138199"/>
    <n v="0"/>
    <s v="Reynolds,Caden"/>
    <x v="0"/>
    <s v="SIC"/>
    <x v="16"/>
    <x v="18"/>
    <x v="4"/>
  </r>
  <r>
    <n v="747126"/>
    <n v="0"/>
    <s v="Diaz,Jesse"/>
    <x v="0"/>
    <s v="SIC"/>
    <x v="0"/>
    <x v="19"/>
    <x v="3"/>
  </r>
  <r>
    <n v="375792"/>
    <n v="0"/>
    <s v="Hill,Kevin"/>
    <x v="0"/>
    <s v="SIC"/>
    <x v="0"/>
    <x v="14"/>
    <x v="2"/>
  </r>
  <r>
    <n v="471981"/>
    <n v="0"/>
    <s v="Fisher,Garrett"/>
    <x v="0"/>
    <s v="SIC"/>
    <x v="4"/>
    <x v="18"/>
    <x v="4"/>
  </r>
  <r>
    <n v="942722"/>
    <n v="0"/>
    <s v="Evans,Luke"/>
    <x v="4"/>
    <s v="SIC"/>
    <x v="1"/>
    <x v="9"/>
    <x v="4"/>
  </r>
  <r>
    <n v="942722"/>
    <n v="0"/>
    <s v="Evans,Luke"/>
    <x v="4"/>
    <s v="SIC"/>
    <x v="1"/>
    <x v="10"/>
    <x v="3"/>
  </r>
  <r>
    <n v="942722"/>
    <n v="0"/>
    <s v="Evans,Luke"/>
    <x v="4"/>
    <s v="SIC"/>
    <x v="1"/>
    <x v="12"/>
    <x v="1"/>
  </r>
  <r>
    <n v="942722"/>
    <n v="0"/>
    <s v="Evans,Luke"/>
    <x v="4"/>
    <s v="SIC"/>
    <x v="1"/>
    <x v="13"/>
    <x v="0"/>
  </r>
  <r>
    <n v="942722"/>
    <n v="0"/>
    <s v="Evans,Luke"/>
    <x v="4"/>
    <s v="SIC"/>
    <x v="1"/>
    <x v="14"/>
    <x v="2"/>
  </r>
  <r>
    <n v="544430"/>
    <n v="0"/>
    <s v="Ellis,Parker"/>
    <x v="4"/>
    <s v="SIC"/>
    <x v="6"/>
    <x v="18"/>
    <x v="4"/>
  </r>
  <r>
    <n v="904174"/>
    <n v="0"/>
    <s v="Brown,Daniel"/>
    <x v="0"/>
    <s v="SIC"/>
    <x v="3"/>
    <x v="10"/>
    <x v="3"/>
  </r>
  <r>
    <n v="904174"/>
    <n v="0"/>
    <s v="Brown,Daniel"/>
    <x v="0"/>
    <s v="SIC"/>
    <x v="3"/>
    <x v="19"/>
    <x v="3"/>
  </r>
  <r>
    <n v="268234"/>
    <n v="0"/>
    <s v="Anderson,Anthony"/>
    <x v="0"/>
    <s v="SIC"/>
    <x v="6"/>
    <x v="13"/>
    <x v="0"/>
  </r>
  <r>
    <n v="66388"/>
    <n v="0"/>
    <s v="Harrison,Marcus"/>
    <x v="4"/>
    <s v="SIC"/>
    <x v="1"/>
    <x v="14"/>
    <x v="2"/>
  </r>
  <r>
    <n v="209328"/>
    <n v="0"/>
    <s v="Gibson,Vincent"/>
    <x v="0"/>
    <s v="SIC"/>
    <x v="21"/>
    <x v="9"/>
    <x v="4"/>
  </r>
  <r>
    <n v="27178"/>
    <n v="0"/>
    <s v="Mcdonald,Kaleb"/>
    <x v="0"/>
    <s v="SIC"/>
    <x v="1"/>
    <x v="19"/>
    <x v="3"/>
  </r>
  <r>
    <n v="129044"/>
    <n v="0"/>
    <s v="Cruz,Kaden"/>
    <x v="0"/>
    <s v="SIC"/>
    <x v="5"/>
    <x v="19"/>
    <x v="3"/>
  </r>
  <r>
    <n v="560101"/>
    <n v="0"/>
    <s v="Marshall,Brady"/>
    <x v="0"/>
    <s v="SIC"/>
    <x v="6"/>
    <x v="13"/>
    <x v="0"/>
  </r>
  <r>
    <n v="162126"/>
    <n v="0"/>
    <s v="Carter,Jack"/>
    <x v="0"/>
    <s v="SIC"/>
    <x v="12"/>
    <x v="13"/>
    <x v="0"/>
  </r>
  <r>
    <n v="694606"/>
    <n v="0"/>
    <s v="Parker,Mason"/>
    <x v="0"/>
    <s v="SIC"/>
    <x v="0"/>
    <x v="10"/>
    <x v="3"/>
  </r>
  <r>
    <n v="968003"/>
    <n v="0"/>
    <s v="Ortiz,Colton"/>
    <x v="0"/>
    <s v="SIC"/>
    <x v="12"/>
    <x v="1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3978E-8D4B-4663-88B2-9D84FE2883A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colHeaderCaption="">
  <location ref="J3:M10" firstHeaderRow="1" firstDataRow="2" firstDataCol="1"/>
  <pivotFields count="10">
    <pivotField numFmtId="168" showAll="0"/>
    <pivotField showAll="0"/>
    <pivotField showAll="0"/>
    <pivotField axis="axisRow" showAll="0">
      <items count="6">
        <item x="2"/>
        <item x="1"/>
        <item x="3"/>
        <item x="4"/>
        <item x="0"/>
        <item t="default"/>
      </items>
    </pivotField>
    <pivotField showAll="0"/>
    <pivotField dataField="1" numFmtId="2" showAll="0">
      <items count="26">
        <item x="24"/>
        <item x="18"/>
        <item x="20"/>
        <item x="17"/>
        <item x="16"/>
        <item x="5"/>
        <item x="7"/>
        <item x="6"/>
        <item x="21"/>
        <item x="0"/>
        <item x="22"/>
        <item x="11"/>
        <item x="8"/>
        <item x="12"/>
        <item x="15"/>
        <item x="4"/>
        <item x="3"/>
        <item x="10"/>
        <item x="2"/>
        <item x="13"/>
        <item x="14"/>
        <item x="23"/>
        <item x="19"/>
        <item x="1"/>
        <item x="9"/>
        <item t="default"/>
      </items>
    </pivotField>
    <pivotField axis="axisCol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x="4"/>
        <item x="3"/>
        <item x="1"/>
        <item x="0"/>
        <item x="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3">
    <i>
      <x v="1"/>
    </i>
    <i>
      <x v="12"/>
    </i>
    <i t="grand">
      <x/>
    </i>
  </colItems>
  <dataFields count="1">
    <dataField name="Sum of Quantity" fld="5" baseField="0" baseItem="0"/>
  </dataFields>
  <chartFormats count="10"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6" count="1" selected="0">
            <x v="12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6" count="1" selected="0">
            <x v="12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E2A5BD-C1F3-4E3E-B4EF-DEC7477D0FC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3:R74" firstHeaderRow="0" firstDataRow="1" firstDataCol="1"/>
  <pivotFields count="16">
    <pivotField axis="axisRow" showAll="0">
      <items count="2">
        <item x="0"/>
        <item t="default"/>
      </items>
    </pivotField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multipleItemSelectionAllowed="1" showAll="0">
      <items count="62">
        <item sd="0" x="45"/>
        <item x="53"/>
        <item sd="0" x="51"/>
        <item sd="0" x="35"/>
        <item x="42"/>
        <item sd="0" x="4"/>
        <item sd="0" x="31"/>
        <item sd="0" x="18"/>
        <item sd="0" x="37"/>
        <item sd="0" x="38"/>
        <item sd="0" x="26"/>
        <item sd="0" x="19"/>
        <item sd="0" x="6"/>
        <item sd="0" x="50"/>
        <item sd="0" x="28"/>
        <item sd="0" x="57"/>
        <item sd="0" x="32"/>
        <item sd="0" x="14"/>
        <item sd="0" x="8"/>
        <item sd="0" x="13"/>
        <item sd="0" x="52"/>
        <item sd="0" x="36"/>
        <item sd="0" x="27"/>
        <item sd="0" x="55"/>
        <item sd="0" x="10"/>
        <item sd="0" x="59"/>
        <item sd="0" x="17"/>
        <item sd="0" x="30"/>
        <item sd="0" x="7"/>
        <item sd="0" x="0"/>
        <item sd="0" x="43"/>
        <item sd="0" x="16"/>
        <item sd="0" x="25"/>
        <item sd="0" x="47"/>
        <item sd="0" x="49"/>
        <item sd="0" x="46"/>
        <item sd="0" x="41"/>
        <item sd="0" x="29"/>
        <item sd="0" x="34"/>
        <item sd="0" x="9"/>
        <item sd="0" x="24"/>
        <item sd="0" x="22"/>
        <item sd="0" x="40"/>
        <item sd="0" x="44"/>
        <item sd="0" x="39"/>
        <item sd="0" x="1"/>
        <item sd="0" x="20"/>
        <item sd="0" x="60"/>
        <item sd="0" x="54"/>
        <item sd="0" x="48"/>
        <item sd="0" x="2"/>
        <item sd="0" x="12"/>
        <item sd="0" x="21"/>
        <item sd="0" x="33"/>
        <item sd="0" x="5"/>
        <item sd="0" x="58"/>
        <item sd="0" x="15"/>
        <item sd="0" x="3"/>
        <item sd="0" x="23"/>
        <item sd="0" x="11"/>
        <item sd="0" x="56"/>
        <item t="default"/>
      </items>
    </pivotField>
    <pivotField showAll="0"/>
    <pivotField showAll="0"/>
    <pivotField numFmtId="164" showAll="0"/>
    <pivotField dataField="1" numFmtId="164" showAll="0"/>
    <pivotField showAll="0"/>
    <pivotField dataField="1" showAll="0"/>
    <pivotField showAll="0"/>
    <pivotField showAll="0"/>
    <pivotField numFmtId="166" showAll="0"/>
    <pivotField showAll="0"/>
    <pivotField axis="axisRow" showAll="0">
      <items count="7">
        <item sd="0" x="0"/>
        <item x="1"/>
        <item sd="0" x="2"/>
        <item sd="0"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5">
    <field x="3"/>
    <field x="15"/>
    <field x="14"/>
    <field x="0"/>
    <field x="2"/>
  </rowFields>
  <rowItems count="71">
    <i>
      <x/>
    </i>
    <i>
      <x v="1"/>
    </i>
    <i r="1">
      <x v="2"/>
    </i>
    <i r="2">
      <x v="1"/>
    </i>
    <i r="3">
      <x/>
    </i>
    <i r="4">
      <x v="1"/>
    </i>
    <i r="4">
      <x v="2"/>
    </i>
    <i>
      <x v="2"/>
    </i>
    <i>
      <x v="3"/>
    </i>
    <i>
      <x v="4"/>
    </i>
    <i r="1">
      <x v="2"/>
    </i>
    <i r="2">
      <x v="1"/>
    </i>
    <i r="3">
      <x/>
    </i>
    <i r="4">
      <x v="2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und" fld="9" baseField="0" baseItem="0"/>
    <dataField name="Sum of Voucher Am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F2A31A-A6B7-4CCE-A251-2EA32B5B99C7}" name="Table1" displayName="Table1" ref="A4:H217" totalsRowShown="0" headerRowDxfId="38" dataDxfId="36" headerRowBorderDxfId="37" tableBorderDxfId="35">
  <autoFilter ref="A4:H217" xr:uid="{2AF2A31A-A6B7-4CCE-A251-2EA32B5B99C7}"/>
  <tableColumns count="8">
    <tableColumn id="1" xr3:uid="{13783053-BA8F-4907-853F-20EE5A040DCC}" name="ID" dataDxfId="34"/>
    <tableColumn id="2" xr3:uid="{7786E4DE-F103-46B8-916B-9F6AB9BE1F6A}" name="Empl Rcd#" dataDxfId="33"/>
    <tableColumn id="3" xr3:uid="{277EB159-2300-41CD-BE40-DFC2D3B049FA}" name="Name" dataDxfId="32"/>
    <tableColumn id="4" xr3:uid="{607F95F0-1AEA-4198-A356-228420A5BD2C}" name="TRC" dataDxfId="31"/>
    <tableColumn id="5" xr3:uid="{BA201A39-5C81-428B-B18F-7AC0698580F9}" name="Earn Code" dataDxfId="30"/>
    <tableColumn id="6" xr3:uid="{6D51C3F1-2DBC-41DA-9ED4-CC2F2EA455FC}" name="Quantity" dataDxfId="29"/>
    <tableColumn id="7" xr3:uid="{26F26D19-6F5F-4B39-B5C5-A3265D917F24}" name="Rpt Dt" dataDxfId="28"/>
    <tableColumn id="8" xr3:uid="{9A9D9E60-872F-4495-9701-76C29E8E65AF}" name="DAY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8223C1-22C2-4A03-A04C-5FE437E86CC7}" name="Table2" displayName="Table2" ref="A3:H216" totalsRowShown="0" headerRowDxfId="26" dataDxfId="24" headerRowBorderDxfId="25" tableBorderDxfId="23">
  <autoFilter ref="A3:H216" xr:uid="{4D8223C1-22C2-4A03-A04C-5FE437E86CC7}"/>
  <tableColumns count="8">
    <tableColumn id="1" xr3:uid="{50F2C9F4-83D1-4F42-AA4D-18372B704D0B}" name="ID" dataDxfId="22"/>
    <tableColumn id="2" xr3:uid="{375D818F-E5FB-4ECE-997D-B6E5713C8691}" name="Empl Rcd#" dataDxfId="21"/>
    <tableColumn id="3" xr3:uid="{706BE1F5-D5EF-45B5-8B50-A64B0E56F2AC}" name="Name" dataDxfId="20"/>
    <tableColumn id="4" xr3:uid="{E7B853CC-E5B3-4D6D-B542-7754C8FC657E}" name="TRC" dataDxfId="19"/>
    <tableColumn id="5" xr3:uid="{996CC321-3713-46ED-8756-26138660A7F7}" name="Earn Code" dataDxfId="18"/>
    <tableColumn id="6" xr3:uid="{1A12003E-9713-4E94-A50F-554C3E69DAC1}" name="Quantity" dataDxfId="17"/>
    <tableColumn id="7" xr3:uid="{F69189FF-0877-47E6-91EE-0A00B5EDE2FA}" name="Rpt Dt" dataDxfId="16"/>
    <tableColumn id="8" xr3:uid="{2338DEDE-BAD7-4DC4-AB6C-C3C73748CB7B}" name="DAY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C1D57F-AEED-4E11-9AF4-A1E7BC06CD65}" name="Table3" displayName="Table3" ref="A3:N251" totalsRowShown="0" headerRowDxfId="14" dataDxfId="13">
  <autoFilter ref="A3:N251" xr:uid="{D6C1D57F-AEED-4E11-9AF4-A1E7BC06CD65}"/>
  <tableColumns count="14">
    <tableColumn id="1" xr3:uid="{827CF51E-28CA-4ED9-9109-F7C2B8693203}" name="Unit" dataDxfId="12"/>
    <tableColumn id="2" xr3:uid="{8CC8E6A6-7916-419E-8794-5B20D83D681C}" name="PO" dataDxfId="11"/>
    <tableColumn id="3" xr3:uid="{00AA8E9D-66AE-4939-A25F-B37FEB20C185}" name="PO Date" dataDxfId="10"/>
    <tableColumn id="4" xr3:uid="{40DC512D-910D-4255-A37B-94C475ADF66D}" name="Vendor Name 1" dataDxfId="9"/>
    <tableColumn id="5" xr3:uid="{2B788CA2-2BF0-4273-888A-4F0B372398D1}" name="Line" dataDxfId="8"/>
    <tableColumn id="6" xr3:uid="{8175FF51-271C-40A0-A592-5BDB6CCB66E9}" name="Dist Line" dataDxfId="7"/>
    <tableColumn id="7" xr3:uid="{DC7080D9-FF12-456B-BC38-FAD580879DC4}" name="PO Amount" dataDxfId="6"/>
    <tableColumn id="8" xr3:uid="{342CC3C1-BEB2-472C-87E6-CF24A6778A2B}" name="Voucher Amount" dataDxfId="5"/>
    <tableColumn id="9" xr3:uid="{0F60C8DD-8A17-4D5E-9DF3-1B4DFF9049D9}" name="Voucher" dataDxfId="4"/>
    <tableColumn id="10" xr3:uid="{16B39CD1-9C12-4AE5-B24F-F7F9874D9DC4}" name="Fund" dataDxfId="3"/>
    <tableColumn id="11" xr3:uid="{21C12B91-539C-45FE-9155-8084454DD41C}" name="Account" dataDxfId="2"/>
    <tableColumn id="12" xr3:uid="{F7614C0C-3EB9-4161-81A2-476235A9C189}" name="SID" dataDxfId="1"/>
    <tableColumn id="13" xr3:uid="{BC25AD82-6075-4A67-A51C-37E148305D53}" name="Due Date" dataDxfId="0"/>
    <tableColumn id="14" xr3:uid="{94421A23-5E11-4C1E-BA64-43D9AFB82F41}" name="Acctg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00"/>
    <pageSetUpPr fitToPage="1"/>
  </sheetPr>
  <dimension ref="A1:P1000"/>
  <sheetViews>
    <sheetView showGridLines="0" topLeftCell="H11" zoomScale="160" zoomScaleNormal="160" workbookViewId="0">
      <selection activeCell="S15" sqref="S15"/>
    </sheetView>
  </sheetViews>
  <sheetFormatPr defaultColWidth="12.5703125" defaultRowHeight="15" customHeight="1"/>
  <cols>
    <col min="1" max="1" width="7.42578125" customWidth="1"/>
    <col min="2" max="2" width="12.42578125" customWidth="1"/>
    <col min="3" max="3" width="23.42578125" customWidth="1"/>
    <col min="4" max="4" width="10.28515625" customWidth="1"/>
    <col min="5" max="5" width="12.28515625" customWidth="1"/>
    <col min="6" max="6" width="9.42578125" customWidth="1"/>
    <col min="7" max="7" width="10.7109375" customWidth="1"/>
    <col min="8" max="8" width="14" customWidth="1"/>
    <col min="9" max="9" width="6" customWidth="1"/>
    <col min="10" max="10" width="16.42578125" customWidth="1"/>
    <col min="11" max="11" width="14" customWidth="1"/>
    <col min="12" max="12" width="11.42578125" customWidth="1"/>
    <col min="13" max="13" width="15.28515625" customWidth="1"/>
    <col min="14" max="14" width="12.7109375" customWidth="1"/>
    <col min="15" max="15" width="9" customWidth="1"/>
    <col min="16" max="16" width="10.28515625" customWidth="1"/>
    <col min="17" max="26" width="8.5703125" customWidth="1"/>
  </cols>
  <sheetData>
    <row r="1" spans="1:12" ht="12.75" customHeight="1">
      <c r="A1" s="107" t="s">
        <v>0</v>
      </c>
      <c r="B1" s="108"/>
      <c r="C1" s="108"/>
      <c r="D1" s="108"/>
      <c r="E1" s="108"/>
      <c r="F1" s="108"/>
      <c r="G1" s="109"/>
    </row>
    <row r="2" spans="1:12" ht="12.75" customHeight="1" thickBot="1">
      <c r="B2" s="2"/>
    </row>
    <row r="3" spans="1:12" ht="12.75" customHeight="1" thickTop="1" thickBot="1">
      <c r="A3" s="3"/>
      <c r="B3" s="4"/>
    </row>
    <row r="4" spans="1:12" ht="12.75" customHeight="1" thickTop="1" thickBot="1">
      <c r="A4" s="42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2" t="s">
        <v>6</v>
      </c>
      <c r="G4" s="42" t="s">
        <v>7</v>
      </c>
      <c r="H4" s="42" t="s">
        <v>8</v>
      </c>
      <c r="J4" s="3" t="s">
        <v>4</v>
      </c>
      <c r="K4" s="10" t="s">
        <v>9</v>
      </c>
      <c r="L4" s="10" t="s">
        <v>6</v>
      </c>
    </row>
    <row r="5" spans="1:12" ht="12.75" customHeight="1" thickTop="1" thickBot="1">
      <c r="A5" s="5">
        <v>311587</v>
      </c>
      <c r="B5" s="6">
        <v>0</v>
      </c>
      <c r="C5" s="5" t="s">
        <v>10</v>
      </c>
      <c r="D5" s="5" t="s">
        <v>11</v>
      </c>
      <c r="E5" s="5" t="s">
        <v>12</v>
      </c>
      <c r="F5" s="7">
        <v>2</v>
      </c>
      <c r="G5" s="8">
        <v>40528</v>
      </c>
      <c r="H5" s="5" t="s">
        <v>13</v>
      </c>
      <c r="J5" s="9" t="s">
        <v>11</v>
      </c>
      <c r="K5" s="53">
        <f>COUNTIFS(Table1[TRC],J5)</f>
        <v>88</v>
      </c>
      <c r="L5" s="54">
        <f ca="1">SUMIF(Table1[TRC],J5,Table1[[#This Row],[Quantity]])</f>
        <v>221.25</v>
      </c>
    </row>
    <row r="6" spans="1:12" ht="12.75" customHeight="1" thickTop="1" thickBot="1">
      <c r="A6" s="5">
        <v>645109</v>
      </c>
      <c r="B6" s="6">
        <v>0</v>
      </c>
      <c r="C6" s="5" t="s">
        <v>14</v>
      </c>
      <c r="D6" s="5" t="s">
        <v>15</v>
      </c>
      <c r="E6" s="5" t="s">
        <v>12</v>
      </c>
      <c r="F6" s="7">
        <v>8</v>
      </c>
      <c r="G6" s="8">
        <v>40527</v>
      </c>
      <c r="H6" s="5" t="s">
        <v>16</v>
      </c>
      <c r="J6" s="9" t="s">
        <v>15</v>
      </c>
      <c r="K6" s="53">
        <f>COUNTIFS(Table1[TRC],J6)</f>
        <v>6</v>
      </c>
      <c r="L6" s="54">
        <f ca="1">SUMIF(Table1[TRC],J6,Table1[[#This Row],[Quantity]])</f>
        <v>45</v>
      </c>
    </row>
    <row r="7" spans="1:12" ht="12.75" customHeight="1" thickTop="1" thickBot="1">
      <c r="A7" s="5">
        <v>645109</v>
      </c>
      <c r="B7" s="6">
        <v>0</v>
      </c>
      <c r="C7" s="5" t="s">
        <v>14</v>
      </c>
      <c r="D7" s="5" t="s">
        <v>15</v>
      </c>
      <c r="E7" s="5" t="s">
        <v>12</v>
      </c>
      <c r="F7" s="7">
        <v>8</v>
      </c>
      <c r="G7" s="8">
        <v>40528</v>
      </c>
      <c r="H7" s="5" t="s">
        <v>13</v>
      </c>
      <c r="J7" s="9" t="s">
        <v>17</v>
      </c>
      <c r="K7" s="53">
        <f>COUNTIFS(Table1[TRC],J7)</f>
        <v>21</v>
      </c>
      <c r="L7" s="54">
        <f ca="1">SUMIF(Table1[TRC],J7,Table1[[#This Row],[Quantity]])</f>
        <v>77.75</v>
      </c>
    </row>
    <row r="8" spans="1:12" ht="12.75" customHeight="1" thickTop="1" thickBot="1">
      <c r="A8" s="5">
        <v>835119</v>
      </c>
      <c r="B8" s="6">
        <v>0</v>
      </c>
      <c r="C8" s="5" t="s">
        <v>18</v>
      </c>
      <c r="D8" s="5" t="s">
        <v>17</v>
      </c>
      <c r="E8" s="5" t="s">
        <v>12</v>
      </c>
      <c r="F8" s="7">
        <v>5</v>
      </c>
      <c r="G8" s="8">
        <v>40527</v>
      </c>
      <c r="H8" s="5" t="s">
        <v>16</v>
      </c>
      <c r="J8" s="9" t="s">
        <v>19</v>
      </c>
      <c r="K8" s="53">
        <f>COUNTIFS(Table1[TRC],J8)</f>
        <v>9</v>
      </c>
      <c r="L8" s="54">
        <f ca="1">SUMIF(Table1[TRC],J8,Table1[[#This Row],[Quantity]])</f>
        <v>56.5</v>
      </c>
    </row>
    <row r="9" spans="1:12" ht="12.75" customHeight="1" thickTop="1" thickBot="1">
      <c r="A9" s="5">
        <v>921565</v>
      </c>
      <c r="B9" s="6">
        <v>0</v>
      </c>
      <c r="C9" s="5" t="s">
        <v>20</v>
      </c>
      <c r="D9" s="5" t="s">
        <v>19</v>
      </c>
      <c r="E9" s="5" t="s">
        <v>12</v>
      </c>
      <c r="F9" s="7">
        <v>8</v>
      </c>
      <c r="G9" s="8">
        <v>40528</v>
      </c>
      <c r="H9" s="5" t="s">
        <v>13</v>
      </c>
      <c r="J9" s="9" t="s">
        <v>21</v>
      </c>
      <c r="K9" s="53">
        <f>COUNTIFS(Table1[TRC],J9)</f>
        <v>89</v>
      </c>
      <c r="L9" s="54">
        <f ca="1">SUMIF(Table1[TRC],J9,Table1[[#This Row],[Quantity]])</f>
        <v>357</v>
      </c>
    </row>
    <row r="10" spans="1:12" ht="12.75" customHeight="1" thickTop="1">
      <c r="A10" s="5">
        <v>904174</v>
      </c>
      <c r="B10" s="6">
        <v>0</v>
      </c>
      <c r="C10" s="5" t="s">
        <v>22</v>
      </c>
      <c r="D10" s="5" t="s">
        <v>11</v>
      </c>
      <c r="E10" s="5" t="s">
        <v>12</v>
      </c>
      <c r="F10" s="7">
        <v>4</v>
      </c>
      <c r="G10" s="8">
        <v>40528</v>
      </c>
      <c r="H10" s="5" t="s">
        <v>13</v>
      </c>
    </row>
    <row r="11" spans="1:12" ht="12.75" customHeight="1">
      <c r="A11" s="5">
        <v>108501</v>
      </c>
      <c r="B11" s="6">
        <v>0</v>
      </c>
      <c r="C11" s="5" t="s">
        <v>23</v>
      </c>
      <c r="D11" s="5" t="s">
        <v>17</v>
      </c>
      <c r="E11" s="5" t="s">
        <v>12</v>
      </c>
      <c r="F11" s="7">
        <v>3.5</v>
      </c>
      <c r="G11" s="8">
        <v>40527</v>
      </c>
      <c r="H11" s="5" t="s">
        <v>16</v>
      </c>
    </row>
    <row r="12" spans="1:12" ht="12.75" customHeight="1" thickBot="1">
      <c r="A12" s="5">
        <v>806984</v>
      </c>
      <c r="B12" s="6">
        <v>0</v>
      </c>
      <c r="C12" s="5" t="s">
        <v>24</v>
      </c>
      <c r="D12" s="5" t="s">
        <v>21</v>
      </c>
      <c r="E12" s="5" t="s">
        <v>12</v>
      </c>
      <c r="F12" s="7">
        <v>8</v>
      </c>
      <c r="G12" s="8">
        <v>40528</v>
      </c>
      <c r="H12" s="5" t="s">
        <v>13</v>
      </c>
    </row>
    <row r="13" spans="1:12" ht="12.75" customHeight="1" thickTop="1" thickBot="1">
      <c r="A13" s="5">
        <v>605544</v>
      </c>
      <c r="B13" s="6">
        <v>0</v>
      </c>
      <c r="C13" s="5" t="s">
        <v>25</v>
      </c>
      <c r="D13" s="5" t="s">
        <v>15</v>
      </c>
      <c r="E13" s="5" t="s">
        <v>12</v>
      </c>
      <c r="F13" s="7">
        <v>8</v>
      </c>
      <c r="G13" s="8">
        <v>40527</v>
      </c>
      <c r="H13" s="5" t="s">
        <v>16</v>
      </c>
      <c r="J13" s="3" t="s">
        <v>8</v>
      </c>
      <c r="K13" s="10" t="s">
        <v>9</v>
      </c>
      <c r="L13" s="10" t="s">
        <v>6</v>
      </c>
    </row>
    <row r="14" spans="1:12" ht="12.75" customHeight="1" thickTop="1" thickBot="1">
      <c r="A14" s="5">
        <v>261528</v>
      </c>
      <c r="B14" s="6">
        <v>0</v>
      </c>
      <c r="C14" s="5" t="s">
        <v>26</v>
      </c>
      <c r="D14" s="5" t="s">
        <v>21</v>
      </c>
      <c r="E14" s="5" t="s">
        <v>12</v>
      </c>
      <c r="F14" s="7">
        <v>8</v>
      </c>
      <c r="G14" s="8">
        <v>40527</v>
      </c>
      <c r="H14" s="5" t="s">
        <v>16</v>
      </c>
      <c r="J14" s="9" t="s">
        <v>27</v>
      </c>
      <c r="K14" s="53">
        <f>COUNTIF(H5:H300,J14)</f>
        <v>29</v>
      </c>
      <c r="L14" s="53">
        <f>SUMIF(H5:H300,J14,F5:F300)</f>
        <v>111.5</v>
      </c>
    </row>
    <row r="15" spans="1:12" ht="12.75" customHeight="1" thickTop="1" thickBot="1">
      <c r="A15" s="5">
        <v>261528</v>
      </c>
      <c r="B15" s="6">
        <v>0</v>
      </c>
      <c r="C15" s="5" t="s">
        <v>26</v>
      </c>
      <c r="D15" s="5" t="s">
        <v>21</v>
      </c>
      <c r="E15" s="5" t="s">
        <v>12</v>
      </c>
      <c r="F15" s="7">
        <v>8</v>
      </c>
      <c r="G15" s="8">
        <v>40528</v>
      </c>
      <c r="H15" s="5" t="s">
        <v>13</v>
      </c>
      <c r="J15" s="9" t="s">
        <v>28</v>
      </c>
      <c r="K15" s="53">
        <f t="shared" ref="K15:K18" si="0">COUNTIF(H6:H301,J15)</f>
        <v>50</v>
      </c>
      <c r="L15" s="53">
        <f t="shared" ref="L15:L18" si="1">SUMIF(H6:H301,J15,F6:F301)</f>
        <v>225.75</v>
      </c>
    </row>
    <row r="16" spans="1:12" ht="12.75" customHeight="1" thickTop="1" thickBot="1">
      <c r="A16" s="5">
        <v>682726</v>
      </c>
      <c r="B16" s="6">
        <v>0</v>
      </c>
      <c r="C16" s="5" t="s">
        <v>29</v>
      </c>
      <c r="D16" s="5" t="s">
        <v>11</v>
      </c>
      <c r="E16" s="5" t="s">
        <v>12</v>
      </c>
      <c r="F16" s="7">
        <v>1</v>
      </c>
      <c r="G16" s="8">
        <v>40527</v>
      </c>
      <c r="H16" s="5" t="s">
        <v>16</v>
      </c>
      <c r="J16" s="9" t="s">
        <v>16</v>
      </c>
      <c r="K16" s="53">
        <f t="shared" si="0"/>
        <v>59</v>
      </c>
      <c r="L16" s="53">
        <f t="shared" si="1"/>
        <v>252</v>
      </c>
    </row>
    <row r="17" spans="1:16" ht="12.75" customHeight="1" thickTop="1" thickBot="1">
      <c r="A17" s="5">
        <v>682726</v>
      </c>
      <c r="B17" s="6">
        <v>0</v>
      </c>
      <c r="C17" s="5" t="s">
        <v>29</v>
      </c>
      <c r="D17" s="5" t="s">
        <v>11</v>
      </c>
      <c r="E17" s="5" t="s">
        <v>12</v>
      </c>
      <c r="F17" s="7">
        <v>1.5</v>
      </c>
      <c r="G17" s="8">
        <v>40528</v>
      </c>
      <c r="H17" s="5" t="s">
        <v>13</v>
      </c>
      <c r="J17" s="9" t="s">
        <v>13</v>
      </c>
      <c r="K17" s="53">
        <f t="shared" si="0"/>
        <v>46</v>
      </c>
      <c r="L17" s="53">
        <f t="shared" si="1"/>
        <v>192</v>
      </c>
    </row>
    <row r="18" spans="1:16" ht="12.75" customHeight="1" thickTop="1" thickBot="1">
      <c r="A18" s="5">
        <v>268234</v>
      </c>
      <c r="B18" s="6">
        <v>0</v>
      </c>
      <c r="C18" s="5" t="s">
        <v>30</v>
      </c>
      <c r="D18" s="5" t="s">
        <v>11</v>
      </c>
      <c r="E18" s="5" t="s">
        <v>12</v>
      </c>
      <c r="F18" s="7">
        <v>1.5</v>
      </c>
      <c r="G18" s="8">
        <v>40527</v>
      </c>
      <c r="H18" s="5" t="s">
        <v>16</v>
      </c>
      <c r="J18" s="9" t="s">
        <v>31</v>
      </c>
      <c r="K18" s="53">
        <f t="shared" si="0"/>
        <v>26</v>
      </c>
      <c r="L18" s="53">
        <f t="shared" si="1"/>
        <v>118</v>
      </c>
    </row>
    <row r="19" spans="1:16" ht="12.75" customHeight="1" thickTop="1" thickBot="1">
      <c r="A19" s="5">
        <v>537900</v>
      </c>
      <c r="B19" s="6">
        <v>0</v>
      </c>
      <c r="C19" s="5" t="s">
        <v>32</v>
      </c>
      <c r="D19" s="5" t="s">
        <v>11</v>
      </c>
      <c r="E19" s="5" t="s">
        <v>12</v>
      </c>
      <c r="F19" s="7">
        <v>2</v>
      </c>
      <c r="G19" s="8">
        <v>40527</v>
      </c>
      <c r="H19" s="5" t="s">
        <v>16</v>
      </c>
      <c r="J19" s="5"/>
    </row>
    <row r="20" spans="1:16" ht="12.75" customHeight="1" thickBot="1">
      <c r="A20" s="5">
        <v>935382</v>
      </c>
      <c r="B20" s="6">
        <v>0</v>
      </c>
      <c r="C20" s="5" t="s">
        <v>33</v>
      </c>
      <c r="D20" s="5" t="s">
        <v>11</v>
      </c>
      <c r="E20" s="5" t="s">
        <v>12</v>
      </c>
      <c r="F20" s="7">
        <v>3.5</v>
      </c>
      <c r="G20" s="8">
        <v>40527</v>
      </c>
      <c r="H20" s="5" t="s">
        <v>16</v>
      </c>
      <c r="J20" s="110" t="s">
        <v>6</v>
      </c>
      <c r="K20" s="111"/>
      <c r="L20" s="111"/>
      <c r="M20" s="111"/>
      <c r="N20" s="111"/>
      <c r="O20" s="111"/>
      <c r="P20" s="112"/>
    </row>
    <row r="21" spans="1:16" ht="12.75" customHeight="1" thickBot="1">
      <c r="A21" s="5">
        <v>602526</v>
      </c>
      <c r="B21" s="6">
        <v>0</v>
      </c>
      <c r="C21" s="5" t="s">
        <v>34</v>
      </c>
      <c r="D21" s="5" t="s">
        <v>11</v>
      </c>
      <c r="E21" s="5" t="s">
        <v>12</v>
      </c>
      <c r="F21" s="7">
        <v>2</v>
      </c>
      <c r="G21" s="8">
        <v>40527</v>
      </c>
      <c r="H21" s="5" t="s">
        <v>16</v>
      </c>
      <c r="J21" s="104"/>
      <c r="K21" s="102" t="s">
        <v>27</v>
      </c>
      <c r="L21" s="103" t="s">
        <v>28</v>
      </c>
      <c r="M21" s="103" t="s">
        <v>16</v>
      </c>
      <c r="N21" s="103" t="s">
        <v>13</v>
      </c>
      <c r="O21" s="103" t="s">
        <v>31</v>
      </c>
      <c r="P21" s="105" t="s">
        <v>35</v>
      </c>
    </row>
    <row r="22" spans="1:16" ht="12.75" customHeight="1" thickBot="1">
      <c r="A22" s="5">
        <v>624084</v>
      </c>
      <c r="B22" s="6">
        <v>0</v>
      </c>
      <c r="C22" s="5" t="s">
        <v>36</v>
      </c>
      <c r="D22" s="5" t="s">
        <v>11</v>
      </c>
      <c r="E22" s="5" t="s">
        <v>12</v>
      </c>
      <c r="F22" s="7">
        <v>1.25</v>
      </c>
      <c r="G22" s="8">
        <v>40528</v>
      </c>
      <c r="H22" s="5" t="s">
        <v>13</v>
      </c>
      <c r="J22" s="103" t="s">
        <v>11</v>
      </c>
      <c r="K22" s="45">
        <f>SUMIFS(Table1[Quantity],Table1[TRC],J22,Table1[DAY],$K$21)</f>
        <v>33.75</v>
      </c>
      <c r="L22" s="45">
        <f>SUMIFS(Table1[Quantity],Table1[TRC],J22,Table1[DAY],$L21)</f>
        <v>43.5</v>
      </c>
      <c r="M22" s="45">
        <f>SUMIFS(Table1[Quantity],Table1[TRC],J22,Table1[DAY],$M21)</f>
        <v>65.5</v>
      </c>
      <c r="N22" s="45">
        <f>SUMIFS(Table1[Quantity],Table1[TRC],J22,Table1[DAY],N$21)</f>
        <v>36.25</v>
      </c>
      <c r="O22" s="49">
        <f>SUMIFS(Table1[Quantity],Table1[TRC],J22,Table1[DAY],O21)</f>
        <v>42.25</v>
      </c>
      <c r="P22" s="50">
        <f>SUM(K22:O22)</f>
        <v>221.25</v>
      </c>
    </row>
    <row r="23" spans="1:16" ht="12.75" customHeight="1" thickTop="1" thickBot="1">
      <c r="A23" s="5">
        <v>341458</v>
      </c>
      <c r="B23" s="6">
        <v>0</v>
      </c>
      <c r="C23" s="5" t="s">
        <v>37</v>
      </c>
      <c r="D23" s="5" t="s">
        <v>21</v>
      </c>
      <c r="E23" s="5" t="s">
        <v>12</v>
      </c>
      <c r="F23" s="7">
        <v>8</v>
      </c>
      <c r="G23" s="8">
        <v>40528</v>
      </c>
      <c r="H23" s="5" t="s">
        <v>13</v>
      </c>
      <c r="J23" s="44" t="s">
        <v>15</v>
      </c>
      <c r="K23" s="45">
        <f>SUMIFS(Table1[Quantity],Table1[TRC],J23,Table1[DAY],$K$21)</f>
        <v>8</v>
      </c>
      <c r="L23" s="45">
        <f>SUMIFS(Table1[Quantity],Table1[TRC],J23,Table1[DAY],$L$21)</f>
        <v>8</v>
      </c>
      <c r="M23" s="45">
        <f>SUMIFS(Table1[Quantity],Table1[TRC],J23,Table1[DAY],$M$21)</f>
        <v>24</v>
      </c>
      <c r="N23" s="45">
        <f>SUMIFS(Table1[Quantity],Table1[TRC],J23,Table1[DAY],N$21)</f>
        <v>8</v>
      </c>
      <c r="O23" s="49">
        <f>SUMIFS(Table1[Quantity],Table1[TRC],J23,Table1[DAY],O21)</f>
        <v>0</v>
      </c>
      <c r="P23" s="51">
        <f t="shared" ref="P23:P26" si="2">SUM(K23:O23)</f>
        <v>48</v>
      </c>
    </row>
    <row r="24" spans="1:16" ht="12.75" customHeight="1" thickTop="1" thickBot="1">
      <c r="A24" s="5">
        <v>674630</v>
      </c>
      <c r="B24" s="6">
        <v>0</v>
      </c>
      <c r="C24" s="5" t="s">
        <v>38</v>
      </c>
      <c r="D24" s="5" t="s">
        <v>11</v>
      </c>
      <c r="E24" s="5" t="s">
        <v>12</v>
      </c>
      <c r="F24" s="7">
        <v>2.75</v>
      </c>
      <c r="G24" s="8">
        <v>40528</v>
      </c>
      <c r="H24" s="5" t="s">
        <v>13</v>
      </c>
      <c r="J24" s="44" t="s">
        <v>17</v>
      </c>
      <c r="K24" s="45">
        <f>SUMIFS(Table1[Quantity],Table1[TRC],J24,Table1[DAY],$K$21)</f>
        <v>19.25</v>
      </c>
      <c r="L24" s="45">
        <f>SUMIFS(Table1[Quantity],Table1[TRC],J24,Table1[DAY],$L$21)</f>
        <v>20</v>
      </c>
      <c r="M24" s="45">
        <f>SUMIFS(Table1[Quantity],Table1[TRC],J24,Table1[DAY],$M$21)</f>
        <v>14.75</v>
      </c>
      <c r="N24" s="45">
        <f>SUMIFS(Table1[Quantity],Table1[TRC],J24,Table1[DAY],N$21)</f>
        <v>5</v>
      </c>
      <c r="O24" s="49">
        <f>SUMIFS(Table1[Quantity],Table1[TRC],J24,Table1[DAY],O21)</f>
        <v>22</v>
      </c>
      <c r="P24" s="51">
        <f t="shared" si="2"/>
        <v>81</v>
      </c>
    </row>
    <row r="25" spans="1:16" ht="12.75" customHeight="1" thickTop="1" thickBot="1">
      <c r="A25" s="5">
        <v>674630</v>
      </c>
      <c r="B25" s="6">
        <v>0</v>
      </c>
      <c r="C25" s="5" t="s">
        <v>38</v>
      </c>
      <c r="D25" s="5" t="s">
        <v>17</v>
      </c>
      <c r="E25" s="5" t="s">
        <v>12</v>
      </c>
      <c r="F25" s="7">
        <v>1</v>
      </c>
      <c r="G25" s="8">
        <v>40528</v>
      </c>
      <c r="H25" s="5" t="s">
        <v>13</v>
      </c>
      <c r="J25" s="44" t="s">
        <v>19</v>
      </c>
      <c r="K25" s="45">
        <f>SUMIFS(Table1[Quantity],Table1[TRC],J25,Table1[DAY],$K$21)</f>
        <v>7</v>
      </c>
      <c r="L25" s="45">
        <f>SUMIFS(Table1[Quantity],Table1[TRC],J25,Table1[DAY],$L$21)</f>
        <v>8</v>
      </c>
      <c r="M25" s="45">
        <f>SUMIFS(Table1[Quantity],Table1[TRC],J25,Table1[DAY],$M$21)</f>
        <v>2</v>
      </c>
      <c r="N25" s="45">
        <f>SUMIFS(Table1[Quantity],Table1[TRC],J25,Table1[DAY],N$21)</f>
        <v>10</v>
      </c>
      <c r="O25" s="49">
        <f>SUMIFS(Table1[Quantity],Table1[TRC],J25,Table1[DAY],O21)</f>
        <v>12</v>
      </c>
      <c r="P25" s="82">
        <f t="shared" si="2"/>
        <v>39</v>
      </c>
    </row>
    <row r="26" spans="1:16" ht="12.75" customHeight="1" thickTop="1" thickBot="1">
      <c r="A26" s="5">
        <v>752850</v>
      </c>
      <c r="B26" s="6">
        <v>0</v>
      </c>
      <c r="C26" s="5" t="s">
        <v>39</v>
      </c>
      <c r="D26" s="5" t="s">
        <v>17</v>
      </c>
      <c r="E26" s="5" t="s">
        <v>12</v>
      </c>
      <c r="F26" s="7">
        <v>1.25</v>
      </c>
      <c r="G26" s="8">
        <v>40527</v>
      </c>
      <c r="H26" s="5" t="s">
        <v>16</v>
      </c>
      <c r="J26" s="44" t="s">
        <v>21</v>
      </c>
      <c r="K26" s="46">
        <f>SUMIFS(Table1[Quantity],Table1[TRC],J26,Table1[DAY],$K$21)</f>
        <v>43.5</v>
      </c>
      <c r="L26" s="46">
        <f>SUMIFS(Table1[Quantity],Table1[TRC],J26,Table1[DAY],$L$21)</f>
        <v>146.25</v>
      </c>
      <c r="M26" s="46">
        <f>SUMIFS(Table1[Quantity],Table1[TRC],J26,Table1[DAY],$M$21)</f>
        <v>153.75</v>
      </c>
      <c r="N26" s="46">
        <f>SUMIFS(Table1[Quantity],Table1[TRC],J26,Table1[DAY],N$21)</f>
        <v>142.75</v>
      </c>
      <c r="O26" s="49">
        <f>SUMIFS(Table1[Quantity],Table1[TRC],J26,Table1[DAY],O21)</f>
        <v>41.75</v>
      </c>
      <c r="P26" s="52">
        <f t="shared" si="2"/>
        <v>528</v>
      </c>
    </row>
    <row r="27" spans="1:16" ht="12.75" customHeight="1" thickBot="1">
      <c r="A27" s="5">
        <v>951321</v>
      </c>
      <c r="B27" s="6">
        <v>1</v>
      </c>
      <c r="C27" s="5" t="s">
        <v>40</v>
      </c>
      <c r="D27" s="5" t="s">
        <v>11</v>
      </c>
      <c r="E27" s="5" t="s">
        <v>12</v>
      </c>
      <c r="F27" s="7">
        <v>8.75</v>
      </c>
      <c r="G27" s="8">
        <v>40529</v>
      </c>
      <c r="H27" s="5" t="s">
        <v>31</v>
      </c>
      <c r="J27" s="47" t="s">
        <v>35</v>
      </c>
      <c r="K27" s="48">
        <f>SUM(K22:K26)</f>
        <v>111.5</v>
      </c>
      <c r="L27" s="48">
        <f t="shared" ref="L27:N27" si="3">SUM(L22:L26)</f>
        <v>225.75</v>
      </c>
      <c r="M27" s="48">
        <f t="shared" si="3"/>
        <v>260</v>
      </c>
      <c r="N27" s="48">
        <f t="shared" si="3"/>
        <v>202</v>
      </c>
      <c r="O27" s="48">
        <f>SUM(O22:O26)</f>
        <v>118</v>
      </c>
      <c r="P27" s="52">
        <f>SUM(P22:P26)</f>
        <v>917.25</v>
      </c>
    </row>
    <row r="28" spans="1:16" ht="12.75" customHeight="1">
      <c r="A28" s="5">
        <v>311587</v>
      </c>
      <c r="B28" s="6">
        <v>0</v>
      </c>
      <c r="C28" s="5" t="s">
        <v>10</v>
      </c>
      <c r="D28" s="5" t="s">
        <v>19</v>
      </c>
      <c r="E28" s="5" t="s">
        <v>12</v>
      </c>
      <c r="F28" s="7">
        <v>4</v>
      </c>
      <c r="G28" s="8">
        <v>40529</v>
      </c>
      <c r="H28" s="5" t="s">
        <v>31</v>
      </c>
    </row>
    <row r="29" spans="1:16" ht="12.75" customHeight="1">
      <c r="A29" s="5">
        <v>140990</v>
      </c>
      <c r="B29" s="6">
        <v>0</v>
      </c>
      <c r="C29" s="5" t="s">
        <v>41</v>
      </c>
      <c r="D29" s="5" t="s">
        <v>11</v>
      </c>
      <c r="E29" s="5" t="s">
        <v>12</v>
      </c>
      <c r="F29" s="7">
        <v>2</v>
      </c>
      <c r="G29" s="8">
        <v>40540</v>
      </c>
      <c r="H29" s="5" t="s">
        <v>28</v>
      </c>
    </row>
    <row r="30" spans="1:16" ht="12.75" customHeight="1">
      <c r="A30" s="5">
        <v>883669</v>
      </c>
      <c r="B30" s="6">
        <v>0</v>
      </c>
      <c r="C30" s="5" t="s">
        <v>42</v>
      </c>
      <c r="D30" s="5" t="s">
        <v>21</v>
      </c>
      <c r="E30" s="5" t="s">
        <v>12</v>
      </c>
      <c r="F30" s="7">
        <v>4.75</v>
      </c>
      <c r="G30" s="8">
        <v>40534</v>
      </c>
      <c r="H30" s="5" t="s">
        <v>16</v>
      </c>
    </row>
    <row r="31" spans="1:16" ht="12.75" customHeight="1">
      <c r="A31" s="5">
        <v>733760</v>
      </c>
      <c r="B31" s="6">
        <v>0</v>
      </c>
      <c r="C31" s="5" t="s">
        <v>43</v>
      </c>
      <c r="D31" s="5" t="s">
        <v>11</v>
      </c>
      <c r="E31" s="5" t="s">
        <v>12</v>
      </c>
      <c r="F31" s="7">
        <v>3.5</v>
      </c>
      <c r="G31" s="8">
        <v>40532</v>
      </c>
      <c r="H31" s="5" t="s">
        <v>27</v>
      </c>
    </row>
    <row r="32" spans="1:16" ht="12.75" customHeight="1">
      <c r="A32" s="5">
        <v>474941</v>
      </c>
      <c r="B32" s="6">
        <v>0</v>
      </c>
      <c r="C32" s="5" t="s">
        <v>44</v>
      </c>
      <c r="D32" s="5" t="s">
        <v>11</v>
      </c>
      <c r="E32" s="5" t="s">
        <v>12</v>
      </c>
      <c r="F32" s="7">
        <v>2.5</v>
      </c>
      <c r="G32" s="8">
        <v>40534</v>
      </c>
      <c r="H32" s="5" t="s">
        <v>16</v>
      </c>
    </row>
    <row r="33" spans="1:16" ht="12.75" customHeight="1">
      <c r="A33" s="5">
        <v>474941</v>
      </c>
      <c r="B33" s="6">
        <v>0</v>
      </c>
      <c r="C33" s="5" t="s">
        <v>44</v>
      </c>
      <c r="D33" s="5" t="s">
        <v>11</v>
      </c>
      <c r="E33" s="5" t="s">
        <v>12</v>
      </c>
      <c r="F33" s="7">
        <v>1.5</v>
      </c>
      <c r="G33" s="8">
        <v>40540</v>
      </c>
      <c r="H33" s="5" t="s">
        <v>28</v>
      </c>
    </row>
    <row r="34" spans="1:16" ht="12.75" customHeight="1">
      <c r="A34" s="5">
        <v>615307</v>
      </c>
      <c r="B34" s="6">
        <v>0</v>
      </c>
      <c r="C34" s="5" t="s">
        <v>45</v>
      </c>
      <c r="D34" s="5" t="s">
        <v>11</v>
      </c>
      <c r="E34" s="5" t="s">
        <v>12</v>
      </c>
      <c r="F34" s="7">
        <v>4</v>
      </c>
      <c r="G34" s="8">
        <v>40529</v>
      </c>
      <c r="H34" s="5" t="s">
        <v>31</v>
      </c>
      <c r="J34" s="11"/>
      <c r="K34" s="11"/>
      <c r="L34" s="12"/>
      <c r="M34" s="12"/>
      <c r="N34" s="12"/>
      <c r="O34" s="12"/>
      <c r="P34" s="12"/>
    </row>
    <row r="35" spans="1:16" ht="12.75" customHeight="1">
      <c r="A35" s="5">
        <v>144775</v>
      </c>
      <c r="B35" s="6">
        <v>0</v>
      </c>
      <c r="C35" s="5" t="s">
        <v>46</v>
      </c>
      <c r="D35" s="5" t="s">
        <v>11</v>
      </c>
      <c r="E35" s="5" t="s">
        <v>12</v>
      </c>
      <c r="F35" s="7">
        <v>2</v>
      </c>
      <c r="G35" s="8">
        <v>40540</v>
      </c>
      <c r="H35" s="5" t="s">
        <v>28</v>
      </c>
      <c r="J35" s="12"/>
      <c r="K35" s="12"/>
      <c r="L35" s="12"/>
      <c r="M35" s="12"/>
      <c r="N35" s="12"/>
      <c r="O35" s="12"/>
      <c r="P35" s="12"/>
    </row>
    <row r="36" spans="1:16" ht="12.75" customHeight="1">
      <c r="A36" s="5">
        <v>54857</v>
      </c>
      <c r="B36" s="6">
        <v>0</v>
      </c>
      <c r="C36" s="5" t="s">
        <v>47</v>
      </c>
      <c r="D36" s="5" t="s">
        <v>11</v>
      </c>
      <c r="E36" s="5" t="s">
        <v>12</v>
      </c>
      <c r="F36" s="7">
        <v>1</v>
      </c>
      <c r="G36" s="8">
        <v>40533</v>
      </c>
      <c r="H36" s="5" t="s">
        <v>28</v>
      </c>
      <c r="J36" s="12"/>
      <c r="K36" s="11"/>
      <c r="L36" s="12"/>
      <c r="M36" s="12"/>
      <c r="N36" s="12"/>
      <c r="O36" s="12"/>
      <c r="P36" s="12"/>
    </row>
    <row r="37" spans="1:16" ht="12.75" customHeight="1">
      <c r="A37" s="5">
        <v>969490</v>
      </c>
      <c r="B37" s="6">
        <v>0</v>
      </c>
      <c r="C37" s="5" t="s">
        <v>48</v>
      </c>
      <c r="D37" s="5" t="s">
        <v>17</v>
      </c>
      <c r="E37" s="5" t="s">
        <v>12</v>
      </c>
      <c r="F37" s="7">
        <v>3</v>
      </c>
      <c r="G37" s="8">
        <v>40533</v>
      </c>
      <c r="H37" s="5" t="s">
        <v>28</v>
      </c>
      <c r="J37" s="12"/>
      <c r="K37" s="11"/>
      <c r="L37" s="11"/>
      <c r="M37" s="11"/>
      <c r="N37" s="11"/>
      <c r="O37" s="11"/>
      <c r="P37" s="11"/>
    </row>
    <row r="38" spans="1:16" ht="12.75" customHeight="1">
      <c r="A38" s="5">
        <v>969490</v>
      </c>
      <c r="B38" s="6">
        <v>0</v>
      </c>
      <c r="C38" s="5" t="s">
        <v>48</v>
      </c>
      <c r="D38" s="5" t="s">
        <v>21</v>
      </c>
      <c r="E38" s="5" t="s">
        <v>12</v>
      </c>
      <c r="F38" s="7">
        <v>8</v>
      </c>
      <c r="G38" s="8">
        <v>40534</v>
      </c>
      <c r="H38" s="5" t="s">
        <v>16</v>
      </c>
      <c r="J38" s="11"/>
      <c r="K38" s="12"/>
      <c r="L38" s="12"/>
      <c r="M38" s="12"/>
      <c r="N38" s="12"/>
      <c r="O38" s="12"/>
      <c r="P38" s="12"/>
    </row>
    <row r="39" spans="1:16" ht="12.75" customHeight="1">
      <c r="A39" s="5">
        <v>579919</v>
      </c>
      <c r="B39" s="6">
        <v>0</v>
      </c>
      <c r="C39" s="5" t="s">
        <v>49</v>
      </c>
      <c r="D39" s="5" t="s">
        <v>21</v>
      </c>
      <c r="E39" s="5" t="s">
        <v>12</v>
      </c>
      <c r="F39" s="7">
        <v>2</v>
      </c>
      <c r="G39" s="8">
        <v>40534</v>
      </c>
      <c r="H39" s="5" t="s">
        <v>16</v>
      </c>
      <c r="J39" s="11"/>
      <c r="K39" s="12"/>
      <c r="L39" s="12"/>
      <c r="M39" s="12"/>
      <c r="N39" s="12"/>
      <c r="O39" s="12"/>
      <c r="P39" s="12"/>
    </row>
    <row r="40" spans="1:16" ht="12.75" customHeight="1">
      <c r="A40" s="5">
        <v>599675</v>
      </c>
      <c r="B40" s="6">
        <v>0</v>
      </c>
      <c r="C40" s="5" t="s">
        <v>50</v>
      </c>
      <c r="D40" s="5" t="s">
        <v>11</v>
      </c>
      <c r="E40" s="5" t="s">
        <v>12</v>
      </c>
      <c r="F40" s="7">
        <v>2</v>
      </c>
      <c r="G40" s="8">
        <v>40534</v>
      </c>
      <c r="H40" s="5" t="s">
        <v>16</v>
      </c>
      <c r="J40" s="11"/>
      <c r="K40" s="12"/>
      <c r="L40" s="12"/>
      <c r="M40" s="12"/>
      <c r="N40" s="12"/>
      <c r="O40" s="12"/>
      <c r="P40" s="12"/>
    </row>
    <row r="41" spans="1:16" ht="12.75" customHeight="1">
      <c r="A41" s="5">
        <v>625135</v>
      </c>
      <c r="B41" s="6">
        <v>0</v>
      </c>
      <c r="C41" s="5" t="s">
        <v>51</v>
      </c>
      <c r="D41" s="5" t="s">
        <v>11</v>
      </c>
      <c r="E41" s="5" t="s">
        <v>12</v>
      </c>
      <c r="F41" s="7">
        <v>1</v>
      </c>
      <c r="G41" s="8">
        <v>40540</v>
      </c>
      <c r="H41" s="5" t="s">
        <v>28</v>
      </c>
      <c r="J41" s="11"/>
      <c r="K41" s="12"/>
      <c r="L41" s="12"/>
      <c r="M41" s="12"/>
      <c r="N41" s="12"/>
      <c r="O41" s="12"/>
      <c r="P41" s="12"/>
    </row>
    <row r="42" spans="1:16" ht="12.75" customHeight="1">
      <c r="A42" s="5">
        <v>664825</v>
      </c>
      <c r="B42" s="6">
        <v>0</v>
      </c>
      <c r="C42" s="5" t="s">
        <v>52</v>
      </c>
      <c r="D42" s="5" t="s">
        <v>21</v>
      </c>
      <c r="E42" s="5" t="s">
        <v>12</v>
      </c>
      <c r="F42" s="7">
        <v>8</v>
      </c>
      <c r="G42" s="8">
        <v>40542</v>
      </c>
      <c r="H42" s="5" t="s">
        <v>13</v>
      </c>
      <c r="J42" s="11"/>
      <c r="K42" s="12"/>
      <c r="L42" s="12"/>
      <c r="M42" s="12"/>
      <c r="N42" s="12"/>
      <c r="O42" s="12"/>
      <c r="P42" s="12"/>
    </row>
    <row r="43" spans="1:16" ht="12.75" customHeight="1">
      <c r="A43" s="5">
        <v>664825</v>
      </c>
      <c r="B43" s="6">
        <v>0</v>
      </c>
      <c r="C43" s="5" t="s">
        <v>52</v>
      </c>
      <c r="D43" s="5" t="s">
        <v>21</v>
      </c>
      <c r="E43" s="5" t="s">
        <v>12</v>
      </c>
      <c r="F43" s="7">
        <v>6</v>
      </c>
      <c r="G43" s="8">
        <v>40541</v>
      </c>
      <c r="H43" s="5" t="s">
        <v>16</v>
      </c>
      <c r="J43" s="11"/>
      <c r="K43" s="12"/>
      <c r="L43" s="12"/>
      <c r="M43" s="12"/>
      <c r="N43" s="12"/>
      <c r="O43" s="12"/>
      <c r="P43" s="12"/>
    </row>
    <row r="44" spans="1:16" ht="12.75" customHeight="1">
      <c r="A44" s="5">
        <v>459949</v>
      </c>
      <c r="B44" s="6">
        <v>0</v>
      </c>
      <c r="C44" s="5" t="s">
        <v>53</v>
      </c>
      <c r="D44" s="5" t="s">
        <v>11</v>
      </c>
      <c r="E44" s="5" t="s">
        <v>12</v>
      </c>
      <c r="F44" s="7">
        <v>2</v>
      </c>
      <c r="G44" s="8">
        <v>40529</v>
      </c>
      <c r="H44" s="5" t="s">
        <v>31</v>
      </c>
      <c r="J44" s="12"/>
      <c r="K44" s="12"/>
      <c r="L44" s="12"/>
      <c r="M44" s="12"/>
      <c r="N44" s="12"/>
      <c r="O44" s="12"/>
      <c r="P44" s="12"/>
    </row>
    <row r="45" spans="1:16" ht="12.75" customHeight="1">
      <c r="A45" s="5">
        <v>375792</v>
      </c>
      <c r="B45" s="6">
        <v>0</v>
      </c>
      <c r="C45" s="5" t="s">
        <v>54</v>
      </c>
      <c r="D45" s="5" t="s">
        <v>19</v>
      </c>
      <c r="E45" s="5" t="s">
        <v>12</v>
      </c>
      <c r="F45" s="7">
        <v>4</v>
      </c>
      <c r="G45" s="8">
        <v>40532</v>
      </c>
      <c r="H45" s="5" t="s">
        <v>27</v>
      </c>
      <c r="J45" s="12"/>
      <c r="K45" s="12"/>
      <c r="L45" s="12"/>
      <c r="M45" s="12"/>
      <c r="N45" s="12"/>
      <c r="O45" s="12"/>
      <c r="P45" s="12"/>
    </row>
    <row r="46" spans="1:16" ht="12.75" customHeight="1">
      <c r="A46" s="5">
        <v>459949</v>
      </c>
      <c r="B46" s="6">
        <v>0</v>
      </c>
      <c r="C46" s="5" t="s">
        <v>53</v>
      </c>
      <c r="D46" s="5" t="s">
        <v>17</v>
      </c>
      <c r="E46" s="5" t="s">
        <v>12</v>
      </c>
      <c r="F46" s="7">
        <v>8</v>
      </c>
      <c r="G46" s="8">
        <v>40546</v>
      </c>
      <c r="H46" s="5" t="s">
        <v>27</v>
      </c>
    </row>
    <row r="47" spans="1:16" ht="12.75" customHeight="1">
      <c r="A47" s="5">
        <v>459949</v>
      </c>
      <c r="B47" s="6">
        <v>0</v>
      </c>
      <c r="C47" s="5" t="s">
        <v>53</v>
      </c>
      <c r="D47" s="5" t="s">
        <v>17</v>
      </c>
      <c r="E47" s="5" t="s">
        <v>12</v>
      </c>
      <c r="F47" s="7">
        <v>4</v>
      </c>
      <c r="G47" s="8">
        <v>40547</v>
      </c>
      <c r="H47" s="5" t="s">
        <v>28</v>
      </c>
    </row>
    <row r="48" spans="1:16" ht="12.75" customHeight="1">
      <c r="A48" s="5">
        <v>869277</v>
      </c>
      <c r="B48" s="6">
        <v>0</v>
      </c>
      <c r="C48" s="5" t="s">
        <v>55</v>
      </c>
      <c r="D48" s="5" t="s">
        <v>21</v>
      </c>
      <c r="E48" s="5" t="s">
        <v>12</v>
      </c>
      <c r="F48" s="7">
        <v>8</v>
      </c>
      <c r="G48" s="8">
        <v>40541</v>
      </c>
      <c r="H48" s="5" t="s">
        <v>16</v>
      </c>
    </row>
    <row r="49" spans="1:8" ht="12.75" customHeight="1">
      <c r="A49" s="5">
        <v>389844</v>
      </c>
      <c r="B49" s="6">
        <v>0</v>
      </c>
      <c r="C49" s="5" t="s">
        <v>56</v>
      </c>
      <c r="D49" s="5" t="s">
        <v>21</v>
      </c>
      <c r="E49" s="5" t="s">
        <v>12</v>
      </c>
      <c r="F49" s="7">
        <v>2</v>
      </c>
      <c r="G49" s="8">
        <v>40534</v>
      </c>
      <c r="H49" s="5" t="s">
        <v>16</v>
      </c>
    </row>
    <row r="50" spans="1:8" ht="12.75" customHeight="1">
      <c r="A50" s="5">
        <v>389844</v>
      </c>
      <c r="B50" s="6">
        <v>0</v>
      </c>
      <c r="C50" s="5" t="s">
        <v>56</v>
      </c>
      <c r="D50" s="5" t="s">
        <v>21</v>
      </c>
      <c r="E50" s="5" t="s">
        <v>12</v>
      </c>
      <c r="F50" s="7">
        <v>8</v>
      </c>
      <c r="G50" s="8">
        <v>40535</v>
      </c>
      <c r="H50" s="5" t="s">
        <v>13</v>
      </c>
    </row>
    <row r="51" spans="1:8" ht="12.75" customHeight="1">
      <c r="A51" s="5">
        <v>873164</v>
      </c>
      <c r="B51" s="6">
        <v>0</v>
      </c>
      <c r="C51" s="5" t="s">
        <v>57</v>
      </c>
      <c r="D51" s="5" t="s">
        <v>21</v>
      </c>
      <c r="E51" s="5" t="s">
        <v>12</v>
      </c>
      <c r="F51" s="7">
        <v>3</v>
      </c>
      <c r="G51" s="8">
        <v>40540</v>
      </c>
      <c r="H51" s="5" t="s">
        <v>28</v>
      </c>
    </row>
    <row r="52" spans="1:8" ht="12.75" customHeight="1">
      <c r="A52" s="5">
        <v>935382</v>
      </c>
      <c r="B52" s="6">
        <v>0</v>
      </c>
      <c r="C52" s="5" t="s">
        <v>33</v>
      </c>
      <c r="D52" s="5" t="s">
        <v>21</v>
      </c>
      <c r="E52" s="5" t="s">
        <v>12</v>
      </c>
      <c r="F52" s="7">
        <v>8</v>
      </c>
      <c r="G52" s="8">
        <v>40542</v>
      </c>
      <c r="H52" s="5" t="s">
        <v>13</v>
      </c>
    </row>
    <row r="53" spans="1:8" ht="12.75" customHeight="1">
      <c r="A53" s="5">
        <v>935382</v>
      </c>
      <c r="B53" s="6">
        <v>0</v>
      </c>
      <c r="C53" s="5" t="s">
        <v>33</v>
      </c>
      <c r="D53" s="5" t="s">
        <v>21</v>
      </c>
      <c r="E53" s="5" t="s">
        <v>12</v>
      </c>
      <c r="F53" s="7">
        <v>8</v>
      </c>
      <c r="G53" s="8">
        <v>40541</v>
      </c>
      <c r="H53" s="5" t="s">
        <v>16</v>
      </c>
    </row>
    <row r="54" spans="1:8" ht="12.75" customHeight="1">
      <c r="A54" s="5">
        <v>555166</v>
      </c>
      <c r="B54" s="6">
        <v>0</v>
      </c>
      <c r="C54" s="5" t="s">
        <v>58</v>
      </c>
      <c r="D54" s="5" t="s">
        <v>21</v>
      </c>
      <c r="E54" s="5" t="s">
        <v>12</v>
      </c>
      <c r="F54" s="7">
        <v>8</v>
      </c>
      <c r="G54" s="8">
        <v>40534</v>
      </c>
      <c r="H54" s="5" t="s">
        <v>16</v>
      </c>
    </row>
    <row r="55" spans="1:8" ht="12.75" customHeight="1">
      <c r="A55" s="5">
        <v>555166</v>
      </c>
      <c r="B55" s="6">
        <v>0</v>
      </c>
      <c r="C55" s="5" t="s">
        <v>58</v>
      </c>
      <c r="D55" s="5" t="s">
        <v>21</v>
      </c>
      <c r="E55" s="5" t="s">
        <v>12</v>
      </c>
      <c r="F55" s="7">
        <v>6.25</v>
      </c>
      <c r="G55" s="8">
        <v>40533</v>
      </c>
      <c r="H55" s="5" t="s">
        <v>28</v>
      </c>
    </row>
    <row r="56" spans="1:8" ht="12.75" customHeight="1">
      <c r="A56" s="5">
        <v>555166</v>
      </c>
      <c r="B56" s="6">
        <v>0</v>
      </c>
      <c r="C56" s="5" t="s">
        <v>58</v>
      </c>
      <c r="D56" s="5" t="s">
        <v>19</v>
      </c>
      <c r="E56" s="5" t="s">
        <v>12</v>
      </c>
      <c r="F56" s="7">
        <v>4</v>
      </c>
      <c r="G56" s="8">
        <v>40529</v>
      </c>
      <c r="H56" s="5" t="s">
        <v>31</v>
      </c>
    </row>
    <row r="57" spans="1:8" ht="12.75" customHeight="1">
      <c r="A57" s="5">
        <v>503495</v>
      </c>
      <c r="B57" s="6">
        <v>0</v>
      </c>
      <c r="C57" s="5" t="s">
        <v>59</v>
      </c>
      <c r="D57" s="5" t="s">
        <v>11</v>
      </c>
      <c r="E57" s="5" t="s">
        <v>12</v>
      </c>
      <c r="F57" s="7">
        <v>2</v>
      </c>
      <c r="G57" s="8">
        <v>40532</v>
      </c>
      <c r="H57" s="5" t="s">
        <v>27</v>
      </c>
    </row>
    <row r="58" spans="1:8" ht="12.75" customHeight="1">
      <c r="A58" s="5">
        <v>503495</v>
      </c>
      <c r="B58" s="6">
        <v>0</v>
      </c>
      <c r="C58" s="5" t="s">
        <v>59</v>
      </c>
      <c r="D58" s="5" t="s">
        <v>11</v>
      </c>
      <c r="E58" s="5" t="s">
        <v>12</v>
      </c>
      <c r="F58" s="7">
        <v>8</v>
      </c>
      <c r="G58" s="8">
        <v>40534</v>
      </c>
      <c r="H58" s="5" t="s">
        <v>16</v>
      </c>
    </row>
    <row r="59" spans="1:8" ht="12.75" customHeight="1">
      <c r="A59" s="5">
        <v>935382</v>
      </c>
      <c r="B59" s="6">
        <v>0</v>
      </c>
      <c r="C59" s="5" t="s">
        <v>33</v>
      </c>
      <c r="D59" s="5" t="s">
        <v>21</v>
      </c>
      <c r="E59" s="5" t="s">
        <v>12</v>
      </c>
      <c r="F59" s="7">
        <v>8</v>
      </c>
      <c r="G59" s="8">
        <v>40540</v>
      </c>
      <c r="H59" s="5" t="s">
        <v>28</v>
      </c>
    </row>
    <row r="60" spans="1:8" ht="12.75" customHeight="1">
      <c r="A60" s="5">
        <v>35938</v>
      </c>
      <c r="B60" s="6">
        <v>0</v>
      </c>
      <c r="C60" s="5" t="s">
        <v>60</v>
      </c>
      <c r="D60" s="5" t="s">
        <v>11</v>
      </c>
      <c r="E60" s="5" t="s">
        <v>12</v>
      </c>
      <c r="F60" s="7">
        <v>2</v>
      </c>
      <c r="G60" s="8">
        <v>40529</v>
      </c>
      <c r="H60" s="5" t="s">
        <v>31</v>
      </c>
    </row>
    <row r="61" spans="1:8" ht="12.75" customHeight="1">
      <c r="A61" s="5">
        <v>162126</v>
      </c>
      <c r="B61" s="6">
        <v>0</v>
      </c>
      <c r="C61" s="5" t="s">
        <v>61</v>
      </c>
      <c r="D61" s="5" t="s">
        <v>11</v>
      </c>
      <c r="E61" s="5" t="s">
        <v>12</v>
      </c>
      <c r="F61" s="7">
        <v>3</v>
      </c>
      <c r="G61" s="8">
        <v>40532</v>
      </c>
      <c r="H61" s="5" t="s">
        <v>27</v>
      </c>
    </row>
    <row r="62" spans="1:8" ht="12.75" customHeight="1">
      <c r="A62" s="5">
        <v>453743</v>
      </c>
      <c r="B62" s="6">
        <v>0</v>
      </c>
      <c r="C62" s="5" t="s">
        <v>62</v>
      </c>
      <c r="D62" s="5" t="s">
        <v>17</v>
      </c>
      <c r="E62" s="5" t="s">
        <v>12</v>
      </c>
      <c r="F62" s="7">
        <v>3.25</v>
      </c>
      <c r="G62" s="8">
        <v>40532</v>
      </c>
      <c r="H62" s="5" t="s">
        <v>27</v>
      </c>
    </row>
    <row r="63" spans="1:8" ht="12.75" customHeight="1">
      <c r="A63" s="5">
        <v>674630</v>
      </c>
      <c r="B63" s="6">
        <v>0</v>
      </c>
      <c r="C63" s="5" t="s">
        <v>38</v>
      </c>
      <c r="D63" s="5" t="s">
        <v>21</v>
      </c>
      <c r="E63" s="5" t="s">
        <v>12</v>
      </c>
      <c r="F63" s="7">
        <v>8</v>
      </c>
      <c r="G63" s="8">
        <v>40532</v>
      </c>
      <c r="H63" s="5" t="s">
        <v>27</v>
      </c>
    </row>
    <row r="64" spans="1:8" ht="12.75" customHeight="1">
      <c r="A64" s="5">
        <v>422727</v>
      </c>
      <c r="B64" s="6">
        <v>0</v>
      </c>
      <c r="C64" s="5" t="s">
        <v>63</v>
      </c>
      <c r="D64" s="5" t="s">
        <v>19</v>
      </c>
      <c r="E64" s="5" t="s">
        <v>12</v>
      </c>
      <c r="F64" s="7">
        <v>8</v>
      </c>
      <c r="G64" s="8">
        <v>40533</v>
      </c>
      <c r="H64" s="5" t="s">
        <v>28</v>
      </c>
    </row>
    <row r="65" spans="1:8" ht="12.75" customHeight="1">
      <c r="A65" s="5">
        <v>820836</v>
      </c>
      <c r="B65" s="6">
        <v>0</v>
      </c>
      <c r="C65" s="5" t="s">
        <v>64</v>
      </c>
      <c r="D65" s="5" t="s">
        <v>19</v>
      </c>
      <c r="E65" s="5" t="s">
        <v>12</v>
      </c>
      <c r="F65" s="7">
        <v>4</v>
      </c>
      <c r="G65" s="8">
        <v>40529</v>
      </c>
      <c r="H65" s="5" t="s">
        <v>31</v>
      </c>
    </row>
    <row r="66" spans="1:8" ht="12.75" customHeight="1">
      <c r="A66" s="5">
        <v>647912</v>
      </c>
      <c r="B66" s="6">
        <v>0</v>
      </c>
      <c r="C66" s="5" t="s">
        <v>65</v>
      </c>
      <c r="D66" s="5" t="s">
        <v>11</v>
      </c>
      <c r="E66" s="5" t="s">
        <v>12</v>
      </c>
      <c r="F66" s="7">
        <v>2.5</v>
      </c>
      <c r="G66" s="8">
        <v>40529</v>
      </c>
      <c r="H66" s="5" t="s">
        <v>31</v>
      </c>
    </row>
    <row r="67" spans="1:8" ht="12.75" customHeight="1">
      <c r="A67" s="5">
        <v>363618</v>
      </c>
      <c r="B67" s="6">
        <v>0</v>
      </c>
      <c r="C67" s="5" t="s">
        <v>66</v>
      </c>
      <c r="D67" s="5" t="s">
        <v>11</v>
      </c>
      <c r="E67" s="5" t="s">
        <v>12</v>
      </c>
      <c r="F67" s="7">
        <v>1</v>
      </c>
      <c r="G67" s="8">
        <v>40533</v>
      </c>
      <c r="H67" s="5" t="s">
        <v>28</v>
      </c>
    </row>
    <row r="68" spans="1:8" ht="12.75" customHeight="1">
      <c r="A68" s="5">
        <v>309284</v>
      </c>
      <c r="B68" s="6">
        <v>0</v>
      </c>
      <c r="C68" s="5" t="s">
        <v>67</v>
      </c>
      <c r="D68" s="5" t="s">
        <v>11</v>
      </c>
      <c r="E68" s="5" t="s">
        <v>12</v>
      </c>
      <c r="F68" s="7">
        <v>8</v>
      </c>
      <c r="G68" s="8">
        <v>40532</v>
      </c>
      <c r="H68" s="5" t="s">
        <v>27</v>
      </c>
    </row>
    <row r="69" spans="1:8" ht="12.75" customHeight="1">
      <c r="A69" s="5">
        <v>694606</v>
      </c>
      <c r="B69" s="6">
        <v>0</v>
      </c>
      <c r="C69" s="5" t="s">
        <v>68</v>
      </c>
      <c r="D69" s="5" t="s">
        <v>11</v>
      </c>
      <c r="E69" s="5" t="s">
        <v>12</v>
      </c>
      <c r="F69" s="7">
        <v>0.75</v>
      </c>
      <c r="G69" s="8">
        <v>40532</v>
      </c>
      <c r="H69" s="5" t="s">
        <v>27</v>
      </c>
    </row>
    <row r="70" spans="1:8" ht="12.75" customHeight="1">
      <c r="A70" s="5">
        <v>694606</v>
      </c>
      <c r="B70" s="6">
        <v>0</v>
      </c>
      <c r="C70" s="5" t="s">
        <v>68</v>
      </c>
      <c r="D70" s="5" t="s">
        <v>11</v>
      </c>
      <c r="E70" s="5" t="s">
        <v>12</v>
      </c>
      <c r="F70" s="7">
        <v>0.5</v>
      </c>
      <c r="G70" s="8">
        <v>40541</v>
      </c>
      <c r="H70" s="5" t="s">
        <v>16</v>
      </c>
    </row>
    <row r="71" spans="1:8" ht="12.75" customHeight="1">
      <c r="A71" s="5">
        <v>942722</v>
      </c>
      <c r="B71" s="6">
        <v>0</v>
      </c>
      <c r="C71" s="5" t="s">
        <v>69</v>
      </c>
      <c r="D71" s="5" t="s">
        <v>11</v>
      </c>
      <c r="E71" s="5" t="s">
        <v>12</v>
      </c>
      <c r="F71" s="7">
        <v>1</v>
      </c>
      <c r="G71" s="8">
        <v>40533</v>
      </c>
      <c r="H71" s="5" t="s">
        <v>28</v>
      </c>
    </row>
    <row r="72" spans="1:8" ht="12.75" customHeight="1">
      <c r="A72" s="5">
        <v>689783</v>
      </c>
      <c r="B72" s="6">
        <v>0</v>
      </c>
      <c r="C72" s="5" t="s">
        <v>70</v>
      </c>
      <c r="D72" s="5" t="s">
        <v>11</v>
      </c>
      <c r="E72" s="5" t="s">
        <v>12</v>
      </c>
      <c r="F72" s="7">
        <v>3</v>
      </c>
      <c r="G72" s="8">
        <v>40541</v>
      </c>
      <c r="H72" s="5" t="s">
        <v>16</v>
      </c>
    </row>
    <row r="73" spans="1:8" ht="12.75" customHeight="1">
      <c r="A73" s="5">
        <v>572634</v>
      </c>
      <c r="B73" s="6">
        <v>0</v>
      </c>
      <c r="C73" s="5" t="s">
        <v>71</v>
      </c>
      <c r="D73" s="5" t="s">
        <v>17</v>
      </c>
      <c r="E73" s="5" t="s">
        <v>12</v>
      </c>
      <c r="F73" s="7">
        <v>8</v>
      </c>
      <c r="G73" s="8">
        <v>40529</v>
      </c>
      <c r="H73" s="5" t="s">
        <v>31</v>
      </c>
    </row>
    <row r="74" spans="1:8" ht="12.75" customHeight="1">
      <c r="A74" s="5">
        <v>572634</v>
      </c>
      <c r="B74" s="6">
        <v>0</v>
      </c>
      <c r="C74" s="5" t="s">
        <v>71</v>
      </c>
      <c r="D74" s="5" t="s">
        <v>15</v>
      </c>
      <c r="E74" s="5" t="s">
        <v>12</v>
      </c>
      <c r="F74" s="7">
        <v>8</v>
      </c>
      <c r="G74" s="8">
        <v>40532</v>
      </c>
      <c r="H74" s="5" t="s">
        <v>27</v>
      </c>
    </row>
    <row r="75" spans="1:8" ht="12.75" customHeight="1">
      <c r="A75" s="5">
        <v>572634</v>
      </c>
      <c r="B75" s="6">
        <v>0</v>
      </c>
      <c r="C75" s="5" t="s">
        <v>71</v>
      </c>
      <c r="D75" s="5" t="s">
        <v>15</v>
      </c>
      <c r="E75" s="5" t="s">
        <v>12</v>
      </c>
      <c r="F75" s="7">
        <v>8</v>
      </c>
      <c r="G75" s="8">
        <v>40533</v>
      </c>
      <c r="H75" s="5" t="s">
        <v>28</v>
      </c>
    </row>
    <row r="76" spans="1:8" ht="12.75" customHeight="1">
      <c r="A76" s="5">
        <v>572634</v>
      </c>
      <c r="B76" s="6">
        <v>0</v>
      </c>
      <c r="C76" s="5" t="s">
        <v>71</v>
      </c>
      <c r="D76" s="5" t="s">
        <v>15</v>
      </c>
      <c r="E76" s="5" t="s">
        <v>12</v>
      </c>
      <c r="F76" s="7">
        <v>8</v>
      </c>
      <c r="G76" s="8">
        <v>40534</v>
      </c>
      <c r="H76" s="5" t="s">
        <v>16</v>
      </c>
    </row>
    <row r="77" spans="1:8" ht="12.75" customHeight="1">
      <c r="A77" s="5">
        <v>53568</v>
      </c>
      <c r="B77" s="6">
        <v>0</v>
      </c>
      <c r="C77" s="5" t="s">
        <v>72</v>
      </c>
      <c r="D77" s="5" t="s">
        <v>21</v>
      </c>
      <c r="E77" s="5" t="s">
        <v>12</v>
      </c>
      <c r="F77" s="7">
        <v>8</v>
      </c>
      <c r="G77" s="8">
        <v>40542</v>
      </c>
      <c r="H77" s="5" t="s">
        <v>13</v>
      </c>
    </row>
    <row r="78" spans="1:8" ht="12.75" customHeight="1">
      <c r="A78" s="5">
        <v>341458</v>
      </c>
      <c r="B78" s="6">
        <v>0</v>
      </c>
      <c r="C78" s="5" t="s">
        <v>37</v>
      </c>
      <c r="D78" s="5" t="s">
        <v>21</v>
      </c>
      <c r="E78" s="5" t="s">
        <v>12</v>
      </c>
      <c r="F78" s="7">
        <v>8</v>
      </c>
      <c r="G78" s="8">
        <v>40542</v>
      </c>
      <c r="H78" s="5" t="s">
        <v>13</v>
      </c>
    </row>
    <row r="79" spans="1:8" ht="12.75" customHeight="1">
      <c r="A79" s="5">
        <v>645109</v>
      </c>
      <c r="B79" s="6">
        <v>0</v>
      </c>
      <c r="C79" s="5" t="s">
        <v>14</v>
      </c>
      <c r="D79" s="5" t="s">
        <v>21</v>
      </c>
      <c r="E79" s="5" t="s">
        <v>12</v>
      </c>
      <c r="F79" s="7">
        <v>4</v>
      </c>
      <c r="G79" s="8">
        <v>40533</v>
      </c>
      <c r="H79" s="5" t="s">
        <v>28</v>
      </c>
    </row>
    <row r="80" spans="1:8" ht="12.75" customHeight="1">
      <c r="A80" s="5">
        <v>645109</v>
      </c>
      <c r="B80" s="6">
        <v>0</v>
      </c>
      <c r="C80" s="5" t="s">
        <v>14</v>
      </c>
      <c r="D80" s="5" t="s">
        <v>21</v>
      </c>
      <c r="E80" s="5" t="s">
        <v>12</v>
      </c>
      <c r="F80" s="7">
        <v>8</v>
      </c>
      <c r="G80" s="8">
        <v>40534</v>
      </c>
      <c r="H80" s="5" t="s">
        <v>16</v>
      </c>
    </row>
    <row r="81" spans="1:8" ht="12.75" customHeight="1">
      <c r="A81" s="5">
        <v>645109</v>
      </c>
      <c r="B81" s="6">
        <v>0</v>
      </c>
      <c r="C81" s="5" t="s">
        <v>14</v>
      </c>
      <c r="D81" s="5" t="s">
        <v>21</v>
      </c>
      <c r="E81" s="5" t="s">
        <v>12</v>
      </c>
      <c r="F81" s="7">
        <v>8</v>
      </c>
      <c r="G81" s="8">
        <v>40535</v>
      </c>
      <c r="H81" s="5" t="s">
        <v>13</v>
      </c>
    </row>
    <row r="82" spans="1:8" ht="12.75" customHeight="1">
      <c r="A82" s="5">
        <v>309793</v>
      </c>
      <c r="B82" s="6">
        <v>0</v>
      </c>
      <c r="C82" s="5" t="s">
        <v>73</v>
      </c>
      <c r="D82" s="5" t="s">
        <v>19</v>
      </c>
      <c r="E82" s="5" t="s">
        <v>12</v>
      </c>
      <c r="F82" s="7">
        <v>2</v>
      </c>
      <c r="G82" s="8">
        <v>40534</v>
      </c>
      <c r="H82" s="5" t="s">
        <v>16</v>
      </c>
    </row>
    <row r="83" spans="1:8" ht="12.75" customHeight="1">
      <c r="A83" s="5">
        <v>689074</v>
      </c>
      <c r="B83" s="6">
        <v>0</v>
      </c>
      <c r="C83" s="5" t="s">
        <v>74</v>
      </c>
      <c r="D83" s="5" t="s">
        <v>21</v>
      </c>
      <c r="E83" s="5" t="s">
        <v>12</v>
      </c>
      <c r="F83" s="7">
        <v>8</v>
      </c>
      <c r="G83" s="8">
        <v>40540</v>
      </c>
      <c r="H83" s="5" t="s">
        <v>28</v>
      </c>
    </row>
    <row r="84" spans="1:8" ht="12.75" customHeight="1">
      <c r="A84" s="5">
        <v>689074</v>
      </c>
      <c r="B84" s="6">
        <v>0</v>
      </c>
      <c r="C84" s="5" t="s">
        <v>74</v>
      </c>
      <c r="D84" s="5" t="s">
        <v>21</v>
      </c>
      <c r="E84" s="5" t="s">
        <v>12</v>
      </c>
      <c r="F84" s="7">
        <v>8</v>
      </c>
      <c r="G84" s="8">
        <v>40541</v>
      </c>
      <c r="H84" s="5" t="s">
        <v>16</v>
      </c>
    </row>
    <row r="85" spans="1:8" ht="12.75" customHeight="1">
      <c r="A85" s="5">
        <v>689074</v>
      </c>
      <c r="B85" s="6">
        <v>0</v>
      </c>
      <c r="C85" s="5" t="s">
        <v>74</v>
      </c>
      <c r="D85" s="5" t="s">
        <v>21</v>
      </c>
      <c r="E85" s="5" t="s">
        <v>12</v>
      </c>
      <c r="F85" s="7">
        <v>8</v>
      </c>
      <c r="G85" s="8">
        <v>40542</v>
      </c>
      <c r="H85" s="5" t="s">
        <v>13</v>
      </c>
    </row>
    <row r="86" spans="1:8" ht="12.75" customHeight="1">
      <c r="A86" s="5">
        <v>609303</v>
      </c>
      <c r="B86" s="6">
        <v>1</v>
      </c>
      <c r="C86" s="5" t="s">
        <v>75</v>
      </c>
      <c r="D86" s="5" t="s">
        <v>21</v>
      </c>
      <c r="E86" s="5" t="s">
        <v>12</v>
      </c>
      <c r="F86" s="7">
        <v>8</v>
      </c>
      <c r="G86" s="8">
        <v>40540</v>
      </c>
      <c r="H86" s="5" t="s">
        <v>28</v>
      </c>
    </row>
    <row r="87" spans="1:8" ht="12.75" customHeight="1">
      <c r="A87" s="5">
        <v>185450</v>
      </c>
      <c r="B87" s="6">
        <v>0</v>
      </c>
      <c r="C87" s="5" t="s">
        <v>76</v>
      </c>
      <c r="D87" s="5" t="s">
        <v>21</v>
      </c>
      <c r="E87" s="5" t="s">
        <v>12</v>
      </c>
      <c r="F87" s="7">
        <v>4</v>
      </c>
      <c r="G87" s="8">
        <v>40533</v>
      </c>
      <c r="H87" s="5" t="s">
        <v>28</v>
      </c>
    </row>
    <row r="88" spans="1:8" ht="12.75" customHeight="1">
      <c r="A88" s="5">
        <v>525099</v>
      </c>
      <c r="B88" s="6">
        <v>0</v>
      </c>
      <c r="C88" s="5" t="s">
        <v>77</v>
      </c>
      <c r="D88" s="5" t="s">
        <v>21</v>
      </c>
      <c r="E88" s="5" t="s">
        <v>12</v>
      </c>
      <c r="F88" s="7">
        <v>8</v>
      </c>
      <c r="G88" s="8">
        <v>40532</v>
      </c>
      <c r="H88" s="5" t="s">
        <v>27</v>
      </c>
    </row>
    <row r="89" spans="1:8" ht="12.75" customHeight="1">
      <c r="A89" s="5">
        <v>217327</v>
      </c>
      <c r="B89" s="6">
        <v>0</v>
      </c>
      <c r="C89" s="5" t="s">
        <v>78</v>
      </c>
      <c r="D89" s="5" t="s">
        <v>21</v>
      </c>
      <c r="E89" s="5" t="s">
        <v>12</v>
      </c>
      <c r="F89" s="7">
        <v>8</v>
      </c>
      <c r="G89" s="8">
        <v>40529</v>
      </c>
      <c r="H89" s="5" t="s">
        <v>31</v>
      </c>
    </row>
    <row r="90" spans="1:8" ht="12.75" customHeight="1">
      <c r="A90" s="5">
        <v>585545</v>
      </c>
      <c r="B90" s="6">
        <v>0</v>
      </c>
      <c r="C90" s="5" t="s">
        <v>79</v>
      </c>
      <c r="D90" s="5" t="s">
        <v>21</v>
      </c>
      <c r="E90" s="5" t="s">
        <v>12</v>
      </c>
      <c r="F90" s="7">
        <v>8</v>
      </c>
      <c r="G90" s="8">
        <v>40540</v>
      </c>
      <c r="H90" s="5" t="s">
        <v>28</v>
      </c>
    </row>
    <row r="91" spans="1:8" ht="12.75" customHeight="1">
      <c r="A91" s="5">
        <v>853351</v>
      </c>
      <c r="B91" s="6">
        <v>0</v>
      </c>
      <c r="C91" s="5" t="s">
        <v>80</v>
      </c>
      <c r="D91" s="5" t="s">
        <v>11</v>
      </c>
      <c r="E91" s="5" t="s">
        <v>12</v>
      </c>
      <c r="F91" s="7">
        <v>2</v>
      </c>
      <c r="G91" s="8">
        <v>40532</v>
      </c>
      <c r="H91" s="5" t="s">
        <v>27</v>
      </c>
    </row>
    <row r="92" spans="1:8" ht="12.75" customHeight="1">
      <c r="A92" s="5">
        <v>853351</v>
      </c>
      <c r="B92" s="6">
        <v>0</v>
      </c>
      <c r="C92" s="5" t="s">
        <v>80</v>
      </c>
      <c r="D92" s="5" t="s">
        <v>11</v>
      </c>
      <c r="E92" s="5" t="s">
        <v>12</v>
      </c>
      <c r="F92" s="7">
        <v>4</v>
      </c>
      <c r="G92" s="8">
        <v>40529</v>
      </c>
      <c r="H92" s="5" t="s">
        <v>31</v>
      </c>
    </row>
    <row r="93" spans="1:8" ht="12.75" customHeight="1">
      <c r="A93" s="5">
        <v>853351</v>
      </c>
      <c r="B93" s="6">
        <v>0</v>
      </c>
      <c r="C93" s="5" t="s">
        <v>80</v>
      </c>
      <c r="D93" s="5" t="s">
        <v>21</v>
      </c>
      <c r="E93" s="5" t="s">
        <v>12</v>
      </c>
      <c r="F93" s="7">
        <v>8</v>
      </c>
      <c r="G93" s="8">
        <v>40533</v>
      </c>
      <c r="H93" s="5" t="s">
        <v>28</v>
      </c>
    </row>
    <row r="94" spans="1:8" ht="12.75" customHeight="1">
      <c r="A94" s="5">
        <v>972886</v>
      </c>
      <c r="B94" s="6">
        <v>0</v>
      </c>
      <c r="C94" s="5" t="s">
        <v>81</v>
      </c>
      <c r="D94" s="5" t="s">
        <v>11</v>
      </c>
      <c r="E94" s="5" t="s">
        <v>12</v>
      </c>
      <c r="F94" s="7">
        <v>1</v>
      </c>
      <c r="G94" s="8">
        <v>40532</v>
      </c>
      <c r="H94" s="5" t="s">
        <v>27</v>
      </c>
    </row>
    <row r="95" spans="1:8" ht="12.75" customHeight="1">
      <c r="A95" s="5">
        <v>934035</v>
      </c>
      <c r="B95" s="6">
        <v>0</v>
      </c>
      <c r="C95" s="5" t="s">
        <v>82</v>
      </c>
      <c r="D95" s="5" t="s">
        <v>17</v>
      </c>
      <c r="E95" s="5" t="s">
        <v>12</v>
      </c>
      <c r="F95" s="7">
        <v>4</v>
      </c>
      <c r="G95" s="8">
        <v>40547</v>
      </c>
      <c r="H95" s="5" t="s">
        <v>28</v>
      </c>
    </row>
    <row r="96" spans="1:8" ht="12.75" customHeight="1">
      <c r="A96" s="5">
        <v>459949</v>
      </c>
      <c r="B96" s="6">
        <v>0</v>
      </c>
      <c r="C96" s="5" t="s">
        <v>53</v>
      </c>
      <c r="D96" s="5" t="s">
        <v>17</v>
      </c>
      <c r="E96" s="5" t="s">
        <v>12</v>
      </c>
      <c r="F96" s="7">
        <v>5</v>
      </c>
      <c r="G96" s="8">
        <v>40547</v>
      </c>
      <c r="H96" s="5" t="s">
        <v>28</v>
      </c>
    </row>
    <row r="97" spans="1:8" ht="12.75" customHeight="1">
      <c r="A97" s="5">
        <v>459949</v>
      </c>
      <c r="B97" s="6">
        <v>0</v>
      </c>
      <c r="C97" s="5" t="s">
        <v>53</v>
      </c>
      <c r="D97" s="5" t="s">
        <v>17</v>
      </c>
      <c r="E97" s="5" t="s">
        <v>12</v>
      </c>
      <c r="F97" s="7">
        <v>-4</v>
      </c>
      <c r="G97" s="8">
        <v>40547</v>
      </c>
      <c r="H97" s="5" t="s">
        <v>28</v>
      </c>
    </row>
    <row r="98" spans="1:8" ht="12.75" customHeight="1">
      <c r="A98" s="5">
        <v>459949</v>
      </c>
      <c r="B98" s="6">
        <v>0</v>
      </c>
      <c r="C98" s="5" t="s">
        <v>53</v>
      </c>
      <c r="D98" s="5" t="s">
        <v>17</v>
      </c>
      <c r="E98" s="5" t="s">
        <v>12</v>
      </c>
      <c r="F98" s="7">
        <v>3</v>
      </c>
      <c r="G98" s="8">
        <v>40548</v>
      </c>
      <c r="H98" s="5" t="s">
        <v>16</v>
      </c>
    </row>
    <row r="99" spans="1:8" ht="12.75" customHeight="1">
      <c r="A99" s="5">
        <v>377203</v>
      </c>
      <c r="B99" s="6">
        <v>0</v>
      </c>
      <c r="C99" s="5" t="s">
        <v>83</v>
      </c>
      <c r="D99" s="5" t="s">
        <v>11</v>
      </c>
      <c r="E99" s="5" t="s">
        <v>12</v>
      </c>
      <c r="F99" s="7">
        <v>1</v>
      </c>
      <c r="G99" s="8">
        <v>40546</v>
      </c>
      <c r="H99" s="5" t="s">
        <v>27</v>
      </c>
    </row>
    <row r="100" spans="1:8" ht="12.75" customHeight="1">
      <c r="A100" s="5">
        <v>728279</v>
      </c>
      <c r="B100" s="6">
        <v>0</v>
      </c>
      <c r="C100" s="5" t="s">
        <v>84</v>
      </c>
      <c r="D100" s="5" t="s">
        <v>21</v>
      </c>
      <c r="E100" s="5" t="s">
        <v>12</v>
      </c>
      <c r="F100" s="7">
        <v>7</v>
      </c>
      <c r="G100" s="8">
        <v>40549</v>
      </c>
      <c r="H100" s="5" t="s">
        <v>13</v>
      </c>
    </row>
    <row r="101" spans="1:8" ht="12.75" customHeight="1">
      <c r="A101" s="5">
        <v>642295</v>
      </c>
      <c r="B101" s="6">
        <v>0</v>
      </c>
      <c r="C101" s="5" t="s">
        <v>85</v>
      </c>
      <c r="D101" s="5" t="s">
        <v>17</v>
      </c>
      <c r="E101" s="5" t="s">
        <v>12</v>
      </c>
      <c r="F101" s="7">
        <v>8</v>
      </c>
      <c r="G101" s="8">
        <v>40550</v>
      </c>
      <c r="H101" s="5" t="s">
        <v>31</v>
      </c>
    </row>
    <row r="102" spans="1:8" ht="12.75" customHeight="1">
      <c r="A102" s="5">
        <v>624084</v>
      </c>
      <c r="B102" s="6">
        <v>0</v>
      </c>
      <c r="C102" s="5" t="s">
        <v>36</v>
      </c>
      <c r="D102" s="5" t="s">
        <v>11</v>
      </c>
      <c r="E102" s="5" t="s">
        <v>12</v>
      </c>
      <c r="F102" s="7">
        <v>-1.25</v>
      </c>
      <c r="G102" s="8">
        <v>40528</v>
      </c>
      <c r="H102" s="5" t="s">
        <v>13</v>
      </c>
    </row>
    <row r="103" spans="1:8" ht="12.75" customHeight="1">
      <c r="A103" s="5">
        <v>624084</v>
      </c>
      <c r="B103" s="6">
        <v>0</v>
      </c>
      <c r="C103" s="5" t="s">
        <v>36</v>
      </c>
      <c r="D103" s="5" t="s">
        <v>11</v>
      </c>
      <c r="E103" s="5" t="s">
        <v>12</v>
      </c>
      <c r="F103" s="7">
        <v>1.75</v>
      </c>
      <c r="G103" s="8">
        <v>40528</v>
      </c>
      <c r="H103" s="5" t="s">
        <v>13</v>
      </c>
    </row>
    <row r="104" spans="1:8" ht="12.75" customHeight="1">
      <c r="A104" s="5">
        <v>728279</v>
      </c>
      <c r="B104" s="6">
        <v>0</v>
      </c>
      <c r="C104" s="5" t="s">
        <v>84</v>
      </c>
      <c r="D104" s="5" t="s">
        <v>11</v>
      </c>
      <c r="E104" s="5" t="s">
        <v>12</v>
      </c>
      <c r="F104" s="7">
        <v>2</v>
      </c>
      <c r="G104" s="8">
        <v>40528</v>
      </c>
      <c r="H104" s="5" t="s">
        <v>13</v>
      </c>
    </row>
    <row r="105" spans="1:8" ht="12.75" customHeight="1">
      <c r="A105" s="5">
        <v>140990</v>
      </c>
      <c r="B105" s="6">
        <v>0</v>
      </c>
      <c r="C105" s="5" t="s">
        <v>41</v>
      </c>
      <c r="D105" s="5" t="s">
        <v>11</v>
      </c>
      <c r="E105" s="5" t="s">
        <v>12</v>
      </c>
      <c r="F105" s="7">
        <v>3</v>
      </c>
      <c r="G105" s="8">
        <v>40528</v>
      </c>
      <c r="H105" s="5" t="s">
        <v>13</v>
      </c>
    </row>
    <row r="106" spans="1:8" ht="12.75" customHeight="1">
      <c r="A106" s="5">
        <v>198333</v>
      </c>
      <c r="B106" s="6">
        <v>1</v>
      </c>
      <c r="C106" s="5" t="s">
        <v>86</v>
      </c>
      <c r="D106" s="5" t="s">
        <v>21</v>
      </c>
      <c r="E106" s="5" t="s">
        <v>12</v>
      </c>
      <c r="F106" s="7">
        <v>4</v>
      </c>
      <c r="G106" s="8">
        <v>40528</v>
      </c>
      <c r="H106" s="5" t="s">
        <v>13</v>
      </c>
    </row>
    <row r="107" spans="1:8" ht="12.75" customHeight="1">
      <c r="A107" s="5">
        <v>44371</v>
      </c>
      <c r="B107" s="6">
        <v>0</v>
      </c>
      <c r="C107" s="5" t="s">
        <v>87</v>
      </c>
      <c r="D107" s="5" t="s">
        <v>21</v>
      </c>
      <c r="E107" s="5" t="s">
        <v>12</v>
      </c>
      <c r="F107" s="7">
        <v>3</v>
      </c>
      <c r="G107" s="8">
        <v>40527</v>
      </c>
      <c r="H107" s="5" t="s">
        <v>16</v>
      </c>
    </row>
    <row r="108" spans="1:8" ht="12.75" customHeight="1">
      <c r="A108" s="5">
        <v>44371</v>
      </c>
      <c r="B108" s="6">
        <v>0</v>
      </c>
      <c r="C108" s="5" t="s">
        <v>87</v>
      </c>
      <c r="D108" s="5" t="s">
        <v>21</v>
      </c>
      <c r="E108" s="5" t="s">
        <v>12</v>
      </c>
      <c r="F108" s="7">
        <v>8</v>
      </c>
      <c r="G108" s="8">
        <v>40528</v>
      </c>
      <c r="H108" s="5" t="s">
        <v>13</v>
      </c>
    </row>
    <row r="109" spans="1:8" ht="12.75" customHeight="1">
      <c r="A109" s="5">
        <v>988116</v>
      </c>
      <c r="B109" s="6">
        <v>0</v>
      </c>
      <c r="C109" s="5" t="s">
        <v>88</v>
      </c>
      <c r="D109" s="5" t="s">
        <v>21</v>
      </c>
      <c r="E109" s="5" t="s">
        <v>12</v>
      </c>
      <c r="F109" s="7">
        <v>7</v>
      </c>
      <c r="G109" s="8">
        <v>40527</v>
      </c>
      <c r="H109" s="5" t="s">
        <v>16</v>
      </c>
    </row>
    <row r="110" spans="1:8" ht="12.75" customHeight="1">
      <c r="A110" s="5">
        <v>500684</v>
      </c>
      <c r="B110" s="6">
        <v>0</v>
      </c>
      <c r="C110" s="5" t="s">
        <v>89</v>
      </c>
      <c r="D110" s="5" t="s">
        <v>11</v>
      </c>
      <c r="E110" s="5" t="s">
        <v>12</v>
      </c>
      <c r="F110" s="7">
        <v>1</v>
      </c>
      <c r="G110" s="8">
        <v>40528</v>
      </c>
      <c r="H110" s="5" t="s">
        <v>13</v>
      </c>
    </row>
    <row r="111" spans="1:8" ht="12.75" customHeight="1">
      <c r="A111" s="5">
        <v>429643</v>
      </c>
      <c r="B111" s="6">
        <v>0</v>
      </c>
      <c r="C111" s="5" t="s">
        <v>90</v>
      </c>
      <c r="D111" s="5" t="s">
        <v>21</v>
      </c>
      <c r="E111" s="5" t="s">
        <v>12</v>
      </c>
      <c r="F111" s="7">
        <v>8</v>
      </c>
      <c r="G111" s="8">
        <v>40527</v>
      </c>
      <c r="H111" s="5" t="s">
        <v>16</v>
      </c>
    </row>
    <row r="112" spans="1:8" ht="12.75" customHeight="1">
      <c r="A112" s="5">
        <v>429643</v>
      </c>
      <c r="B112" s="6">
        <v>0</v>
      </c>
      <c r="C112" s="5" t="s">
        <v>90</v>
      </c>
      <c r="D112" s="5" t="s">
        <v>11</v>
      </c>
      <c r="E112" s="5" t="s">
        <v>12</v>
      </c>
      <c r="F112" s="7">
        <v>2.75</v>
      </c>
      <c r="G112" s="8">
        <v>40528</v>
      </c>
      <c r="H112" s="5" t="s">
        <v>13</v>
      </c>
    </row>
    <row r="113" spans="1:8" ht="12.75" customHeight="1">
      <c r="A113" s="5">
        <v>738503</v>
      </c>
      <c r="B113" s="6">
        <v>0</v>
      </c>
      <c r="C113" s="5" t="s">
        <v>91</v>
      </c>
      <c r="D113" s="5" t="s">
        <v>11</v>
      </c>
      <c r="E113" s="5" t="s">
        <v>12</v>
      </c>
      <c r="F113" s="7">
        <v>1.25</v>
      </c>
      <c r="G113" s="8">
        <v>40528</v>
      </c>
      <c r="H113" s="5" t="s">
        <v>13</v>
      </c>
    </row>
    <row r="114" spans="1:8" ht="12.75" customHeight="1">
      <c r="A114" s="5">
        <v>55381</v>
      </c>
      <c r="B114" s="6">
        <v>0</v>
      </c>
      <c r="C114" s="5" t="s">
        <v>92</v>
      </c>
      <c r="D114" s="5" t="s">
        <v>11</v>
      </c>
      <c r="E114" s="5" t="s">
        <v>12</v>
      </c>
      <c r="F114" s="7">
        <v>8</v>
      </c>
      <c r="G114" s="8">
        <v>40527</v>
      </c>
      <c r="H114" s="5" t="s">
        <v>16</v>
      </c>
    </row>
    <row r="115" spans="1:8" ht="12.75" customHeight="1">
      <c r="A115" s="5">
        <v>115195</v>
      </c>
      <c r="B115" s="6">
        <v>0</v>
      </c>
      <c r="C115" s="5" t="s">
        <v>93</v>
      </c>
      <c r="D115" s="5" t="s">
        <v>11</v>
      </c>
      <c r="E115" s="5" t="s">
        <v>12</v>
      </c>
      <c r="F115" s="7">
        <v>1.5</v>
      </c>
      <c r="G115" s="8">
        <v>40527</v>
      </c>
      <c r="H115" s="5" t="s">
        <v>16</v>
      </c>
    </row>
    <row r="116" spans="1:8" ht="12.75" customHeight="1">
      <c r="A116" s="5">
        <v>545521</v>
      </c>
      <c r="B116" s="6">
        <v>0</v>
      </c>
      <c r="C116" s="5" t="s">
        <v>94</v>
      </c>
      <c r="D116" s="5" t="s">
        <v>21</v>
      </c>
      <c r="E116" s="5" t="s">
        <v>12</v>
      </c>
      <c r="F116" s="7">
        <v>2.25</v>
      </c>
      <c r="G116" s="8">
        <v>40528</v>
      </c>
      <c r="H116" s="5" t="s">
        <v>13</v>
      </c>
    </row>
    <row r="117" spans="1:8" ht="12.75" customHeight="1">
      <c r="A117" s="5">
        <v>775444</v>
      </c>
      <c r="B117" s="6">
        <v>0</v>
      </c>
      <c r="C117" s="5" t="s">
        <v>95</v>
      </c>
      <c r="D117" s="5" t="s">
        <v>11</v>
      </c>
      <c r="E117" s="5" t="s">
        <v>12</v>
      </c>
      <c r="F117" s="7">
        <v>1</v>
      </c>
      <c r="G117" s="8">
        <v>40528</v>
      </c>
      <c r="H117" s="5" t="s">
        <v>13</v>
      </c>
    </row>
    <row r="118" spans="1:8" ht="12.75" customHeight="1">
      <c r="A118" s="5">
        <v>856465</v>
      </c>
      <c r="B118" s="6">
        <v>0</v>
      </c>
      <c r="C118" s="5" t="s">
        <v>96</v>
      </c>
      <c r="D118" s="5" t="s">
        <v>11</v>
      </c>
      <c r="E118" s="5" t="s">
        <v>12</v>
      </c>
      <c r="F118" s="7">
        <v>6</v>
      </c>
      <c r="G118" s="8">
        <v>40527</v>
      </c>
      <c r="H118" s="5" t="s">
        <v>16</v>
      </c>
    </row>
    <row r="119" spans="1:8" ht="12.75" customHeight="1">
      <c r="A119" s="5">
        <v>555242</v>
      </c>
      <c r="B119" s="6">
        <v>0</v>
      </c>
      <c r="C119" s="5" t="s">
        <v>97</v>
      </c>
      <c r="D119" s="5" t="s">
        <v>11</v>
      </c>
      <c r="E119" s="5" t="s">
        <v>12</v>
      </c>
      <c r="F119" s="7">
        <v>3.5</v>
      </c>
      <c r="G119" s="8">
        <v>40528</v>
      </c>
      <c r="H119" s="5" t="s">
        <v>13</v>
      </c>
    </row>
    <row r="120" spans="1:8" ht="12.75" customHeight="1">
      <c r="A120" s="5">
        <v>251999</v>
      </c>
      <c r="B120" s="6">
        <v>0</v>
      </c>
      <c r="C120" s="5" t="s">
        <v>98</v>
      </c>
      <c r="D120" s="5" t="s">
        <v>21</v>
      </c>
      <c r="E120" s="5" t="s">
        <v>12</v>
      </c>
      <c r="F120" s="7">
        <v>1.5</v>
      </c>
      <c r="G120" s="8">
        <v>40528</v>
      </c>
      <c r="H120" s="5" t="s">
        <v>13</v>
      </c>
    </row>
    <row r="121" spans="1:8" ht="12.75" customHeight="1">
      <c r="A121" s="5">
        <v>99193</v>
      </c>
      <c r="B121" s="6">
        <v>0</v>
      </c>
      <c r="C121" s="5" t="s">
        <v>99</v>
      </c>
      <c r="D121" s="5" t="s">
        <v>21</v>
      </c>
      <c r="E121" s="5" t="s">
        <v>12</v>
      </c>
      <c r="F121" s="7">
        <v>4</v>
      </c>
      <c r="G121" s="8">
        <v>40527</v>
      </c>
      <c r="H121" s="5" t="s">
        <v>16</v>
      </c>
    </row>
    <row r="122" spans="1:8" ht="12.75" customHeight="1">
      <c r="A122" s="5">
        <v>99193</v>
      </c>
      <c r="B122" s="6">
        <v>0</v>
      </c>
      <c r="C122" s="5" t="s">
        <v>99</v>
      </c>
      <c r="D122" s="5" t="s">
        <v>21</v>
      </c>
      <c r="E122" s="5" t="s">
        <v>12</v>
      </c>
      <c r="F122" s="7">
        <v>8</v>
      </c>
      <c r="G122" s="8">
        <v>40528</v>
      </c>
      <c r="H122" s="5" t="s">
        <v>13</v>
      </c>
    </row>
    <row r="123" spans="1:8" ht="12.75" customHeight="1">
      <c r="A123" s="5">
        <v>392062</v>
      </c>
      <c r="B123" s="6">
        <v>0</v>
      </c>
      <c r="C123" s="5" t="s">
        <v>100</v>
      </c>
      <c r="D123" s="5" t="s">
        <v>21</v>
      </c>
      <c r="E123" s="5" t="s">
        <v>12</v>
      </c>
      <c r="F123" s="7">
        <v>8</v>
      </c>
      <c r="G123" s="8">
        <v>40528</v>
      </c>
      <c r="H123" s="5" t="s">
        <v>13</v>
      </c>
    </row>
    <row r="124" spans="1:8" ht="12.75" customHeight="1">
      <c r="A124" s="5">
        <v>422727</v>
      </c>
      <c r="B124" s="6">
        <v>0</v>
      </c>
      <c r="C124" s="5" t="s">
        <v>63</v>
      </c>
      <c r="D124" s="5" t="s">
        <v>19</v>
      </c>
      <c r="E124" s="5" t="s">
        <v>12</v>
      </c>
      <c r="F124" s="7">
        <v>2</v>
      </c>
      <c r="G124" s="8">
        <v>40528</v>
      </c>
      <c r="H124" s="5" t="s">
        <v>13</v>
      </c>
    </row>
    <row r="125" spans="1:8" ht="12.75" customHeight="1">
      <c r="A125" s="5">
        <v>377203</v>
      </c>
      <c r="B125" s="6">
        <v>0</v>
      </c>
      <c r="C125" s="5" t="s">
        <v>83</v>
      </c>
      <c r="D125" s="5" t="s">
        <v>11</v>
      </c>
      <c r="E125" s="5" t="s">
        <v>12</v>
      </c>
      <c r="F125" s="7">
        <v>1</v>
      </c>
      <c r="G125" s="8">
        <v>40534</v>
      </c>
      <c r="H125" s="5" t="s">
        <v>16</v>
      </c>
    </row>
    <row r="126" spans="1:8" ht="12.75" customHeight="1">
      <c r="A126" s="5">
        <v>654062</v>
      </c>
      <c r="B126" s="6">
        <v>0</v>
      </c>
      <c r="C126" s="5" t="s">
        <v>101</v>
      </c>
      <c r="D126" s="5" t="s">
        <v>21</v>
      </c>
      <c r="E126" s="5" t="s">
        <v>12</v>
      </c>
      <c r="F126" s="7">
        <v>8</v>
      </c>
      <c r="G126" s="8">
        <v>40533</v>
      </c>
      <c r="H126" s="5" t="s">
        <v>28</v>
      </c>
    </row>
    <row r="127" spans="1:8" ht="12.75" customHeight="1">
      <c r="A127" s="5">
        <v>755355</v>
      </c>
      <c r="B127" s="6">
        <v>0</v>
      </c>
      <c r="C127" s="5" t="s">
        <v>102</v>
      </c>
      <c r="D127" s="5" t="s">
        <v>21</v>
      </c>
      <c r="E127" s="5" t="s">
        <v>12</v>
      </c>
      <c r="F127" s="7">
        <v>8</v>
      </c>
      <c r="G127" s="8">
        <v>40533</v>
      </c>
      <c r="H127" s="5" t="s">
        <v>28</v>
      </c>
    </row>
    <row r="128" spans="1:8" ht="12.75" customHeight="1">
      <c r="A128" s="5">
        <v>555862</v>
      </c>
      <c r="B128" s="6">
        <v>0</v>
      </c>
      <c r="C128" s="5" t="s">
        <v>103</v>
      </c>
      <c r="D128" s="5" t="s">
        <v>11</v>
      </c>
      <c r="E128" s="5" t="s">
        <v>12</v>
      </c>
      <c r="F128" s="7">
        <v>2</v>
      </c>
      <c r="G128" s="8">
        <v>40529</v>
      </c>
      <c r="H128" s="5" t="s">
        <v>31</v>
      </c>
    </row>
    <row r="129" spans="1:8" ht="12.75" customHeight="1">
      <c r="A129" s="5">
        <v>338561</v>
      </c>
      <c r="B129" s="6">
        <v>0</v>
      </c>
      <c r="C129" s="5" t="s">
        <v>104</v>
      </c>
      <c r="D129" s="5" t="s">
        <v>11</v>
      </c>
      <c r="E129" s="5" t="s">
        <v>12</v>
      </c>
      <c r="F129" s="7">
        <v>1</v>
      </c>
      <c r="G129" s="8">
        <v>40540</v>
      </c>
      <c r="H129" s="5" t="s">
        <v>28</v>
      </c>
    </row>
    <row r="130" spans="1:8" ht="12.75" customHeight="1">
      <c r="A130" s="5">
        <v>226479</v>
      </c>
      <c r="B130" s="6">
        <v>0</v>
      </c>
      <c r="C130" s="5" t="s">
        <v>105</v>
      </c>
      <c r="D130" s="5" t="s">
        <v>11</v>
      </c>
      <c r="E130" s="5" t="s">
        <v>12</v>
      </c>
      <c r="F130" s="7">
        <v>1</v>
      </c>
      <c r="G130" s="8">
        <v>40532</v>
      </c>
      <c r="H130" s="5" t="s">
        <v>27</v>
      </c>
    </row>
    <row r="131" spans="1:8" ht="12.75" customHeight="1">
      <c r="A131" s="5">
        <v>226479</v>
      </c>
      <c r="B131" s="6">
        <v>0</v>
      </c>
      <c r="C131" s="5" t="s">
        <v>105</v>
      </c>
      <c r="D131" s="5" t="s">
        <v>11</v>
      </c>
      <c r="E131" s="5" t="s">
        <v>12</v>
      </c>
      <c r="F131" s="7">
        <v>2</v>
      </c>
      <c r="G131" s="8">
        <v>40535</v>
      </c>
      <c r="H131" s="5" t="s">
        <v>13</v>
      </c>
    </row>
    <row r="132" spans="1:8" ht="12.75" customHeight="1">
      <c r="A132" s="5">
        <v>500684</v>
      </c>
      <c r="B132" s="6">
        <v>0</v>
      </c>
      <c r="C132" s="5" t="s">
        <v>89</v>
      </c>
      <c r="D132" s="5" t="s">
        <v>19</v>
      </c>
      <c r="E132" s="5" t="s">
        <v>12</v>
      </c>
      <c r="F132" s="7">
        <v>3</v>
      </c>
      <c r="G132" s="8">
        <v>40532</v>
      </c>
      <c r="H132" s="5" t="s">
        <v>27</v>
      </c>
    </row>
    <row r="133" spans="1:8" ht="12.75" customHeight="1">
      <c r="A133" s="5">
        <v>462639</v>
      </c>
      <c r="B133" s="6">
        <v>0</v>
      </c>
      <c r="C133" s="5" t="s">
        <v>106</v>
      </c>
      <c r="D133" s="5" t="s">
        <v>21</v>
      </c>
      <c r="E133" s="5" t="s">
        <v>12</v>
      </c>
      <c r="F133" s="7">
        <v>5</v>
      </c>
      <c r="G133" s="8">
        <v>40541</v>
      </c>
      <c r="H133" s="5" t="s">
        <v>16</v>
      </c>
    </row>
    <row r="134" spans="1:8" ht="12.75" customHeight="1">
      <c r="A134" s="5">
        <v>793716</v>
      </c>
      <c r="B134" s="6">
        <v>0</v>
      </c>
      <c r="C134" s="5" t="s">
        <v>107</v>
      </c>
      <c r="D134" s="5" t="s">
        <v>11</v>
      </c>
      <c r="E134" s="5" t="s">
        <v>12</v>
      </c>
      <c r="F134" s="7">
        <v>1</v>
      </c>
      <c r="G134" s="8">
        <v>40529</v>
      </c>
      <c r="H134" s="5" t="s">
        <v>31</v>
      </c>
    </row>
    <row r="135" spans="1:8" ht="12.75" customHeight="1">
      <c r="A135" s="5">
        <v>301384</v>
      </c>
      <c r="B135" s="6">
        <v>0</v>
      </c>
      <c r="C135" s="5" t="s">
        <v>108</v>
      </c>
      <c r="D135" s="5" t="s">
        <v>11</v>
      </c>
      <c r="E135" s="5" t="s">
        <v>12</v>
      </c>
      <c r="F135" s="7">
        <v>4</v>
      </c>
      <c r="G135" s="8">
        <v>40540</v>
      </c>
      <c r="H135" s="5" t="s">
        <v>28</v>
      </c>
    </row>
    <row r="136" spans="1:8" ht="12.75" customHeight="1">
      <c r="A136" s="5">
        <v>113347</v>
      </c>
      <c r="B136" s="6">
        <v>0</v>
      </c>
      <c r="C136" s="5" t="s">
        <v>109</v>
      </c>
      <c r="D136" s="5" t="s">
        <v>11</v>
      </c>
      <c r="E136" s="5" t="s">
        <v>12</v>
      </c>
      <c r="F136" s="7">
        <v>2</v>
      </c>
      <c r="G136" s="8">
        <v>40529</v>
      </c>
      <c r="H136" s="5" t="s">
        <v>31</v>
      </c>
    </row>
    <row r="137" spans="1:8" ht="12.75" customHeight="1">
      <c r="A137" s="5">
        <v>398541</v>
      </c>
      <c r="B137" s="6">
        <v>0</v>
      </c>
      <c r="C137" s="5" t="s">
        <v>110</v>
      </c>
      <c r="D137" s="5" t="s">
        <v>21</v>
      </c>
      <c r="E137" s="5" t="s">
        <v>12</v>
      </c>
      <c r="F137" s="7">
        <v>8</v>
      </c>
      <c r="G137" s="8">
        <v>40540</v>
      </c>
      <c r="H137" s="5" t="s">
        <v>28</v>
      </c>
    </row>
    <row r="138" spans="1:8" ht="12.75" customHeight="1">
      <c r="A138" s="5">
        <v>288928</v>
      </c>
      <c r="B138" s="6">
        <v>0</v>
      </c>
      <c r="C138" s="5" t="s">
        <v>111</v>
      </c>
      <c r="D138" s="5" t="s">
        <v>17</v>
      </c>
      <c r="E138" s="5" t="s">
        <v>12</v>
      </c>
      <c r="F138" s="7">
        <v>6</v>
      </c>
      <c r="G138" s="8">
        <v>40529</v>
      </c>
      <c r="H138" s="5" t="s">
        <v>31</v>
      </c>
    </row>
    <row r="139" spans="1:8" ht="12.75" customHeight="1">
      <c r="A139" s="5">
        <v>775167</v>
      </c>
      <c r="B139" s="6">
        <v>0</v>
      </c>
      <c r="C139" s="5" t="s">
        <v>112</v>
      </c>
      <c r="D139" s="5" t="s">
        <v>21</v>
      </c>
      <c r="E139" s="5" t="s">
        <v>12</v>
      </c>
      <c r="F139" s="7">
        <v>3</v>
      </c>
      <c r="G139" s="8">
        <v>40532</v>
      </c>
      <c r="H139" s="5" t="s">
        <v>27</v>
      </c>
    </row>
    <row r="140" spans="1:8" ht="12.75" customHeight="1">
      <c r="A140" s="5">
        <v>775167</v>
      </c>
      <c r="B140" s="6">
        <v>0</v>
      </c>
      <c r="C140" s="5" t="s">
        <v>112</v>
      </c>
      <c r="D140" s="5" t="s">
        <v>21</v>
      </c>
      <c r="E140" s="5" t="s">
        <v>12</v>
      </c>
      <c r="F140" s="7">
        <v>3</v>
      </c>
      <c r="G140" s="8">
        <v>40529</v>
      </c>
      <c r="H140" s="5" t="s">
        <v>31</v>
      </c>
    </row>
    <row r="141" spans="1:8" ht="12.75" customHeight="1">
      <c r="A141" s="5">
        <v>775444</v>
      </c>
      <c r="B141" s="6">
        <v>0</v>
      </c>
      <c r="C141" s="5" t="s">
        <v>95</v>
      </c>
      <c r="D141" s="5" t="s">
        <v>21</v>
      </c>
      <c r="E141" s="5" t="s">
        <v>12</v>
      </c>
      <c r="F141" s="7">
        <v>8</v>
      </c>
      <c r="G141" s="8">
        <v>40541</v>
      </c>
      <c r="H141" s="5" t="s">
        <v>16</v>
      </c>
    </row>
    <row r="142" spans="1:8" ht="12.75" customHeight="1">
      <c r="A142" s="5">
        <v>775167</v>
      </c>
      <c r="B142" s="6">
        <v>0</v>
      </c>
      <c r="C142" s="5" t="s">
        <v>112</v>
      </c>
      <c r="D142" s="5" t="s">
        <v>21</v>
      </c>
      <c r="E142" s="5" t="s">
        <v>12</v>
      </c>
      <c r="F142" s="7">
        <v>8</v>
      </c>
      <c r="G142" s="8">
        <v>40533</v>
      </c>
      <c r="H142" s="5" t="s">
        <v>28</v>
      </c>
    </row>
    <row r="143" spans="1:8" ht="12.75" customHeight="1">
      <c r="A143" s="5">
        <v>775167</v>
      </c>
      <c r="B143" s="6">
        <v>0</v>
      </c>
      <c r="C143" s="5" t="s">
        <v>112</v>
      </c>
      <c r="D143" s="5" t="s">
        <v>21</v>
      </c>
      <c r="E143" s="5" t="s">
        <v>12</v>
      </c>
      <c r="F143" s="7">
        <v>3</v>
      </c>
      <c r="G143" s="8">
        <v>40534</v>
      </c>
      <c r="H143" s="5" t="s">
        <v>16</v>
      </c>
    </row>
    <row r="144" spans="1:8" ht="12.75" customHeight="1">
      <c r="A144" s="5">
        <v>775167</v>
      </c>
      <c r="B144" s="6">
        <v>0</v>
      </c>
      <c r="C144" s="5" t="s">
        <v>112</v>
      </c>
      <c r="D144" s="5" t="s">
        <v>21</v>
      </c>
      <c r="E144" s="5" t="s">
        <v>12</v>
      </c>
      <c r="F144" s="7">
        <v>3</v>
      </c>
      <c r="G144" s="8">
        <v>40540</v>
      </c>
      <c r="H144" s="5" t="s">
        <v>28</v>
      </c>
    </row>
    <row r="145" spans="1:8" ht="12.75" customHeight="1">
      <c r="A145" s="5">
        <v>775167</v>
      </c>
      <c r="B145" s="6">
        <v>0</v>
      </c>
      <c r="C145" s="5" t="s">
        <v>112</v>
      </c>
      <c r="D145" s="5" t="s">
        <v>21</v>
      </c>
      <c r="E145" s="5" t="s">
        <v>12</v>
      </c>
      <c r="F145" s="7">
        <v>3</v>
      </c>
      <c r="G145" s="8">
        <v>40541</v>
      </c>
      <c r="H145" s="5" t="s">
        <v>16</v>
      </c>
    </row>
    <row r="146" spans="1:8" ht="12.75" customHeight="1">
      <c r="A146" s="5">
        <v>130559</v>
      </c>
      <c r="B146" s="6">
        <v>0</v>
      </c>
      <c r="C146" s="5" t="s">
        <v>113</v>
      </c>
      <c r="D146" s="5" t="s">
        <v>11</v>
      </c>
      <c r="E146" s="5" t="s">
        <v>12</v>
      </c>
      <c r="F146" s="7">
        <v>2</v>
      </c>
      <c r="G146" s="8">
        <v>40534</v>
      </c>
      <c r="H146" s="5" t="s">
        <v>16</v>
      </c>
    </row>
    <row r="147" spans="1:8" ht="12.75" customHeight="1">
      <c r="A147" s="5">
        <v>437881</v>
      </c>
      <c r="B147" s="6">
        <v>0</v>
      </c>
      <c r="C147" s="5" t="s">
        <v>114</v>
      </c>
      <c r="D147" s="5" t="s">
        <v>11</v>
      </c>
      <c r="E147" s="5" t="s">
        <v>12</v>
      </c>
      <c r="F147" s="7">
        <v>3.5</v>
      </c>
      <c r="G147" s="8">
        <v>40532</v>
      </c>
      <c r="H147" s="5" t="s">
        <v>27</v>
      </c>
    </row>
    <row r="148" spans="1:8" ht="12.75" customHeight="1">
      <c r="A148" s="5">
        <v>641295</v>
      </c>
      <c r="B148" s="6">
        <v>0</v>
      </c>
      <c r="C148" s="5" t="s">
        <v>115</v>
      </c>
      <c r="D148" s="5" t="s">
        <v>11</v>
      </c>
      <c r="E148" s="5" t="s">
        <v>12</v>
      </c>
      <c r="F148" s="7">
        <v>3</v>
      </c>
      <c r="G148" s="8">
        <v>40529</v>
      </c>
      <c r="H148" s="5" t="s">
        <v>31</v>
      </c>
    </row>
    <row r="149" spans="1:8" ht="12.75" customHeight="1">
      <c r="A149" s="5">
        <v>371859</v>
      </c>
      <c r="B149" s="6">
        <v>0</v>
      </c>
      <c r="C149" s="5" t="s">
        <v>116</v>
      </c>
      <c r="D149" s="5" t="s">
        <v>21</v>
      </c>
      <c r="E149" s="5" t="s">
        <v>12</v>
      </c>
      <c r="F149" s="7">
        <v>4</v>
      </c>
      <c r="G149" s="8">
        <v>40533</v>
      </c>
      <c r="H149" s="5" t="s">
        <v>28</v>
      </c>
    </row>
    <row r="150" spans="1:8" ht="12.75" customHeight="1">
      <c r="A150" s="5">
        <v>371859</v>
      </c>
      <c r="B150" s="6">
        <v>0</v>
      </c>
      <c r="C150" s="5" t="s">
        <v>116</v>
      </c>
      <c r="D150" s="5" t="s">
        <v>21</v>
      </c>
      <c r="E150" s="5" t="s">
        <v>12</v>
      </c>
      <c r="F150" s="7">
        <v>2</v>
      </c>
      <c r="G150" s="8">
        <v>40534</v>
      </c>
      <c r="H150" s="5" t="s">
        <v>16</v>
      </c>
    </row>
    <row r="151" spans="1:8" ht="12.75" customHeight="1">
      <c r="A151" s="5">
        <v>245734</v>
      </c>
      <c r="B151" s="6">
        <v>0</v>
      </c>
      <c r="C151" s="5" t="s">
        <v>117</v>
      </c>
      <c r="D151" s="5" t="s">
        <v>21</v>
      </c>
      <c r="E151" s="5" t="s">
        <v>12</v>
      </c>
      <c r="F151" s="7">
        <v>8</v>
      </c>
      <c r="G151" s="8">
        <v>40541</v>
      </c>
      <c r="H151" s="5" t="s">
        <v>16</v>
      </c>
    </row>
    <row r="152" spans="1:8" ht="12.75" customHeight="1">
      <c r="A152" s="5">
        <v>569961</v>
      </c>
      <c r="B152" s="6">
        <v>0</v>
      </c>
      <c r="C152" s="5" t="s">
        <v>118</v>
      </c>
      <c r="D152" s="5" t="s">
        <v>11</v>
      </c>
      <c r="E152" s="5" t="s">
        <v>12</v>
      </c>
      <c r="F152" s="7">
        <v>1</v>
      </c>
      <c r="G152" s="8">
        <v>40546</v>
      </c>
      <c r="H152" s="5" t="s">
        <v>27</v>
      </c>
    </row>
    <row r="153" spans="1:8" ht="12.75" customHeight="1">
      <c r="A153" s="5">
        <v>245734</v>
      </c>
      <c r="B153" s="6">
        <v>0</v>
      </c>
      <c r="C153" s="5" t="s">
        <v>117</v>
      </c>
      <c r="D153" s="5" t="s">
        <v>21</v>
      </c>
      <c r="E153" s="5" t="s">
        <v>12</v>
      </c>
      <c r="F153" s="7">
        <v>8</v>
      </c>
      <c r="G153" s="8">
        <v>40540</v>
      </c>
      <c r="H153" s="5" t="s">
        <v>28</v>
      </c>
    </row>
    <row r="154" spans="1:8" ht="12.75" customHeight="1">
      <c r="A154" s="5">
        <v>545521</v>
      </c>
      <c r="B154" s="6">
        <v>0</v>
      </c>
      <c r="C154" s="5" t="s">
        <v>94</v>
      </c>
      <c r="D154" s="5" t="s">
        <v>21</v>
      </c>
      <c r="E154" s="5" t="s">
        <v>12</v>
      </c>
      <c r="F154" s="7">
        <v>2</v>
      </c>
      <c r="G154" s="8">
        <v>40540</v>
      </c>
      <c r="H154" s="5" t="s">
        <v>28</v>
      </c>
    </row>
    <row r="155" spans="1:8" ht="12.75" customHeight="1">
      <c r="A155" s="5">
        <v>115195</v>
      </c>
      <c r="B155" s="6">
        <v>0</v>
      </c>
      <c r="C155" s="5" t="s">
        <v>93</v>
      </c>
      <c r="D155" s="5" t="s">
        <v>11</v>
      </c>
      <c r="E155" s="5" t="s">
        <v>12</v>
      </c>
      <c r="F155" s="7">
        <v>0.5</v>
      </c>
      <c r="G155" s="8">
        <v>40541</v>
      </c>
      <c r="H155" s="5" t="s">
        <v>16</v>
      </c>
    </row>
    <row r="156" spans="1:8" ht="12.75" customHeight="1">
      <c r="A156" s="5">
        <v>798649</v>
      </c>
      <c r="B156" s="6">
        <v>0</v>
      </c>
      <c r="C156" s="5" t="s">
        <v>119</v>
      </c>
      <c r="D156" s="5" t="s">
        <v>11</v>
      </c>
      <c r="E156" s="5" t="s">
        <v>12</v>
      </c>
      <c r="F156" s="7">
        <v>3.5</v>
      </c>
      <c r="G156" s="8">
        <v>40529</v>
      </c>
      <c r="H156" s="5" t="s">
        <v>31</v>
      </c>
    </row>
    <row r="157" spans="1:8" ht="12.75" customHeight="1">
      <c r="A157" s="5">
        <v>747126</v>
      </c>
      <c r="B157" s="6">
        <v>0</v>
      </c>
      <c r="C157" s="5" t="s">
        <v>120</v>
      </c>
      <c r="D157" s="5" t="s">
        <v>17</v>
      </c>
      <c r="E157" s="5" t="s">
        <v>12</v>
      </c>
      <c r="F157" s="7">
        <v>8</v>
      </c>
      <c r="G157" s="8">
        <v>40540</v>
      </c>
      <c r="H157" s="5" t="s">
        <v>28</v>
      </c>
    </row>
    <row r="158" spans="1:8" ht="12.75" customHeight="1">
      <c r="A158" s="5">
        <v>739647</v>
      </c>
      <c r="B158" s="6">
        <v>0</v>
      </c>
      <c r="C158" s="5" t="s">
        <v>121</v>
      </c>
      <c r="D158" s="5" t="s">
        <v>11</v>
      </c>
      <c r="E158" s="5" t="s">
        <v>12</v>
      </c>
      <c r="F158" s="7">
        <v>2</v>
      </c>
      <c r="G158" s="8">
        <v>40541</v>
      </c>
      <c r="H158" s="5" t="s">
        <v>16</v>
      </c>
    </row>
    <row r="159" spans="1:8" ht="12.75" customHeight="1">
      <c r="A159" s="5">
        <v>292456</v>
      </c>
      <c r="B159" s="6">
        <v>0</v>
      </c>
      <c r="C159" s="5" t="s">
        <v>122</v>
      </c>
      <c r="D159" s="5" t="s">
        <v>17</v>
      </c>
      <c r="E159" s="5" t="s">
        <v>12</v>
      </c>
      <c r="F159" s="7">
        <v>0.5</v>
      </c>
      <c r="G159" s="8">
        <v>40534</v>
      </c>
      <c r="H159" s="5" t="s">
        <v>16</v>
      </c>
    </row>
    <row r="160" spans="1:8" ht="12.75" customHeight="1">
      <c r="A160" s="5">
        <v>425584</v>
      </c>
      <c r="B160" s="6">
        <v>0</v>
      </c>
      <c r="C160" s="5" t="s">
        <v>123</v>
      </c>
      <c r="D160" s="5" t="s">
        <v>11</v>
      </c>
      <c r="E160" s="5" t="s">
        <v>12</v>
      </c>
      <c r="F160" s="7">
        <v>8</v>
      </c>
      <c r="G160" s="8">
        <v>40540</v>
      </c>
      <c r="H160" s="5" t="s">
        <v>28</v>
      </c>
    </row>
    <row r="161" spans="1:8" ht="12.75" customHeight="1">
      <c r="A161" s="5">
        <v>872321</v>
      </c>
      <c r="B161" s="6">
        <v>0</v>
      </c>
      <c r="C161" s="5" t="s">
        <v>124</v>
      </c>
      <c r="D161" s="5" t="s">
        <v>11</v>
      </c>
      <c r="E161" s="5" t="s">
        <v>12</v>
      </c>
      <c r="F161" s="7">
        <v>1.75</v>
      </c>
      <c r="G161" s="8">
        <v>40534</v>
      </c>
      <c r="H161" s="5" t="s">
        <v>16</v>
      </c>
    </row>
    <row r="162" spans="1:8" ht="12.75" customHeight="1">
      <c r="A162" s="5">
        <v>261528</v>
      </c>
      <c r="B162" s="6">
        <v>0</v>
      </c>
      <c r="C162" s="5" t="s">
        <v>26</v>
      </c>
      <c r="D162" s="5" t="s">
        <v>21</v>
      </c>
      <c r="E162" s="5" t="s">
        <v>12</v>
      </c>
      <c r="F162" s="7">
        <v>8</v>
      </c>
      <c r="G162" s="8">
        <v>40529</v>
      </c>
      <c r="H162" s="5" t="s">
        <v>31</v>
      </c>
    </row>
    <row r="163" spans="1:8" ht="12.75" customHeight="1">
      <c r="A163" s="5">
        <v>280348</v>
      </c>
      <c r="B163" s="6">
        <v>0</v>
      </c>
      <c r="C163" s="5" t="s">
        <v>125</v>
      </c>
      <c r="D163" s="5" t="s">
        <v>21</v>
      </c>
      <c r="E163" s="5" t="s">
        <v>12</v>
      </c>
      <c r="F163" s="7">
        <v>8</v>
      </c>
      <c r="G163" s="8">
        <v>40533</v>
      </c>
      <c r="H163" s="5" t="s">
        <v>28</v>
      </c>
    </row>
    <row r="164" spans="1:8" ht="12.75" customHeight="1">
      <c r="A164" s="5">
        <v>515931</v>
      </c>
      <c r="B164" s="6">
        <v>0</v>
      </c>
      <c r="C164" s="5" t="s">
        <v>126</v>
      </c>
      <c r="D164" s="5" t="s">
        <v>21</v>
      </c>
      <c r="E164" s="5" t="s">
        <v>12</v>
      </c>
      <c r="F164" s="7">
        <v>8</v>
      </c>
      <c r="G164" s="8">
        <v>40535</v>
      </c>
      <c r="H164" s="5" t="s">
        <v>13</v>
      </c>
    </row>
    <row r="165" spans="1:8" ht="12.75" customHeight="1">
      <c r="A165" s="5">
        <v>515931</v>
      </c>
      <c r="B165" s="6">
        <v>0</v>
      </c>
      <c r="C165" s="5" t="s">
        <v>126</v>
      </c>
      <c r="D165" s="5" t="s">
        <v>21</v>
      </c>
      <c r="E165" s="5" t="s">
        <v>12</v>
      </c>
      <c r="F165" s="7">
        <v>8</v>
      </c>
      <c r="G165" s="8">
        <v>40540</v>
      </c>
      <c r="H165" s="5" t="s">
        <v>28</v>
      </c>
    </row>
    <row r="166" spans="1:8" ht="12.75" customHeight="1">
      <c r="A166" s="5">
        <v>515931</v>
      </c>
      <c r="B166" s="6">
        <v>0</v>
      </c>
      <c r="C166" s="5" t="s">
        <v>126</v>
      </c>
      <c r="D166" s="5" t="s">
        <v>21</v>
      </c>
      <c r="E166" s="5" t="s">
        <v>12</v>
      </c>
      <c r="F166" s="7">
        <v>8</v>
      </c>
      <c r="G166" s="8">
        <v>40541</v>
      </c>
      <c r="H166" s="5" t="s">
        <v>16</v>
      </c>
    </row>
    <row r="167" spans="1:8" ht="12.75" customHeight="1">
      <c r="A167" s="5">
        <v>515931</v>
      </c>
      <c r="B167" s="6">
        <v>0</v>
      </c>
      <c r="C167" s="5" t="s">
        <v>126</v>
      </c>
      <c r="D167" s="5" t="s">
        <v>21</v>
      </c>
      <c r="E167" s="5" t="s">
        <v>12</v>
      </c>
      <c r="F167" s="7">
        <v>8</v>
      </c>
      <c r="G167" s="8">
        <v>40542</v>
      </c>
      <c r="H167" s="5" t="s">
        <v>13</v>
      </c>
    </row>
    <row r="168" spans="1:8" ht="12.75" customHeight="1">
      <c r="A168" s="5">
        <v>170542</v>
      </c>
      <c r="B168" s="6">
        <v>0</v>
      </c>
      <c r="C168" s="5" t="s">
        <v>127</v>
      </c>
      <c r="D168" s="5" t="s">
        <v>21</v>
      </c>
      <c r="E168" s="5" t="s">
        <v>12</v>
      </c>
      <c r="F168" s="7">
        <v>8</v>
      </c>
      <c r="G168" s="8">
        <v>40533</v>
      </c>
      <c r="H168" s="5" t="s">
        <v>28</v>
      </c>
    </row>
    <row r="169" spans="1:8" ht="12.75" customHeight="1">
      <c r="A169" s="5">
        <v>170542</v>
      </c>
      <c r="B169" s="6">
        <v>0</v>
      </c>
      <c r="C169" s="5" t="s">
        <v>127</v>
      </c>
      <c r="D169" s="5" t="s">
        <v>21</v>
      </c>
      <c r="E169" s="5" t="s">
        <v>12</v>
      </c>
      <c r="F169" s="7">
        <v>4</v>
      </c>
      <c r="G169" s="8">
        <v>40532</v>
      </c>
      <c r="H169" s="5" t="s">
        <v>27</v>
      </c>
    </row>
    <row r="170" spans="1:8" ht="12.75" customHeight="1">
      <c r="A170" s="5">
        <v>99193</v>
      </c>
      <c r="B170" s="6">
        <v>0</v>
      </c>
      <c r="C170" s="5" t="s">
        <v>99</v>
      </c>
      <c r="D170" s="5" t="s">
        <v>21</v>
      </c>
      <c r="E170" s="5" t="s">
        <v>12</v>
      </c>
      <c r="F170" s="7">
        <v>6.75</v>
      </c>
      <c r="G170" s="8">
        <v>40529</v>
      </c>
      <c r="H170" s="5" t="s">
        <v>31</v>
      </c>
    </row>
    <row r="171" spans="1:8" ht="12.75" customHeight="1">
      <c r="A171" s="5">
        <v>682726</v>
      </c>
      <c r="B171" s="6">
        <v>0</v>
      </c>
      <c r="C171" s="5" t="s">
        <v>29</v>
      </c>
      <c r="D171" s="5" t="s">
        <v>11</v>
      </c>
      <c r="E171" s="5" t="s">
        <v>12</v>
      </c>
      <c r="F171" s="7">
        <v>2</v>
      </c>
      <c r="G171" s="8">
        <v>40541</v>
      </c>
      <c r="H171" s="5" t="s">
        <v>16</v>
      </c>
    </row>
    <row r="172" spans="1:8" ht="12.75" customHeight="1">
      <c r="A172" s="5">
        <v>689074</v>
      </c>
      <c r="B172" s="6">
        <v>0</v>
      </c>
      <c r="C172" s="5" t="s">
        <v>74</v>
      </c>
      <c r="D172" s="5" t="s">
        <v>21</v>
      </c>
      <c r="E172" s="5" t="s">
        <v>12</v>
      </c>
      <c r="F172" s="7">
        <v>-8</v>
      </c>
      <c r="G172" s="8">
        <v>40540</v>
      </c>
      <c r="H172" s="5" t="s">
        <v>28</v>
      </c>
    </row>
    <row r="173" spans="1:8" ht="12.75" customHeight="1">
      <c r="A173" s="5">
        <v>689074</v>
      </c>
      <c r="B173" s="6">
        <v>0</v>
      </c>
      <c r="C173" s="5" t="s">
        <v>74</v>
      </c>
      <c r="D173" s="5" t="s">
        <v>21</v>
      </c>
      <c r="E173" s="5" t="s">
        <v>12</v>
      </c>
      <c r="F173" s="7">
        <v>8</v>
      </c>
      <c r="G173" s="8">
        <v>40540</v>
      </c>
      <c r="H173" s="5" t="s">
        <v>28</v>
      </c>
    </row>
    <row r="174" spans="1:8" ht="12.75" customHeight="1">
      <c r="A174" s="5">
        <v>689074</v>
      </c>
      <c r="B174" s="6">
        <v>0</v>
      </c>
      <c r="C174" s="5" t="s">
        <v>74</v>
      </c>
      <c r="D174" s="5" t="s">
        <v>21</v>
      </c>
      <c r="E174" s="5" t="s">
        <v>12</v>
      </c>
      <c r="F174" s="7">
        <v>-8</v>
      </c>
      <c r="G174" s="8">
        <v>40541</v>
      </c>
      <c r="H174" s="5" t="s">
        <v>16</v>
      </c>
    </row>
    <row r="175" spans="1:8" ht="12.75" customHeight="1">
      <c r="A175" s="5">
        <v>689074</v>
      </c>
      <c r="B175" s="6">
        <v>0</v>
      </c>
      <c r="C175" s="5" t="s">
        <v>74</v>
      </c>
      <c r="D175" s="5" t="s">
        <v>21</v>
      </c>
      <c r="E175" s="5" t="s">
        <v>12</v>
      </c>
      <c r="F175" s="7">
        <v>8</v>
      </c>
      <c r="G175" s="8">
        <v>40541</v>
      </c>
      <c r="H175" s="5" t="s">
        <v>16</v>
      </c>
    </row>
    <row r="176" spans="1:8" ht="12.75" customHeight="1">
      <c r="A176" s="5">
        <v>689074</v>
      </c>
      <c r="B176" s="6">
        <v>0</v>
      </c>
      <c r="C176" s="5" t="s">
        <v>74</v>
      </c>
      <c r="D176" s="5" t="s">
        <v>21</v>
      </c>
      <c r="E176" s="5" t="s">
        <v>12</v>
      </c>
      <c r="F176" s="7">
        <v>-8</v>
      </c>
      <c r="G176" s="8">
        <v>40542</v>
      </c>
      <c r="H176" s="5" t="s">
        <v>13</v>
      </c>
    </row>
    <row r="177" spans="1:8" ht="12.75" customHeight="1">
      <c r="A177" s="5">
        <v>689074</v>
      </c>
      <c r="B177" s="6">
        <v>0</v>
      </c>
      <c r="C177" s="5" t="s">
        <v>74</v>
      </c>
      <c r="D177" s="5" t="s">
        <v>21</v>
      </c>
      <c r="E177" s="5" t="s">
        <v>12</v>
      </c>
      <c r="F177" s="7">
        <v>8</v>
      </c>
      <c r="G177" s="8">
        <v>40542</v>
      </c>
      <c r="H177" s="5" t="s">
        <v>13</v>
      </c>
    </row>
    <row r="178" spans="1:8" ht="12.75" customHeight="1">
      <c r="A178" s="5">
        <v>609303</v>
      </c>
      <c r="B178" s="6">
        <v>1</v>
      </c>
      <c r="C178" s="5" t="s">
        <v>75</v>
      </c>
      <c r="D178" s="5" t="s">
        <v>21</v>
      </c>
      <c r="E178" s="5" t="s">
        <v>12</v>
      </c>
      <c r="F178" s="7">
        <v>8</v>
      </c>
      <c r="G178" s="8">
        <v>40540</v>
      </c>
      <c r="H178" s="5" t="s">
        <v>28</v>
      </c>
    </row>
    <row r="179" spans="1:8" ht="12.75" customHeight="1">
      <c r="A179" s="5">
        <v>609303</v>
      </c>
      <c r="B179" s="6">
        <v>1</v>
      </c>
      <c r="C179" s="5" t="s">
        <v>75</v>
      </c>
      <c r="D179" s="5" t="s">
        <v>21</v>
      </c>
      <c r="E179" s="5" t="s">
        <v>12</v>
      </c>
      <c r="F179" s="7">
        <v>-8</v>
      </c>
      <c r="G179" s="8">
        <v>40540</v>
      </c>
      <c r="H179" s="5" t="s">
        <v>28</v>
      </c>
    </row>
    <row r="180" spans="1:8" ht="12.75" customHeight="1">
      <c r="A180" s="5">
        <v>112940</v>
      </c>
      <c r="B180" s="6">
        <v>0</v>
      </c>
      <c r="C180" s="5" t="s">
        <v>128</v>
      </c>
      <c r="D180" s="5" t="s">
        <v>21</v>
      </c>
      <c r="E180" s="5" t="s">
        <v>12</v>
      </c>
      <c r="F180" s="7">
        <v>8</v>
      </c>
      <c r="G180" s="8">
        <v>40548</v>
      </c>
      <c r="H180" s="5" t="s">
        <v>16</v>
      </c>
    </row>
    <row r="181" spans="1:8" ht="12.75" customHeight="1">
      <c r="A181" s="5">
        <v>112940</v>
      </c>
      <c r="B181" s="6">
        <v>0</v>
      </c>
      <c r="C181" s="5" t="s">
        <v>128</v>
      </c>
      <c r="D181" s="5" t="s">
        <v>11</v>
      </c>
      <c r="E181" s="5" t="s">
        <v>12</v>
      </c>
      <c r="F181" s="7">
        <v>3.5</v>
      </c>
      <c r="G181" s="8">
        <v>40550</v>
      </c>
      <c r="H181" s="5" t="s">
        <v>31</v>
      </c>
    </row>
    <row r="182" spans="1:8" ht="12.75" customHeight="1">
      <c r="A182" s="5">
        <v>389844</v>
      </c>
      <c r="B182" s="6">
        <v>0</v>
      </c>
      <c r="C182" s="5" t="s">
        <v>56</v>
      </c>
      <c r="D182" s="5" t="s">
        <v>11</v>
      </c>
      <c r="E182" s="5" t="s">
        <v>12</v>
      </c>
      <c r="F182" s="7">
        <v>1.75</v>
      </c>
      <c r="G182" s="8">
        <v>40555</v>
      </c>
      <c r="H182" s="5" t="s">
        <v>16</v>
      </c>
    </row>
    <row r="183" spans="1:8" ht="12.75" customHeight="1">
      <c r="A183" s="5">
        <v>389844</v>
      </c>
      <c r="B183" s="6">
        <v>0</v>
      </c>
      <c r="C183" s="5" t="s">
        <v>56</v>
      </c>
      <c r="D183" s="5" t="s">
        <v>11</v>
      </c>
      <c r="E183" s="5" t="s">
        <v>12</v>
      </c>
      <c r="F183" s="7">
        <v>2</v>
      </c>
      <c r="G183" s="8">
        <v>40557</v>
      </c>
      <c r="H183" s="5" t="s">
        <v>31</v>
      </c>
    </row>
    <row r="184" spans="1:8" ht="12.75" customHeight="1">
      <c r="A184" s="5">
        <v>389844</v>
      </c>
      <c r="B184" s="6">
        <v>0</v>
      </c>
      <c r="C184" s="5" t="s">
        <v>56</v>
      </c>
      <c r="D184" s="5" t="s">
        <v>11</v>
      </c>
      <c r="E184" s="5" t="s">
        <v>12</v>
      </c>
      <c r="F184" s="7">
        <v>2</v>
      </c>
      <c r="G184" s="8">
        <v>40548</v>
      </c>
      <c r="H184" s="5" t="s">
        <v>16</v>
      </c>
    </row>
    <row r="185" spans="1:8" ht="12.75" customHeight="1">
      <c r="A185" s="5">
        <v>112940</v>
      </c>
      <c r="B185" s="6">
        <v>0</v>
      </c>
      <c r="C185" s="5" t="s">
        <v>128</v>
      </c>
      <c r="D185" s="5" t="s">
        <v>21</v>
      </c>
      <c r="E185" s="5" t="s">
        <v>12</v>
      </c>
      <c r="F185" s="7">
        <v>8</v>
      </c>
      <c r="G185" s="8">
        <v>40546</v>
      </c>
      <c r="H185" s="5" t="s">
        <v>27</v>
      </c>
    </row>
    <row r="186" spans="1:8" ht="12.75" customHeight="1">
      <c r="A186" s="5">
        <v>112940</v>
      </c>
      <c r="B186" s="6">
        <v>0</v>
      </c>
      <c r="C186" s="5" t="s">
        <v>128</v>
      </c>
      <c r="D186" s="5" t="s">
        <v>21</v>
      </c>
      <c r="E186" s="5" t="s">
        <v>12</v>
      </c>
      <c r="F186" s="7">
        <v>8</v>
      </c>
      <c r="G186" s="8">
        <v>40547</v>
      </c>
      <c r="H186" s="5" t="s">
        <v>28</v>
      </c>
    </row>
    <row r="187" spans="1:8" ht="12.75" customHeight="1">
      <c r="A187" s="5">
        <v>402483</v>
      </c>
      <c r="B187" s="6">
        <v>0</v>
      </c>
      <c r="C187" s="5" t="s">
        <v>129</v>
      </c>
      <c r="D187" s="5" t="s">
        <v>11</v>
      </c>
      <c r="E187" s="5" t="s">
        <v>12</v>
      </c>
      <c r="F187" s="7">
        <v>1</v>
      </c>
      <c r="G187" s="8">
        <v>40546</v>
      </c>
      <c r="H187" s="5" t="s">
        <v>27</v>
      </c>
    </row>
    <row r="188" spans="1:8" ht="12.75" customHeight="1">
      <c r="A188" s="5">
        <v>625135</v>
      </c>
      <c r="B188" s="6">
        <v>0</v>
      </c>
      <c r="C188" s="5" t="s">
        <v>51</v>
      </c>
      <c r="D188" s="5" t="s">
        <v>11</v>
      </c>
      <c r="E188" s="5" t="s">
        <v>12</v>
      </c>
      <c r="F188" s="7">
        <v>8</v>
      </c>
      <c r="G188" s="8">
        <v>40548</v>
      </c>
      <c r="H188" s="5" t="s">
        <v>16</v>
      </c>
    </row>
    <row r="189" spans="1:8" ht="12.75" customHeight="1">
      <c r="A189" s="5">
        <v>5435</v>
      </c>
      <c r="B189" s="6">
        <v>0</v>
      </c>
      <c r="C189" s="5" t="s">
        <v>130</v>
      </c>
      <c r="D189" s="5" t="s">
        <v>17</v>
      </c>
      <c r="E189" s="5" t="s">
        <v>12</v>
      </c>
      <c r="F189" s="7">
        <v>2.5</v>
      </c>
      <c r="G189" s="8">
        <v>40549</v>
      </c>
      <c r="H189" s="5" t="s">
        <v>13</v>
      </c>
    </row>
    <row r="190" spans="1:8" ht="12.75" customHeight="1">
      <c r="A190" s="5">
        <v>798649</v>
      </c>
      <c r="B190" s="6">
        <v>0</v>
      </c>
      <c r="C190" s="5" t="s">
        <v>119</v>
      </c>
      <c r="D190" s="5" t="s">
        <v>17</v>
      </c>
      <c r="E190" s="5" t="s">
        <v>12</v>
      </c>
      <c r="F190" s="7">
        <v>1.5</v>
      </c>
      <c r="G190" s="8">
        <v>40549</v>
      </c>
      <c r="H190" s="5" t="s">
        <v>13</v>
      </c>
    </row>
    <row r="191" spans="1:8" ht="12.75" customHeight="1">
      <c r="A191" s="5">
        <v>113347</v>
      </c>
      <c r="B191" s="6">
        <v>0</v>
      </c>
      <c r="C191" s="5" t="s">
        <v>109</v>
      </c>
      <c r="D191" s="5" t="s">
        <v>17</v>
      </c>
      <c r="E191" s="5" t="s">
        <v>12</v>
      </c>
      <c r="F191" s="7">
        <v>1.5</v>
      </c>
      <c r="G191" s="8">
        <v>40548</v>
      </c>
      <c r="H191" s="5" t="s">
        <v>16</v>
      </c>
    </row>
    <row r="192" spans="1:8" ht="12.75" customHeight="1">
      <c r="A192" s="5">
        <v>596745</v>
      </c>
      <c r="B192" s="6">
        <v>0</v>
      </c>
      <c r="C192" s="5" t="s">
        <v>131</v>
      </c>
      <c r="D192" s="5" t="s">
        <v>21</v>
      </c>
      <c r="E192" s="5" t="s">
        <v>12</v>
      </c>
      <c r="F192" s="7">
        <v>8</v>
      </c>
      <c r="G192" s="8">
        <v>40548</v>
      </c>
      <c r="H192" s="5" t="s">
        <v>16</v>
      </c>
    </row>
    <row r="193" spans="1:8" ht="12.75" customHeight="1">
      <c r="A193" s="5">
        <v>596745</v>
      </c>
      <c r="B193" s="6">
        <v>0</v>
      </c>
      <c r="C193" s="5" t="s">
        <v>131</v>
      </c>
      <c r="D193" s="5" t="s">
        <v>11</v>
      </c>
      <c r="E193" s="5" t="s">
        <v>12</v>
      </c>
      <c r="F193" s="7">
        <v>0.75</v>
      </c>
      <c r="G193" s="8">
        <v>40556</v>
      </c>
      <c r="H193" s="5" t="s">
        <v>13</v>
      </c>
    </row>
    <row r="194" spans="1:8" ht="12.75" customHeight="1">
      <c r="A194" s="5">
        <v>846953</v>
      </c>
      <c r="B194" s="6">
        <v>0</v>
      </c>
      <c r="C194" s="5" t="s">
        <v>132</v>
      </c>
      <c r="D194" s="5" t="s">
        <v>21</v>
      </c>
      <c r="E194" s="5" t="s">
        <v>12</v>
      </c>
      <c r="F194" s="7">
        <v>3</v>
      </c>
      <c r="G194" s="8">
        <v>40553</v>
      </c>
      <c r="H194" s="5" t="s">
        <v>27</v>
      </c>
    </row>
    <row r="195" spans="1:8" ht="12.75" customHeight="1">
      <c r="A195" s="5">
        <v>138199</v>
      </c>
      <c r="B195" s="6">
        <v>0</v>
      </c>
      <c r="C195" s="5" t="s">
        <v>133</v>
      </c>
      <c r="D195" s="5" t="s">
        <v>17</v>
      </c>
      <c r="E195" s="5" t="s">
        <v>12</v>
      </c>
      <c r="F195" s="7">
        <v>8</v>
      </c>
      <c r="G195" s="8">
        <v>40546</v>
      </c>
      <c r="H195" s="5" t="s">
        <v>27</v>
      </c>
    </row>
    <row r="196" spans="1:8" ht="12.75" customHeight="1">
      <c r="A196" s="5">
        <v>138199</v>
      </c>
      <c r="B196" s="6">
        <v>0</v>
      </c>
      <c r="C196" s="5" t="s">
        <v>133</v>
      </c>
      <c r="D196" s="5" t="s">
        <v>11</v>
      </c>
      <c r="E196" s="5" t="s">
        <v>12</v>
      </c>
      <c r="F196" s="7">
        <v>1</v>
      </c>
      <c r="G196" s="8">
        <v>40549</v>
      </c>
      <c r="H196" s="5" t="s">
        <v>13</v>
      </c>
    </row>
    <row r="197" spans="1:8" ht="12.75" customHeight="1">
      <c r="A197" s="5">
        <v>138199</v>
      </c>
      <c r="B197" s="6">
        <v>0</v>
      </c>
      <c r="C197" s="5" t="s">
        <v>133</v>
      </c>
      <c r="D197" s="5" t="s">
        <v>11</v>
      </c>
      <c r="E197" s="5" t="s">
        <v>12</v>
      </c>
      <c r="F197" s="7">
        <v>0.75</v>
      </c>
      <c r="G197" s="8">
        <v>40553</v>
      </c>
      <c r="H197" s="5" t="s">
        <v>27</v>
      </c>
    </row>
    <row r="198" spans="1:8" ht="12.75" customHeight="1">
      <c r="A198" s="5">
        <v>747126</v>
      </c>
      <c r="B198" s="6">
        <v>0</v>
      </c>
      <c r="C198" s="5" t="s">
        <v>120</v>
      </c>
      <c r="D198" s="5" t="s">
        <v>11</v>
      </c>
      <c r="E198" s="5" t="s">
        <v>12</v>
      </c>
      <c r="F198" s="7">
        <v>2</v>
      </c>
      <c r="G198" s="8">
        <v>40554</v>
      </c>
      <c r="H198" s="5" t="s">
        <v>28</v>
      </c>
    </row>
    <row r="199" spans="1:8" ht="12.75" customHeight="1">
      <c r="A199" s="5">
        <v>375792</v>
      </c>
      <c r="B199" s="6">
        <v>0</v>
      </c>
      <c r="C199" s="5" t="s">
        <v>54</v>
      </c>
      <c r="D199" s="5" t="s">
        <v>11</v>
      </c>
      <c r="E199" s="5" t="s">
        <v>12</v>
      </c>
      <c r="F199" s="7">
        <v>2</v>
      </c>
      <c r="G199" s="8">
        <v>40550</v>
      </c>
      <c r="H199" s="5" t="s">
        <v>31</v>
      </c>
    </row>
    <row r="200" spans="1:8" ht="12.75" customHeight="1">
      <c r="A200" s="5">
        <v>471981</v>
      </c>
      <c r="B200" s="6">
        <v>0</v>
      </c>
      <c r="C200" s="5" t="s">
        <v>134</v>
      </c>
      <c r="D200" s="5" t="s">
        <v>11</v>
      </c>
      <c r="E200" s="5" t="s">
        <v>12</v>
      </c>
      <c r="F200" s="7">
        <v>3.5</v>
      </c>
      <c r="G200" s="8">
        <v>40553</v>
      </c>
      <c r="H200" s="5" t="s">
        <v>27</v>
      </c>
    </row>
    <row r="201" spans="1:8" ht="12.75" customHeight="1">
      <c r="A201" s="5">
        <v>942722</v>
      </c>
      <c r="B201" s="6">
        <v>0</v>
      </c>
      <c r="C201" s="5" t="s">
        <v>69</v>
      </c>
      <c r="D201" s="5" t="s">
        <v>21</v>
      </c>
      <c r="E201" s="5" t="s">
        <v>12</v>
      </c>
      <c r="F201" s="7">
        <v>8</v>
      </c>
      <c r="G201" s="8">
        <v>40546</v>
      </c>
      <c r="H201" s="5" t="s">
        <v>27</v>
      </c>
    </row>
    <row r="202" spans="1:8" ht="12.75" customHeight="1">
      <c r="A202" s="5">
        <v>942722</v>
      </c>
      <c r="B202" s="6">
        <v>0</v>
      </c>
      <c r="C202" s="5" t="s">
        <v>69</v>
      </c>
      <c r="D202" s="5" t="s">
        <v>21</v>
      </c>
      <c r="E202" s="5" t="s">
        <v>12</v>
      </c>
      <c r="F202" s="7">
        <v>8</v>
      </c>
      <c r="G202" s="8">
        <v>40547</v>
      </c>
      <c r="H202" s="5" t="s">
        <v>28</v>
      </c>
    </row>
    <row r="203" spans="1:8" ht="12.75" customHeight="1">
      <c r="A203" s="5">
        <v>942722</v>
      </c>
      <c r="B203" s="6">
        <v>0</v>
      </c>
      <c r="C203" s="5" t="s">
        <v>69</v>
      </c>
      <c r="D203" s="5" t="s">
        <v>21</v>
      </c>
      <c r="E203" s="5" t="s">
        <v>12</v>
      </c>
      <c r="F203" s="7">
        <v>8</v>
      </c>
      <c r="G203" s="8">
        <v>40548</v>
      </c>
      <c r="H203" s="5" t="s">
        <v>16</v>
      </c>
    </row>
    <row r="204" spans="1:8" ht="12.75" customHeight="1">
      <c r="A204" s="5">
        <v>942722</v>
      </c>
      <c r="B204" s="6">
        <v>0</v>
      </c>
      <c r="C204" s="5" t="s">
        <v>69</v>
      </c>
      <c r="D204" s="5" t="s">
        <v>21</v>
      </c>
      <c r="E204" s="5" t="s">
        <v>12</v>
      </c>
      <c r="F204" s="7">
        <v>8</v>
      </c>
      <c r="G204" s="8">
        <v>40549</v>
      </c>
      <c r="H204" s="5" t="s">
        <v>13</v>
      </c>
    </row>
    <row r="205" spans="1:8" ht="12.75" customHeight="1">
      <c r="A205" s="5">
        <v>942722</v>
      </c>
      <c r="B205" s="6">
        <v>0</v>
      </c>
      <c r="C205" s="5" t="s">
        <v>69</v>
      </c>
      <c r="D205" s="5" t="s">
        <v>21</v>
      </c>
      <c r="E205" s="5" t="s">
        <v>12</v>
      </c>
      <c r="F205" s="7">
        <v>8</v>
      </c>
      <c r="G205" s="8">
        <v>40550</v>
      </c>
      <c r="H205" s="5" t="s">
        <v>31</v>
      </c>
    </row>
    <row r="206" spans="1:8" ht="12.75" customHeight="1">
      <c r="A206" s="5">
        <v>544430</v>
      </c>
      <c r="B206" s="6">
        <v>0</v>
      </c>
      <c r="C206" s="5" t="s">
        <v>135</v>
      </c>
      <c r="D206" s="5" t="s">
        <v>21</v>
      </c>
      <c r="E206" s="5" t="s">
        <v>12</v>
      </c>
      <c r="F206" s="7">
        <v>1.5</v>
      </c>
      <c r="G206" s="8">
        <v>40553</v>
      </c>
      <c r="H206" s="5" t="s">
        <v>27</v>
      </c>
    </row>
    <row r="207" spans="1:8" ht="12.75" customHeight="1">
      <c r="A207" s="5">
        <v>904174</v>
      </c>
      <c r="B207" s="6">
        <v>0</v>
      </c>
      <c r="C207" s="5" t="s">
        <v>22</v>
      </c>
      <c r="D207" s="5" t="s">
        <v>11</v>
      </c>
      <c r="E207" s="5" t="s">
        <v>12</v>
      </c>
      <c r="F207" s="7">
        <v>4</v>
      </c>
      <c r="G207" s="8">
        <v>40547</v>
      </c>
      <c r="H207" s="5" t="s">
        <v>28</v>
      </c>
    </row>
    <row r="208" spans="1:8" ht="12.75" customHeight="1">
      <c r="A208" s="5">
        <v>904174</v>
      </c>
      <c r="B208" s="6">
        <v>0</v>
      </c>
      <c r="C208" s="5" t="s">
        <v>22</v>
      </c>
      <c r="D208" s="5" t="s">
        <v>11</v>
      </c>
      <c r="E208" s="5" t="s">
        <v>12</v>
      </c>
      <c r="F208" s="7">
        <v>4</v>
      </c>
      <c r="G208" s="8">
        <v>40554</v>
      </c>
      <c r="H208" s="5" t="s">
        <v>28</v>
      </c>
    </row>
    <row r="209" spans="1:8" ht="12.75" customHeight="1">
      <c r="A209" s="5">
        <v>268234</v>
      </c>
      <c r="B209" s="6">
        <v>0</v>
      </c>
      <c r="C209" s="5" t="s">
        <v>30</v>
      </c>
      <c r="D209" s="5" t="s">
        <v>11</v>
      </c>
      <c r="E209" s="5" t="s">
        <v>12</v>
      </c>
      <c r="F209" s="7">
        <v>1.5</v>
      </c>
      <c r="G209" s="8">
        <v>40549</v>
      </c>
      <c r="H209" s="5" t="s">
        <v>13</v>
      </c>
    </row>
    <row r="210" spans="1:8" ht="12.75" customHeight="1">
      <c r="A210" s="5">
        <v>66388</v>
      </c>
      <c r="B210" s="6">
        <v>0</v>
      </c>
      <c r="C210" s="5" t="s">
        <v>136</v>
      </c>
      <c r="D210" s="5" t="s">
        <v>21</v>
      </c>
      <c r="E210" s="5" t="s">
        <v>12</v>
      </c>
      <c r="F210" s="7">
        <v>8</v>
      </c>
      <c r="G210" s="8">
        <v>40550</v>
      </c>
      <c r="H210" s="5" t="s">
        <v>31</v>
      </c>
    </row>
    <row r="211" spans="1:8" ht="12.75" customHeight="1">
      <c r="A211" s="5">
        <v>209328</v>
      </c>
      <c r="B211" s="6">
        <v>0</v>
      </c>
      <c r="C211" s="5" t="s">
        <v>137</v>
      </c>
      <c r="D211" s="5" t="s">
        <v>11</v>
      </c>
      <c r="E211" s="5" t="s">
        <v>12</v>
      </c>
      <c r="F211" s="7">
        <v>1.75</v>
      </c>
      <c r="G211" s="8">
        <v>40546</v>
      </c>
      <c r="H211" s="5" t="s">
        <v>27</v>
      </c>
    </row>
    <row r="212" spans="1:8" ht="12.75" customHeight="1">
      <c r="A212" s="5">
        <v>27178</v>
      </c>
      <c r="B212" s="6">
        <v>0</v>
      </c>
      <c r="C212" s="5" t="s">
        <v>138</v>
      </c>
      <c r="D212" s="5" t="s">
        <v>11</v>
      </c>
      <c r="E212" s="5" t="s">
        <v>12</v>
      </c>
      <c r="F212" s="7">
        <v>8</v>
      </c>
      <c r="G212" s="8">
        <v>40554</v>
      </c>
      <c r="H212" s="5" t="s">
        <v>28</v>
      </c>
    </row>
    <row r="213" spans="1:8" ht="12.75" customHeight="1">
      <c r="A213" s="5">
        <v>129044</v>
      </c>
      <c r="B213" s="6">
        <v>0</v>
      </c>
      <c r="C213" s="5" t="s">
        <v>139</v>
      </c>
      <c r="D213" s="5" t="s">
        <v>11</v>
      </c>
      <c r="E213" s="5" t="s">
        <v>12</v>
      </c>
      <c r="F213" s="7">
        <v>1</v>
      </c>
      <c r="G213" s="8">
        <v>40554</v>
      </c>
      <c r="H213" s="5" t="s">
        <v>28</v>
      </c>
    </row>
    <row r="214" spans="1:8" ht="12.75" customHeight="1">
      <c r="A214" s="5">
        <v>560101</v>
      </c>
      <c r="B214" s="6">
        <v>0</v>
      </c>
      <c r="C214" s="5" t="s">
        <v>140</v>
      </c>
      <c r="D214" s="5" t="s">
        <v>11</v>
      </c>
      <c r="E214" s="5" t="s">
        <v>12</v>
      </c>
      <c r="F214" s="7">
        <v>1.5</v>
      </c>
      <c r="G214" s="8">
        <v>40549</v>
      </c>
      <c r="H214" s="5" t="s">
        <v>13</v>
      </c>
    </row>
    <row r="215" spans="1:8" ht="12.75" customHeight="1">
      <c r="A215" s="5">
        <v>162126</v>
      </c>
      <c r="B215" s="6">
        <v>0</v>
      </c>
      <c r="C215" s="5" t="s">
        <v>61</v>
      </c>
      <c r="D215" s="5" t="s">
        <v>11</v>
      </c>
      <c r="E215" s="5" t="s">
        <v>12</v>
      </c>
      <c r="F215" s="7">
        <v>3</v>
      </c>
      <c r="G215" s="8">
        <v>40549</v>
      </c>
      <c r="H215" s="5" t="s">
        <v>13</v>
      </c>
    </row>
    <row r="216" spans="1:8" ht="12.75" customHeight="1">
      <c r="A216" s="5">
        <v>694606</v>
      </c>
      <c r="B216" s="6">
        <v>0</v>
      </c>
      <c r="C216" s="5" t="s">
        <v>68</v>
      </c>
      <c r="D216" s="5" t="s">
        <v>11</v>
      </c>
      <c r="E216" s="5" t="s">
        <v>12</v>
      </c>
      <c r="F216" s="7">
        <v>2</v>
      </c>
      <c r="G216" s="8">
        <v>40547</v>
      </c>
      <c r="H216" s="5" t="s">
        <v>28</v>
      </c>
    </row>
    <row r="217" spans="1:8" ht="12.75" customHeight="1">
      <c r="A217" s="5">
        <v>968003</v>
      </c>
      <c r="B217" s="6">
        <v>0</v>
      </c>
      <c r="C217" s="5" t="s">
        <v>141</v>
      </c>
      <c r="D217" s="5" t="s">
        <v>11</v>
      </c>
      <c r="E217" s="5" t="s">
        <v>12</v>
      </c>
      <c r="F217" s="7">
        <v>3</v>
      </c>
      <c r="G217" s="8">
        <v>40555</v>
      </c>
      <c r="H217" s="5" t="s">
        <v>16</v>
      </c>
    </row>
    <row r="218" spans="1:8" ht="12.75" customHeight="1"/>
    <row r="219" spans="1:8" ht="12.75" customHeight="1"/>
    <row r="220" spans="1:8" ht="12.75" customHeight="1"/>
    <row r="221" spans="1:8" ht="12.75" customHeight="1"/>
    <row r="222" spans="1:8" ht="12.75" customHeight="1"/>
    <row r="223" spans="1:8" ht="12.75" customHeight="1"/>
    <row r="224" spans="1:8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G1"/>
    <mergeCell ref="J20:P20"/>
  </mergeCells>
  <pageMargins left="0.75" right="0.75" top="1" bottom="1" header="0" footer="0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CCCC"/>
  </sheetPr>
  <dimension ref="A1:P1000"/>
  <sheetViews>
    <sheetView zoomScale="130" zoomScaleNormal="130" workbookViewId="0">
      <selection activeCell="N6" sqref="N6"/>
    </sheetView>
  </sheetViews>
  <sheetFormatPr defaultColWidth="12.5703125" defaultRowHeight="15" customHeight="1"/>
  <cols>
    <col min="1" max="1" width="10" customWidth="1"/>
    <col min="2" max="3" width="8.5703125" customWidth="1"/>
    <col min="4" max="4" width="12.7109375" customWidth="1"/>
    <col min="5" max="5" width="8.5703125" customWidth="1"/>
    <col min="6" max="6" width="13.28515625" customWidth="1"/>
    <col min="7" max="7" width="13.7109375" customWidth="1"/>
    <col min="8" max="8" width="12.7109375" customWidth="1"/>
    <col min="9" max="9" width="12.42578125" customWidth="1"/>
    <col min="10" max="10" width="8.5703125" style="55" customWidth="1"/>
    <col min="11" max="26" width="8.5703125" customWidth="1"/>
  </cols>
  <sheetData>
    <row r="1" spans="1:16" ht="12.75" customHeight="1">
      <c r="A1" s="107" t="s">
        <v>142</v>
      </c>
      <c r="B1" s="108"/>
      <c r="C1" s="108"/>
      <c r="D1" s="108"/>
      <c r="E1" s="108"/>
      <c r="F1" s="108"/>
      <c r="G1" s="108"/>
      <c r="H1" s="108"/>
      <c r="I1" s="108"/>
      <c r="J1" s="109"/>
    </row>
    <row r="2" spans="1:16" ht="12.75" customHeight="1">
      <c r="D2" s="2"/>
    </row>
    <row r="3" spans="1:16" ht="27" customHeight="1">
      <c r="A3" s="13" t="s">
        <v>143</v>
      </c>
      <c r="B3" s="13" t="s">
        <v>144</v>
      </c>
      <c r="C3" s="13" t="s">
        <v>145</v>
      </c>
      <c r="D3" s="13" t="s">
        <v>146</v>
      </c>
      <c r="E3" s="13" t="s">
        <v>147</v>
      </c>
      <c r="F3" s="13" t="s">
        <v>148</v>
      </c>
      <c r="G3" s="13" t="s">
        <v>149</v>
      </c>
      <c r="H3" s="13" t="s">
        <v>150</v>
      </c>
      <c r="I3" s="13" t="s">
        <v>151</v>
      </c>
      <c r="J3" s="56" t="s">
        <v>152</v>
      </c>
      <c r="L3" s="14"/>
      <c r="M3" s="14"/>
      <c r="N3" s="14"/>
      <c r="O3" s="14"/>
      <c r="P3" s="14"/>
    </row>
    <row r="4" spans="1:16" ht="12.75" customHeight="1">
      <c r="A4" s="6" t="s">
        <v>153</v>
      </c>
      <c r="B4" s="6">
        <v>50110</v>
      </c>
      <c r="C4" s="6">
        <v>10010</v>
      </c>
      <c r="D4" s="15">
        <v>1301790.1100000001</v>
      </c>
      <c r="E4" s="15">
        <v>0</v>
      </c>
      <c r="F4" s="15">
        <v>0</v>
      </c>
      <c r="G4" s="15">
        <v>0</v>
      </c>
      <c r="H4" s="15">
        <v>1127344.67</v>
      </c>
      <c r="I4" s="15">
        <v>174445.44</v>
      </c>
      <c r="J4" s="101">
        <f>IFERROR(H4/D4,"-")</f>
        <v>0.86599572491759047</v>
      </c>
    </row>
    <row r="5" spans="1:16" ht="12.75" customHeight="1">
      <c r="A5" s="6" t="s">
        <v>153</v>
      </c>
      <c r="B5" s="6">
        <v>50120</v>
      </c>
      <c r="C5" s="6">
        <v>10010</v>
      </c>
      <c r="D5" s="16">
        <v>28120.39</v>
      </c>
      <c r="E5" s="16">
        <v>0</v>
      </c>
      <c r="F5" s="16">
        <v>0</v>
      </c>
      <c r="G5" s="16">
        <v>0</v>
      </c>
      <c r="H5" s="16">
        <v>28120.39</v>
      </c>
      <c r="I5" s="16">
        <v>0</v>
      </c>
      <c r="J5" s="101">
        <f t="shared" ref="J5:J42" si="0">IFERROR(H5/D5,"-")</f>
        <v>1</v>
      </c>
      <c r="L5" s="17"/>
    </row>
    <row r="6" spans="1:16" ht="12.75" customHeight="1">
      <c r="A6" s="6" t="s">
        <v>153</v>
      </c>
      <c r="B6" s="6">
        <v>50150</v>
      </c>
      <c r="C6" s="6">
        <v>10010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01" t="str">
        <f t="shared" si="0"/>
        <v>-</v>
      </c>
      <c r="L6" s="17"/>
    </row>
    <row r="7" spans="1:16" ht="12.75" customHeight="1">
      <c r="A7" s="6" t="s">
        <v>153</v>
      </c>
      <c r="B7" s="6">
        <v>50160</v>
      </c>
      <c r="C7" s="6">
        <v>10010</v>
      </c>
      <c r="D7" s="16">
        <v>36648.5</v>
      </c>
      <c r="E7" s="16">
        <v>0</v>
      </c>
      <c r="F7" s="16">
        <v>0</v>
      </c>
      <c r="G7" s="16">
        <v>0</v>
      </c>
      <c r="H7" s="16">
        <v>32011.5</v>
      </c>
      <c r="I7" s="16">
        <v>4637</v>
      </c>
      <c r="J7" s="101">
        <f t="shared" si="0"/>
        <v>0.87347367559381695</v>
      </c>
    </row>
    <row r="8" spans="1:16" ht="12.75" customHeight="1">
      <c r="A8" s="6" t="s">
        <v>153</v>
      </c>
      <c r="B8" s="6">
        <v>50170</v>
      </c>
      <c r="C8" s="6">
        <v>10010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01" t="str">
        <f t="shared" si="0"/>
        <v>-</v>
      </c>
    </row>
    <row r="9" spans="1:16" ht="12.75" customHeight="1">
      <c r="A9" s="6" t="s">
        <v>153</v>
      </c>
      <c r="B9" s="6">
        <v>50190</v>
      </c>
      <c r="C9" s="6">
        <v>10010</v>
      </c>
      <c r="D9" s="16">
        <v>39860</v>
      </c>
      <c r="E9" s="16">
        <v>0</v>
      </c>
      <c r="F9" s="16">
        <v>0</v>
      </c>
      <c r="G9" s="16">
        <v>0</v>
      </c>
      <c r="H9" s="16">
        <v>39860</v>
      </c>
      <c r="I9" s="16">
        <v>0</v>
      </c>
      <c r="J9" s="101">
        <f t="shared" si="0"/>
        <v>1</v>
      </c>
    </row>
    <row r="10" spans="1:16" ht="12.75" customHeight="1">
      <c r="A10" s="6" t="s">
        <v>153</v>
      </c>
      <c r="B10" s="6">
        <v>50410</v>
      </c>
      <c r="C10" s="6">
        <v>10010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01" t="str">
        <f t="shared" si="0"/>
        <v>-</v>
      </c>
    </row>
    <row r="11" spans="1:16" ht="12.75" customHeight="1">
      <c r="A11" s="6" t="s">
        <v>153</v>
      </c>
      <c r="B11" s="6">
        <v>50410</v>
      </c>
      <c r="C11" s="6">
        <v>12244</v>
      </c>
      <c r="D11" s="16">
        <v>915.4</v>
      </c>
      <c r="E11" s="16">
        <v>0</v>
      </c>
      <c r="F11" s="16">
        <v>0</v>
      </c>
      <c r="G11" s="16">
        <v>0</v>
      </c>
      <c r="H11" s="16">
        <v>768.05</v>
      </c>
      <c r="I11" s="16">
        <v>147.35</v>
      </c>
      <c r="J11" s="101">
        <f t="shared" si="0"/>
        <v>0.83903211710727543</v>
      </c>
    </row>
    <row r="12" spans="1:16" ht="12.75" customHeight="1">
      <c r="A12" s="6" t="s">
        <v>153</v>
      </c>
      <c r="B12" s="6">
        <v>50420</v>
      </c>
      <c r="C12" s="6">
        <v>10010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01" t="str">
        <f t="shared" si="0"/>
        <v>-</v>
      </c>
    </row>
    <row r="13" spans="1:16" ht="12.75" customHeight="1">
      <c r="A13" s="6" t="s">
        <v>153</v>
      </c>
      <c r="B13" s="6">
        <v>50420</v>
      </c>
      <c r="C13" s="6">
        <v>12244</v>
      </c>
      <c r="D13" s="16">
        <v>132190.35</v>
      </c>
      <c r="E13" s="16">
        <v>0</v>
      </c>
      <c r="F13" s="16">
        <v>0</v>
      </c>
      <c r="G13" s="16">
        <v>0</v>
      </c>
      <c r="H13" s="16">
        <v>105327.44</v>
      </c>
      <c r="I13" s="16">
        <v>26862.91</v>
      </c>
      <c r="J13" s="101">
        <f t="shared" si="0"/>
        <v>0.79678614966977546</v>
      </c>
    </row>
    <row r="14" spans="1:16" ht="12.75" customHeight="1">
      <c r="A14" s="6" t="s">
        <v>153</v>
      </c>
      <c r="B14" s="6">
        <v>50430</v>
      </c>
      <c r="C14" s="6">
        <v>10010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01" t="str">
        <f t="shared" si="0"/>
        <v>-</v>
      </c>
    </row>
    <row r="15" spans="1:16" ht="12.75" customHeight="1">
      <c r="A15" s="6" t="s">
        <v>153</v>
      </c>
      <c r="B15" s="6">
        <v>50430</v>
      </c>
      <c r="C15" s="6">
        <v>12244</v>
      </c>
      <c r="D15" s="16">
        <v>2204.88</v>
      </c>
      <c r="E15" s="16">
        <v>0</v>
      </c>
      <c r="F15" s="16">
        <v>0</v>
      </c>
      <c r="G15" s="16">
        <v>0</v>
      </c>
      <c r="H15" s="16">
        <v>2043.13</v>
      </c>
      <c r="I15" s="16">
        <v>161.75</v>
      </c>
      <c r="J15" s="101">
        <f t="shared" si="0"/>
        <v>0.92663999854867385</v>
      </c>
    </row>
    <row r="16" spans="1:16" ht="12.75" customHeight="1">
      <c r="A16" s="6" t="s">
        <v>153</v>
      </c>
      <c r="B16" s="6">
        <v>50441</v>
      </c>
      <c r="C16" s="6">
        <v>10010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01" t="str">
        <f t="shared" si="0"/>
        <v>-</v>
      </c>
    </row>
    <row r="17" spans="1:10" ht="12.75" customHeight="1">
      <c r="A17" s="6" t="s">
        <v>153</v>
      </c>
      <c r="B17" s="6">
        <v>50441</v>
      </c>
      <c r="C17" s="6">
        <v>12244</v>
      </c>
      <c r="D17" s="16">
        <v>74114.67</v>
      </c>
      <c r="E17" s="16">
        <v>0</v>
      </c>
      <c r="F17" s="16">
        <v>0</v>
      </c>
      <c r="G17" s="16">
        <v>0</v>
      </c>
      <c r="H17" s="16">
        <v>62122.79</v>
      </c>
      <c r="I17" s="16">
        <v>11991.88</v>
      </c>
      <c r="J17" s="101">
        <f t="shared" si="0"/>
        <v>0.83819829461562745</v>
      </c>
    </row>
    <row r="18" spans="1:10" ht="12.75" customHeight="1">
      <c r="A18" s="6" t="s">
        <v>153</v>
      </c>
      <c r="B18" s="6">
        <v>50442</v>
      </c>
      <c r="C18" s="6">
        <v>10010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01" t="str">
        <f t="shared" si="0"/>
        <v>-</v>
      </c>
    </row>
    <row r="19" spans="1:10" ht="12.75" customHeight="1">
      <c r="A19" s="6" t="s">
        <v>153</v>
      </c>
      <c r="B19" s="6">
        <v>50442</v>
      </c>
      <c r="C19" s="6">
        <v>12244</v>
      </c>
      <c r="D19" s="16">
        <v>19164.689999999999</v>
      </c>
      <c r="E19" s="16">
        <v>0</v>
      </c>
      <c r="F19" s="16">
        <v>0</v>
      </c>
      <c r="G19" s="16">
        <v>0</v>
      </c>
      <c r="H19" s="16">
        <v>16553.919999999998</v>
      </c>
      <c r="I19" s="16">
        <v>2610.77</v>
      </c>
      <c r="J19" s="101">
        <f t="shared" si="0"/>
        <v>0.8637718637765599</v>
      </c>
    </row>
    <row r="20" spans="1:10" ht="12.75" customHeight="1">
      <c r="A20" s="6" t="s">
        <v>153</v>
      </c>
      <c r="B20" s="6">
        <v>50460</v>
      </c>
      <c r="C20" s="6">
        <v>12244</v>
      </c>
      <c r="D20" s="16">
        <v>12446.1</v>
      </c>
      <c r="E20" s="16">
        <v>0</v>
      </c>
      <c r="F20" s="16">
        <v>0</v>
      </c>
      <c r="G20" s="16">
        <v>0</v>
      </c>
      <c r="H20" s="16">
        <v>10197.1</v>
      </c>
      <c r="I20" s="16">
        <v>2249</v>
      </c>
      <c r="J20" s="101">
        <f t="shared" si="0"/>
        <v>0.81930082515808167</v>
      </c>
    </row>
    <row r="21" spans="1:10" ht="12.75" customHeight="1">
      <c r="A21" s="6" t="s">
        <v>153</v>
      </c>
      <c r="B21" s="6">
        <v>50471</v>
      </c>
      <c r="C21" s="6">
        <v>10010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01" t="str">
        <f t="shared" si="0"/>
        <v>-</v>
      </c>
    </row>
    <row r="22" spans="1:10" ht="12.75" customHeight="1">
      <c r="A22" s="6" t="s">
        <v>153</v>
      </c>
      <c r="B22" s="6">
        <v>50471</v>
      </c>
      <c r="C22" s="6">
        <v>12244</v>
      </c>
      <c r="D22" s="16">
        <v>368461.38</v>
      </c>
      <c r="E22" s="16">
        <v>0</v>
      </c>
      <c r="F22" s="16">
        <v>0</v>
      </c>
      <c r="G22" s="16">
        <v>0</v>
      </c>
      <c r="H22" s="16">
        <v>335749.81</v>
      </c>
      <c r="I22" s="16">
        <v>32711.57</v>
      </c>
      <c r="J22" s="101">
        <f t="shared" si="0"/>
        <v>0.91122117058781027</v>
      </c>
    </row>
    <row r="23" spans="1:10" ht="12.75" customHeight="1">
      <c r="A23" s="6" t="s">
        <v>153</v>
      </c>
      <c r="B23" s="6">
        <v>50511</v>
      </c>
      <c r="C23" s="6">
        <v>12244</v>
      </c>
      <c r="D23" s="16">
        <v>48522.91</v>
      </c>
      <c r="E23" s="16">
        <v>0</v>
      </c>
      <c r="F23" s="16">
        <v>0</v>
      </c>
      <c r="G23" s="16">
        <v>0</v>
      </c>
      <c r="H23" s="16">
        <v>48522.91</v>
      </c>
      <c r="I23" s="16">
        <v>0</v>
      </c>
      <c r="J23" s="101">
        <f t="shared" si="0"/>
        <v>1</v>
      </c>
    </row>
    <row r="24" spans="1:10" ht="12.75" customHeight="1">
      <c r="A24" s="6" t="s">
        <v>153</v>
      </c>
      <c r="B24" s="6">
        <v>50710</v>
      </c>
      <c r="C24" s="6">
        <v>10010</v>
      </c>
      <c r="D24" s="16">
        <v>59.88</v>
      </c>
      <c r="E24" s="16">
        <v>0</v>
      </c>
      <c r="F24" s="16">
        <v>0</v>
      </c>
      <c r="G24" s="16">
        <v>0</v>
      </c>
      <c r="H24" s="16">
        <v>59.88</v>
      </c>
      <c r="I24" s="16">
        <v>0</v>
      </c>
      <c r="J24" s="101">
        <f t="shared" si="0"/>
        <v>1</v>
      </c>
    </row>
    <row r="25" spans="1:10" ht="12.75" customHeight="1">
      <c r="A25" s="6" t="s">
        <v>153</v>
      </c>
      <c r="B25" s="6">
        <v>50740</v>
      </c>
      <c r="C25" s="6">
        <v>10010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01" t="str">
        <f t="shared" si="0"/>
        <v>-</v>
      </c>
    </row>
    <row r="26" spans="1:10" ht="12.75" customHeight="1">
      <c r="A26" s="6" t="s">
        <v>153</v>
      </c>
      <c r="B26" s="6">
        <v>50780</v>
      </c>
      <c r="C26" s="6">
        <v>10010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01" t="str">
        <f t="shared" si="0"/>
        <v>-</v>
      </c>
    </row>
    <row r="27" spans="1:10" ht="12.75" customHeight="1">
      <c r="A27" s="6" t="s">
        <v>153</v>
      </c>
      <c r="B27" s="6">
        <v>50780</v>
      </c>
      <c r="C27" s="6">
        <v>10020</v>
      </c>
      <c r="D27" s="16">
        <v>3325.1</v>
      </c>
      <c r="E27" s="16">
        <v>0</v>
      </c>
      <c r="F27" s="16">
        <v>0</v>
      </c>
      <c r="G27" s="16">
        <v>0</v>
      </c>
      <c r="H27" s="16">
        <v>2310.1</v>
      </c>
      <c r="I27" s="16">
        <v>1015</v>
      </c>
      <c r="J27" s="101">
        <f t="shared" si="0"/>
        <v>0.69474602267600971</v>
      </c>
    </row>
    <row r="28" spans="1:10" ht="12.75" customHeight="1">
      <c r="A28" s="6" t="s">
        <v>153</v>
      </c>
      <c r="B28" s="6">
        <v>50780</v>
      </c>
      <c r="C28" s="6">
        <v>35181</v>
      </c>
      <c r="D28" s="16">
        <v>487.84</v>
      </c>
      <c r="E28" s="16">
        <v>0</v>
      </c>
      <c r="F28" s="16">
        <v>0</v>
      </c>
      <c r="G28" s="16">
        <v>0</v>
      </c>
      <c r="H28" s="16">
        <v>487.84</v>
      </c>
      <c r="I28" s="16">
        <v>0</v>
      </c>
      <c r="J28" s="101">
        <f t="shared" si="0"/>
        <v>1</v>
      </c>
    </row>
    <row r="29" spans="1:10" ht="12.75" customHeight="1">
      <c r="A29" s="6" t="s">
        <v>153</v>
      </c>
      <c r="B29" s="6">
        <v>50790</v>
      </c>
      <c r="C29" s="6">
        <v>10010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01" t="str">
        <f t="shared" si="0"/>
        <v>-</v>
      </c>
    </row>
    <row r="30" spans="1:10" ht="12.75" customHeight="1">
      <c r="A30" s="6" t="s">
        <v>153</v>
      </c>
      <c r="B30" s="6">
        <v>50790</v>
      </c>
      <c r="C30" s="6">
        <v>10020</v>
      </c>
      <c r="D30" s="16">
        <v>29426.400000000001</v>
      </c>
      <c r="E30" s="16">
        <v>0</v>
      </c>
      <c r="F30" s="16">
        <v>0</v>
      </c>
      <c r="G30" s="16">
        <v>0</v>
      </c>
      <c r="H30" s="16">
        <v>29426.400000000001</v>
      </c>
      <c r="I30" s="16">
        <v>0</v>
      </c>
      <c r="J30" s="101">
        <f t="shared" si="0"/>
        <v>1</v>
      </c>
    </row>
    <row r="31" spans="1:10" ht="12.75" customHeight="1">
      <c r="A31" s="6" t="s">
        <v>153</v>
      </c>
      <c r="B31" s="6">
        <v>50800</v>
      </c>
      <c r="C31" s="6">
        <v>10010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01" t="str">
        <f t="shared" si="0"/>
        <v>-</v>
      </c>
    </row>
    <row r="32" spans="1:10" ht="12.75" customHeight="1">
      <c r="A32" s="6" t="s">
        <v>153</v>
      </c>
      <c r="B32" s="6">
        <v>50800</v>
      </c>
      <c r="C32" s="6">
        <v>10020</v>
      </c>
      <c r="D32" s="16">
        <v>2287.31</v>
      </c>
      <c r="E32" s="16">
        <v>0</v>
      </c>
      <c r="F32" s="16">
        <v>0</v>
      </c>
      <c r="G32" s="16">
        <v>0</v>
      </c>
      <c r="H32" s="16">
        <v>1981.31</v>
      </c>
      <c r="I32" s="16">
        <v>306</v>
      </c>
      <c r="J32" s="101">
        <f t="shared" si="0"/>
        <v>0.86621839628209552</v>
      </c>
    </row>
    <row r="33" spans="1:10" ht="12.75" customHeight="1">
      <c r="A33" s="6" t="s">
        <v>153</v>
      </c>
      <c r="B33" s="6">
        <v>51114</v>
      </c>
      <c r="C33" s="6">
        <v>10020</v>
      </c>
      <c r="D33" s="16">
        <v>0</v>
      </c>
      <c r="E33" s="16">
        <v>0</v>
      </c>
      <c r="F33" s="16">
        <v>0</v>
      </c>
      <c r="G33" s="16">
        <v>40.299999999999997</v>
      </c>
      <c r="H33" s="16">
        <v>0</v>
      </c>
      <c r="I33" s="16">
        <v>-40.299999999999997</v>
      </c>
      <c r="J33" s="101" t="str">
        <f t="shared" si="0"/>
        <v>-</v>
      </c>
    </row>
    <row r="34" spans="1:10" ht="12.75" customHeight="1">
      <c r="A34" s="6" t="s">
        <v>153</v>
      </c>
      <c r="B34" s="6">
        <v>51115</v>
      </c>
      <c r="C34" s="6">
        <v>10020</v>
      </c>
      <c r="D34" s="16">
        <v>120.9</v>
      </c>
      <c r="E34" s="16">
        <v>0</v>
      </c>
      <c r="F34" s="16">
        <v>0</v>
      </c>
      <c r="G34" s="16">
        <v>0</v>
      </c>
      <c r="H34" s="16">
        <v>120.9</v>
      </c>
      <c r="I34" s="16">
        <v>0</v>
      </c>
      <c r="J34" s="101">
        <f t="shared" si="0"/>
        <v>1</v>
      </c>
    </row>
    <row r="35" spans="1:10" ht="12.75" customHeight="1">
      <c r="A35" s="6" t="s">
        <v>153</v>
      </c>
      <c r="B35" s="6">
        <v>51180</v>
      </c>
      <c r="C35" s="6">
        <v>10020</v>
      </c>
      <c r="D35" s="16">
        <v>2186.59</v>
      </c>
      <c r="E35" s="16">
        <v>0</v>
      </c>
      <c r="F35" s="16">
        <v>0</v>
      </c>
      <c r="G35" s="16">
        <v>0</v>
      </c>
      <c r="H35" s="16">
        <v>2186.59</v>
      </c>
      <c r="I35" s="16">
        <v>0</v>
      </c>
      <c r="J35" s="101">
        <f t="shared" si="0"/>
        <v>1</v>
      </c>
    </row>
    <row r="36" spans="1:10" ht="12.75" customHeight="1">
      <c r="A36" s="6" t="s">
        <v>153</v>
      </c>
      <c r="B36" s="6">
        <v>51180</v>
      </c>
      <c r="C36" s="6">
        <v>35181</v>
      </c>
      <c r="D36" s="16">
        <v>50</v>
      </c>
      <c r="E36" s="16">
        <v>0</v>
      </c>
      <c r="F36" s="16">
        <v>0</v>
      </c>
      <c r="G36" s="16">
        <v>0</v>
      </c>
      <c r="H36" s="16">
        <v>50</v>
      </c>
      <c r="I36" s="16">
        <v>0</v>
      </c>
      <c r="J36" s="101">
        <f t="shared" si="0"/>
        <v>1</v>
      </c>
    </row>
    <row r="37" spans="1:10" ht="12.75" customHeight="1">
      <c r="A37" s="6" t="s">
        <v>153</v>
      </c>
      <c r="B37" s="6">
        <v>51200</v>
      </c>
      <c r="C37" s="6">
        <v>10020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01" t="str">
        <f t="shared" si="0"/>
        <v>-</v>
      </c>
    </row>
    <row r="38" spans="1:10" ht="12.75" customHeight="1">
      <c r="A38" s="6" t="s">
        <v>153</v>
      </c>
      <c r="B38" s="6">
        <v>51210</v>
      </c>
      <c r="C38" s="6">
        <v>10020</v>
      </c>
      <c r="D38" s="16">
        <v>209100</v>
      </c>
      <c r="E38" s="16">
        <v>0</v>
      </c>
      <c r="F38" s="16">
        <v>0</v>
      </c>
      <c r="G38" s="16">
        <v>0</v>
      </c>
      <c r="H38" s="16">
        <v>209100</v>
      </c>
      <c r="I38" s="16">
        <v>0</v>
      </c>
      <c r="J38" s="101">
        <f t="shared" si="0"/>
        <v>1</v>
      </c>
    </row>
    <row r="39" spans="1:10" ht="12.75" customHeight="1">
      <c r="A39" s="6" t="s">
        <v>153</v>
      </c>
      <c r="B39" s="6">
        <v>51230</v>
      </c>
      <c r="C39" s="6">
        <v>10020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01" t="str">
        <f t="shared" si="0"/>
        <v>-</v>
      </c>
    </row>
    <row r="40" spans="1:10" ht="12.75" customHeight="1">
      <c r="A40" s="6" t="s">
        <v>153</v>
      </c>
      <c r="B40" s="6">
        <v>51245</v>
      </c>
      <c r="C40" s="6">
        <v>10020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01" t="str">
        <f t="shared" si="0"/>
        <v>-</v>
      </c>
    </row>
    <row r="41" spans="1:10" ht="12.75" customHeight="1">
      <c r="A41" s="6" t="s">
        <v>153</v>
      </c>
      <c r="B41" s="6">
        <v>51290</v>
      </c>
      <c r="C41" s="6">
        <v>10020</v>
      </c>
      <c r="D41" s="16">
        <v>4930</v>
      </c>
      <c r="E41" s="16">
        <v>0</v>
      </c>
      <c r="F41" s="16">
        <v>0</v>
      </c>
      <c r="G41" s="16">
        <v>0</v>
      </c>
      <c r="H41" s="16">
        <v>3735</v>
      </c>
      <c r="I41" s="16">
        <v>1195</v>
      </c>
      <c r="J41" s="101">
        <f t="shared" si="0"/>
        <v>0.75760649087221099</v>
      </c>
    </row>
    <row r="42" spans="1:10" ht="12.75" customHeight="1" thickBot="1">
      <c r="A42" s="18"/>
      <c r="B42" s="19"/>
      <c r="C42" s="19"/>
      <c r="D42" s="20">
        <f t="shared" ref="D42:I42" si="1">SUM(D4:D41)</f>
        <v>2316413.3999999994</v>
      </c>
      <c r="E42" s="20">
        <f t="shared" si="1"/>
        <v>0</v>
      </c>
      <c r="F42" s="20">
        <f t="shared" si="1"/>
        <v>0</v>
      </c>
      <c r="G42" s="20">
        <f t="shared" si="1"/>
        <v>40.299999999999997</v>
      </c>
      <c r="H42" s="20">
        <f t="shared" si="1"/>
        <v>2058079.7299999997</v>
      </c>
      <c r="I42" s="20">
        <f t="shared" si="1"/>
        <v>258293.37000000002</v>
      </c>
      <c r="J42" s="101">
        <f t="shared" si="0"/>
        <v>0.88847687118370156</v>
      </c>
    </row>
    <row r="43" spans="1:10" ht="12.75" customHeight="1" thickTop="1">
      <c r="J43"/>
    </row>
    <row r="44" spans="1:10" ht="12.75" customHeight="1">
      <c r="J44"/>
    </row>
    <row r="45" spans="1:10" ht="12.75" customHeight="1">
      <c r="J45"/>
    </row>
    <row r="46" spans="1:10" ht="12.75" customHeight="1">
      <c r="J46"/>
    </row>
    <row r="47" spans="1:10" ht="12.75" customHeight="1">
      <c r="J47"/>
    </row>
    <row r="48" spans="1:1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J1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33CCCC"/>
  </sheetPr>
  <dimension ref="A1:Z1000"/>
  <sheetViews>
    <sheetView tabSelected="1" topLeftCell="A10" zoomScale="160" zoomScaleNormal="160" workbookViewId="0">
      <selection activeCell="B28" sqref="B28"/>
    </sheetView>
  </sheetViews>
  <sheetFormatPr defaultColWidth="12.5703125" defaultRowHeight="15" customHeight="1"/>
  <cols>
    <col min="1" max="2" width="14.42578125" customWidth="1"/>
    <col min="3" max="3" width="18.28515625" customWidth="1"/>
    <col min="4" max="4" width="22.42578125" customWidth="1"/>
    <col min="5" max="5" width="11.7109375" customWidth="1"/>
    <col min="6" max="6" width="12" hidden="1" customWidth="1"/>
    <col min="7" max="7" width="10" hidden="1" customWidth="1"/>
    <col min="8" max="8" width="10.7109375" customWidth="1"/>
    <col min="9" max="26" width="8.5703125" customWidth="1"/>
  </cols>
  <sheetData>
    <row r="1" spans="1:26" ht="12.75" customHeight="1">
      <c r="A1" s="1" t="s">
        <v>154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</row>
    <row r="2" spans="1:26" ht="12.75" customHeight="1">
      <c r="A2" s="12" t="s">
        <v>155</v>
      </c>
    </row>
    <row r="3" spans="1:26" ht="12.75" hidden="1" customHeight="1">
      <c r="A3" s="12" t="s">
        <v>156</v>
      </c>
    </row>
    <row r="4" spans="1:26" ht="12.75" hidden="1" customHeight="1">
      <c r="A4" s="12" t="s">
        <v>157</v>
      </c>
    </row>
    <row r="5" spans="1:26" ht="12.75" customHeight="1"/>
    <row r="6" spans="1:26" ht="12.75" customHeight="1"/>
    <row r="7" spans="1:26" ht="51.75" customHeight="1">
      <c r="A7" s="3" t="s">
        <v>158</v>
      </c>
      <c r="B7" s="3" t="s">
        <v>159</v>
      </c>
      <c r="C7" s="23" t="s">
        <v>160</v>
      </c>
      <c r="D7" s="24" t="s">
        <v>161</v>
      </c>
      <c r="E7" s="23" t="s">
        <v>162</v>
      </c>
      <c r="F7" s="23" t="s">
        <v>163</v>
      </c>
      <c r="G7" s="23" t="s">
        <v>164</v>
      </c>
    </row>
    <row r="8" spans="1:26" ht="12.75" customHeight="1">
      <c r="A8" s="25" t="s">
        <v>165</v>
      </c>
      <c r="B8" s="25">
        <v>5</v>
      </c>
      <c r="C8" s="25">
        <v>2</v>
      </c>
      <c r="D8" s="25" t="s">
        <v>166</v>
      </c>
      <c r="E8" s="26" t="str">
        <f>IF(B8&gt;10,"Bonus","Slacker")</f>
        <v>Slacker</v>
      </c>
      <c r="F8" s="26"/>
      <c r="G8" s="26"/>
    </row>
    <row r="9" spans="1:26" ht="12.75" customHeight="1">
      <c r="A9" s="25" t="s">
        <v>165</v>
      </c>
      <c r="B9" s="25">
        <v>13</v>
      </c>
      <c r="C9" s="25">
        <v>5</v>
      </c>
      <c r="D9" s="25" t="s">
        <v>167</v>
      </c>
      <c r="E9" s="26" t="str">
        <f t="shared" ref="E9:E23" si="0">IF(B9&gt;10,"Bonus","Slacker")</f>
        <v>Bonus</v>
      </c>
      <c r="F9" s="26"/>
      <c r="G9" s="26"/>
    </row>
    <row r="10" spans="1:26" ht="12.75" customHeight="1">
      <c r="A10" s="25" t="s">
        <v>165</v>
      </c>
      <c r="B10" s="25">
        <v>8</v>
      </c>
      <c r="C10" s="25">
        <v>5</v>
      </c>
      <c r="D10" s="25" t="s">
        <v>168</v>
      </c>
      <c r="E10" s="26" t="str">
        <f t="shared" si="0"/>
        <v>Slacker</v>
      </c>
      <c r="F10" s="26"/>
      <c r="G10" s="26"/>
    </row>
    <row r="11" spans="1:26" ht="12.75" customHeight="1">
      <c r="A11" s="25" t="s">
        <v>165</v>
      </c>
      <c r="B11" s="25">
        <v>33</v>
      </c>
      <c r="C11" s="25">
        <v>4</v>
      </c>
      <c r="D11" s="25" t="s">
        <v>169</v>
      </c>
      <c r="E11" s="26" t="str">
        <f t="shared" si="0"/>
        <v>Bonus</v>
      </c>
      <c r="F11" s="26"/>
      <c r="G11" s="26"/>
    </row>
    <row r="12" spans="1:26" ht="12.75" customHeight="1">
      <c r="A12" s="25" t="s">
        <v>165</v>
      </c>
      <c r="B12" s="25">
        <v>14</v>
      </c>
      <c r="C12" s="25">
        <v>3</v>
      </c>
      <c r="D12" s="25" t="s">
        <v>170</v>
      </c>
      <c r="E12" s="26" t="str">
        <f t="shared" si="0"/>
        <v>Bonus</v>
      </c>
      <c r="F12" s="26"/>
      <c r="G12" s="26"/>
    </row>
    <row r="13" spans="1:26" ht="12.75" customHeight="1">
      <c r="A13" s="25" t="s">
        <v>165</v>
      </c>
      <c r="B13" s="25">
        <v>25</v>
      </c>
      <c r="C13" s="25">
        <v>2</v>
      </c>
      <c r="D13" s="25" t="s">
        <v>171</v>
      </c>
      <c r="E13" s="26" t="str">
        <f t="shared" si="0"/>
        <v>Bonus</v>
      </c>
      <c r="F13" s="26"/>
      <c r="G13" s="26"/>
    </row>
    <row r="14" spans="1:26" ht="12.75" customHeight="1">
      <c r="A14" s="25" t="s">
        <v>165</v>
      </c>
      <c r="B14" s="25">
        <v>5</v>
      </c>
      <c r="C14" s="25">
        <v>3</v>
      </c>
      <c r="D14" s="25" t="s">
        <v>172</v>
      </c>
      <c r="E14" s="26" t="str">
        <f t="shared" si="0"/>
        <v>Slacker</v>
      </c>
      <c r="F14" s="26"/>
      <c r="G14" s="26"/>
    </row>
    <row r="15" spans="1:26" ht="12.75" customHeight="1">
      <c r="A15" s="25" t="s">
        <v>165</v>
      </c>
      <c r="B15" s="25">
        <v>2</v>
      </c>
      <c r="C15" s="25">
        <v>3</v>
      </c>
      <c r="D15" s="25" t="s">
        <v>173</v>
      </c>
      <c r="E15" s="26" t="str">
        <f t="shared" si="0"/>
        <v>Slacker</v>
      </c>
      <c r="F15" s="26"/>
      <c r="G15" s="26"/>
    </row>
    <row r="16" spans="1:26" ht="12.75" customHeight="1">
      <c r="A16" s="25" t="s">
        <v>165</v>
      </c>
      <c r="B16" s="25">
        <v>15</v>
      </c>
      <c r="C16" s="25">
        <v>4</v>
      </c>
      <c r="D16" s="25" t="s">
        <v>174</v>
      </c>
      <c r="E16" s="26" t="str">
        <f t="shared" si="0"/>
        <v>Bonus</v>
      </c>
      <c r="F16" s="26"/>
      <c r="G16" s="26"/>
    </row>
    <row r="17" spans="1:7" ht="12.75" customHeight="1">
      <c r="A17" s="25" t="s">
        <v>165</v>
      </c>
      <c r="B17" s="25">
        <v>12</v>
      </c>
      <c r="C17" s="25">
        <v>3</v>
      </c>
      <c r="D17" s="25" t="s">
        <v>175</v>
      </c>
      <c r="E17" s="26" t="str">
        <f t="shared" si="0"/>
        <v>Bonus</v>
      </c>
      <c r="F17" s="26"/>
      <c r="G17" s="26"/>
    </row>
    <row r="18" spans="1:7" ht="12.75" customHeight="1">
      <c r="A18" s="25" t="s">
        <v>165</v>
      </c>
      <c r="B18" s="25">
        <v>7</v>
      </c>
      <c r="C18" s="25">
        <v>3</v>
      </c>
      <c r="D18" s="25" t="s">
        <v>176</v>
      </c>
      <c r="E18" s="26" t="str">
        <f t="shared" si="0"/>
        <v>Slacker</v>
      </c>
      <c r="F18" s="26"/>
      <c r="G18" s="26"/>
    </row>
    <row r="19" spans="1:7" ht="12.75" customHeight="1">
      <c r="A19" s="25" t="s">
        <v>165</v>
      </c>
      <c r="B19" s="25">
        <v>11</v>
      </c>
      <c r="C19" s="25">
        <v>3</v>
      </c>
      <c r="D19" s="25" t="s">
        <v>177</v>
      </c>
      <c r="E19" s="26" t="str">
        <f t="shared" si="0"/>
        <v>Bonus</v>
      </c>
      <c r="F19" s="26"/>
      <c r="G19" s="26"/>
    </row>
    <row r="20" spans="1:7" ht="12.75" customHeight="1">
      <c r="A20" s="25" t="s">
        <v>165</v>
      </c>
      <c r="B20" s="25">
        <v>1</v>
      </c>
      <c r="C20" s="25">
        <v>3</v>
      </c>
      <c r="D20" s="25" t="s">
        <v>178</v>
      </c>
      <c r="E20" s="26" t="str">
        <f t="shared" si="0"/>
        <v>Slacker</v>
      </c>
      <c r="F20" s="26"/>
      <c r="G20" s="26"/>
    </row>
    <row r="21" spans="1:7" ht="12.75" customHeight="1">
      <c r="A21" s="25" t="s">
        <v>165</v>
      </c>
      <c r="B21" s="25">
        <v>2</v>
      </c>
      <c r="C21" s="25">
        <v>1</v>
      </c>
      <c r="D21" s="25" t="s">
        <v>179</v>
      </c>
      <c r="E21" s="26" t="str">
        <f t="shared" si="0"/>
        <v>Slacker</v>
      </c>
      <c r="F21" s="26"/>
      <c r="G21" s="26"/>
    </row>
    <row r="22" spans="1:7" ht="12.75" customHeight="1">
      <c r="A22" s="25" t="s">
        <v>165</v>
      </c>
      <c r="B22" s="25">
        <v>27</v>
      </c>
      <c r="C22" s="25">
        <v>4</v>
      </c>
      <c r="D22" s="25" t="s">
        <v>180</v>
      </c>
      <c r="E22" s="26" t="str">
        <f t="shared" si="0"/>
        <v>Bonus</v>
      </c>
      <c r="F22" s="26"/>
      <c r="G22" s="26"/>
    </row>
    <row r="23" spans="1:7" ht="12.75" customHeight="1">
      <c r="A23" s="25" t="s">
        <v>165</v>
      </c>
      <c r="B23" s="25">
        <v>15</v>
      </c>
      <c r="C23" s="25">
        <v>1</v>
      </c>
      <c r="D23" s="25" t="s">
        <v>181</v>
      </c>
      <c r="E23" s="26" t="str">
        <f t="shared" si="0"/>
        <v>Bonus</v>
      </c>
      <c r="F23" s="26"/>
      <c r="G23" s="26"/>
    </row>
    <row r="24" spans="1:7" ht="12.75" customHeight="1"/>
    <row r="25" spans="1:7" ht="12.75" customHeight="1"/>
    <row r="26" spans="1:7" ht="12.75" customHeight="1"/>
    <row r="27" spans="1:7" ht="12.75" customHeight="1"/>
    <row r="28" spans="1:7" ht="12.75" customHeight="1"/>
    <row r="29" spans="1:7" ht="12.75" customHeight="1"/>
    <row r="30" spans="1:7" ht="12.75" customHeight="1"/>
    <row r="31" spans="1:7" ht="12.75" customHeight="1"/>
    <row r="32" spans="1:7" ht="12.75" customHeight="1"/>
    <row r="33" spans="5:5" ht="12.75" customHeight="1"/>
    <row r="34" spans="5:5" ht="12.75" customHeight="1">
      <c r="E34" s="27" t="s">
        <v>182</v>
      </c>
    </row>
    <row r="35" spans="5:5" ht="12.75" customHeight="1"/>
    <row r="36" spans="5:5" ht="12.75" customHeight="1"/>
    <row r="37" spans="5:5" ht="12.75" customHeight="1"/>
    <row r="38" spans="5:5" ht="12.75" customHeight="1"/>
    <row r="39" spans="5:5" ht="12.75" customHeight="1"/>
    <row r="40" spans="5:5" ht="12.75" customHeight="1"/>
    <row r="41" spans="5:5" ht="12.75" customHeight="1"/>
    <row r="42" spans="5:5" ht="12.75" customHeight="1"/>
    <row r="43" spans="5:5" ht="12.75" customHeight="1"/>
    <row r="44" spans="5:5" ht="12.75" customHeight="1"/>
    <row r="45" spans="5:5" ht="12.75" customHeight="1"/>
    <row r="46" spans="5:5" ht="12.75" customHeight="1"/>
    <row r="47" spans="5:5" ht="12.75" customHeight="1"/>
    <row r="48" spans="5:5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0080"/>
  </sheetPr>
  <dimension ref="B1:M1000"/>
  <sheetViews>
    <sheetView zoomScale="160" zoomScaleNormal="160" workbookViewId="0">
      <selection activeCell="C15" sqref="C15"/>
    </sheetView>
  </sheetViews>
  <sheetFormatPr defaultColWidth="12.5703125" defaultRowHeight="15" customHeight="1"/>
  <cols>
    <col min="1" max="1" width="4.28515625" customWidth="1"/>
    <col min="2" max="2" width="18.42578125" customWidth="1"/>
    <col min="3" max="3" width="32.28515625" customWidth="1"/>
    <col min="4" max="4" width="4.28515625" customWidth="1"/>
    <col min="5" max="5" width="18.42578125" customWidth="1"/>
    <col min="6" max="6" width="23.7109375" customWidth="1"/>
    <col min="7" max="7" width="8.42578125" customWidth="1"/>
    <col min="8" max="8" width="17" customWidth="1"/>
    <col min="9" max="9" width="9.42578125" customWidth="1"/>
    <col min="10" max="10" width="12.42578125" customWidth="1"/>
    <col min="11" max="11" width="4.28515625" customWidth="1"/>
    <col min="12" max="13" width="12.42578125" customWidth="1"/>
    <col min="14" max="26" width="8.5703125" customWidth="1"/>
  </cols>
  <sheetData>
    <row r="1" spans="2:13" ht="12.75" customHeight="1">
      <c r="C1" s="2"/>
      <c r="J1" s="28"/>
    </row>
    <row r="2" spans="2:13" ht="12.75" customHeight="1">
      <c r="B2" s="107" t="s">
        <v>183</v>
      </c>
      <c r="C2" s="108"/>
      <c r="D2" s="108"/>
      <c r="E2" s="108"/>
      <c r="F2" s="109"/>
      <c r="J2" s="28"/>
    </row>
    <row r="3" spans="2:13" ht="12.75" customHeight="1"/>
    <row r="4" spans="2:13" ht="12.75" customHeight="1">
      <c r="J4" s="28"/>
    </row>
    <row r="5" spans="2:13" ht="12.75" customHeight="1">
      <c r="B5" s="29" t="s">
        <v>184</v>
      </c>
      <c r="C5" s="29" t="s">
        <v>185</v>
      </c>
      <c r="E5" s="29" t="s">
        <v>184</v>
      </c>
      <c r="F5" s="29" t="s">
        <v>185</v>
      </c>
      <c r="H5" s="29" t="s">
        <v>186</v>
      </c>
      <c r="I5" s="29" t="s">
        <v>187</v>
      </c>
      <c r="J5" s="29" t="s">
        <v>188</v>
      </c>
      <c r="L5" s="29" t="s">
        <v>189</v>
      </c>
      <c r="M5" s="29" t="s">
        <v>188</v>
      </c>
    </row>
    <row r="6" spans="2:13" ht="12.75" customHeight="1">
      <c r="B6" s="30" t="s">
        <v>190</v>
      </c>
      <c r="C6" s="26" t="str">
        <f>IFERROR(VLOOKUP(B6,$E$6:$F$57,2,FALSE),"No Show")</f>
        <v>Psych</v>
      </c>
      <c r="E6" s="30" t="s">
        <v>172</v>
      </c>
      <c r="F6" s="30" t="s">
        <v>191</v>
      </c>
      <c r="H6" s="30" t="s">
        <v>192</v>
      </c>
      <c r="I6" s="25">
        <v>98</v>
      </c>
      <c r="J6" s="31" t="str">
        <f>VLOOKUP(I6,$L$6:$M$18,2,TRUE)</f>
        <v>A+</v>
      </c>
      <c r="L6" s="25">
        <v>0</v>
      </c>
      <c r="M6" s="25" t="s">
        <v>193</v>
      </c>
    </row>
    <row r="7" spans="2:13" ht="12.75" customHeight="1">
      <c r="B7" s="30" t="s">
        <v>194</v>
      </c>
      <c r="C7" s="26" t="str">
        <f t="shared" ref="C7:C38" si="0">IFERROR(VLOOKUP(B7,$E$6:$F$57,2,FALSE),"No Show")</f>
        <v>Twin Peaks</v>
      </c>
      <c r="E7" s="30" t="s">
        <v>195</v>
      </c>
      <c r="F7" s="30" t="s">
        <v>196</v>
      </c>
      <c r="H7" s="30" t="s">
        <v>197</v>
      </c>
      <c r="I7" s="25">
        <v>79</v>
      </c>
      <c r="J7" s="31" t="str">
        <f t="shared" ref="J7:J42" si="1">VLOOKUP(I7,$L$6:$M$18,2,TRUE)</f>
        <v>C+</v>
      </c>
      <c r="L7" s="25">
        <v>60</v>
      </c>
      <c r="M7" s="25" t="s">
        <v>198</v>
      </c>
    </row>
    <row r="8" spans="2:13" ht="12.75" customHeight="1">
      <c r="B8" s="30" t="s">
        <v>199</v>
      </c>
      <c r="C8" s="26" t="str">
        <f t="shared" si="0"/>
        <v>Moonlighting</v>
      </c>
      <c r="E8" s="30" t="s">
        <v>199</v>
      </c>
      <c r="F8" s="30" t="s">
        <v>191</v>
      </c>
      <c r="H8" s="30" t="s">
        <v>200</v>
      </c>
      <c r="I8" s="25">
        <v>72</v>
      </c>
      <c r="J8" s="31" t="str">
        <f t="shared" si="1"/>
        <v>C-</v>
      </c>
      <c r="L8" s="25">
        <v>64</v>
      </c>
      <c r="M8" s="25" t="s">
        <v>201</v>
      </c>
    </row>
    <row r="9" spans="2:13" ht="12.75" customHeight="1">
      <c r="B9" s="30" t="s">
        <v>200</v>
      </c>
      <c r="C9" s="26" t="str">
        <f t="shared" si="0"/>
        <v>Dexter</v>
      </c>
      <c r="E9" s="30" t="s">
        <v>202</v>
      </c>
      <c r="F9" s="30" t="s">
        <v>203</v>
      </c>
      <c r="H9" s="30" t="s">
        <v>180</v>
      </c>
      <c r="I9" s="25">
        <v>93</v>
      </c>
      <c r="J9" s="31" t="str">
        <f t="shared" si="1"/>
        <v>A-</v>
      </c>
      <c r="L9" s="25">
        <v>67</v>
      </c>
      <c r="M9" s="25" t="s">
        <v>204</v>
      </c>
    </row>
    <row r="10" spans="2:13" ht="12.75" customHeight="1">
      <c r="B10" s="30" t="s">
        <v>205</v>
      </c>
      <c r="C10" s="26" t="str">
        <f t="shared" si="0"/>
        <v>Scrubs</v>
      </c>
      <c r="E10" s="30" t="s">
        <v>206</v>
      </c>
      <c r="F10" s="30" t="s">
        <v>207</v>
      </c>
      <c r="H10" s="30" t="s">
        <v>208</v>
      </c>
      <c r="I10" s="25">
        <v>64</v>
      </c>
      <c r="J10" s="31" t="str">
        <f t="shared" si="1"/>
        <v>D</v>
      </c>
      <c r="L10" s="25">
        <v>70</v>
      </c>
      <c r="M10" s="25" t="s">
        <v>209</v>
      </c>
    </row>
    <row r="11" spans="2:13" ht="12.75" customHeight="1">
      <c r="B11" s="30" t="s">
        <v>210</v>
      </c>
      <c r="C11" s="26" t="str">
        <f t="shared" si="0"/>
        <v>House, M.D.</v>
      </c>
      <c r="E11" s="30" t="s">
        <v>177</v>
      </c>
      <c r="F11" s="30" t="s">
        <v>196</v>
      </c>
      <c r="H11" s="30" t="s">
        <v>211</v>
      </c>
      <c r="I11" s="25">
        <v>92</v>
      </c>
      <c r="J11" s="31" t="str">
        <f t="shared" si="1"/>
        <v>A-</v>
      </c>
      <c r="L11" s="25">
        <v>74</v>
      </c>
      <c r="M11" s="25" t="s">
        <v>212</v>
      </c>
    </row>
    <row r="12" spans="2:13" ht="12.75" customHeight="1">
      <c r="B12" s="30" t="s">
        <v>213</v>
      </c>
      <c r="C12" s="26" t="str">
        <f t="shared" si="0"/>
        <v>Blackadder</v>
      </c>
      <c r="E12" s="30" t="s">
        <v>173</v>
      </c>
      <c r="F12" s="30" t="s">
        <v>214</v>
      </c>
      <c r="H12" s="30" t="s">
        <v>166</v>
      </c>
      <c r="I12" s="25">
        <v>70</v>
      </c>
      <c r="J12" s="31" t="str">
        <f t="shared" si="1"/>
        <v>C-</v>
      </c>
      <c r="L12" s="25">
        <v>77</v>
      </c>
      <c r="M12" s="25" t="s">
        <v>215</v>
      </c>
    </row>
    <row r="13" spans="2:13" ht="12.75" customHeight="1">
      <c r="B13" s="30" t="s">
        <v>216</v>
      </c>
      <c r="C13" s="26" t="str">
        <f t="shared" si="0"/>
        <v>South Park</v>
      </c>
      <c r="E13" s="30" t="s">
        <v>217</v>
      </c>
      <c r="F13" s="30" t="s">
        <v>218</v>
      </c>
      <c r="H13" s="30" t="s">
        <v>167</v>
      </c>
      <c r="I13" s="25">
        <v>91</v>
      </c>
      <c r="J13" s="31" t="str">
        <f t="shared" si="1"/>
        <v>A-</v>
      </c>
      <c r="L13" s="25">
        <v>80</v>
      </c>
      <c r="M13" s="25" t="s">
        <v>219</v>
      </c>
    </row>
    <row r="14" spans="2:13" ht="12.75" customHeight="1">
      <c r="B14" s="30" t="s">
        <v>220</v>
      </c>
      <c r="C14" s="26" t="str">
        <f t="shared" si="0"/>
        <v>The X Files</v>
      </c>
      <c r="E14" s="30" t="s">
        <v>221</v>
      </c>
      <c r="F14" s="30" t="s">
        <v>222</v>
      </c>
      <c r="H14" s="30" t="s">
        <v>221</v>
      </c>
      <c r="I14" s="25">
        <v>96</v>
      </c>
      <c r="J14" s="31" t="str">
        <f t="shared" si="1"/>
        <v>A</v>
      </c>
      <c r="L14" s="25">
        <v>84</v>
      </c>
      <c r="M14" s="25" t="s">
        <v>223</v>
      </c>
    </row>
    <row r="15" spans="2:13" ht="12.75" customHeight="1">
      <c r="B15" s="30" t="s">
        <v>224</v>
      </c>
      <c r="C15" s="26" t="str">
        <f t="shared" si="0"/>
        <v>Seinfeld</v>
      </c>
      <c r="E15" s="30" t="s">
        <v>225</v>
      </c>
      <c r="F15" s="30" t="s">
        <v>226</v>
      </c>
      <c r="H15" s="30" t="s">
        <v>202</v>
      </c>
      <c r="I15" s="25">
        <v>68</v>
      </c>
      <c r="J15" s="31" t="str">
        <f t="shared" si="1"/>
        <v>D+</v>
      </c>
      <c r="L15" s="25">
        <v>87</v>
      </c>
      <c r="M15" s="25" t="s">
        <v>227</v>
      </c>
    </row>
    <row r="16" spans="2:13" ht="12.75" customHeight="1">
      <c r="B16" s="30" t="s">
        <v>228</v>
      </c>
      <c r="C16" s="26" t="str">
        <f t="shared" si="0"/>
        <v>Modern Family</v>
      </c>
      <c r="E16" s="30" t="s">
        <v>168</v>
      </c>
      <c r="F16" s="30">
        <v>24</v>
      </c>
      <c r="H16" s="30" t="s">
        <v>171</v>
      </c>
      <c r="I16" s="25">
        <v>51</v>
      </c>
      <c r="J16" s="31" t="str">
        <f t="shared" si="1"/>
        <v>F</v>
      </c>
      <c r="L16" s="25">
        <v>90</v>
      </c>
      <c r="M16" s="25" t="s">
        <v>229</v>
      </c>
    </row>
    <row r="17" spans="2:13" ht="12.75" customHeight="1">
      <c r="B17" s="30" t="s">
        <v>230</v>
      </c>
      <c r="C17" s="26" t="str">
        <f t="shared" si="0"/>
        <v>King of the Hill</v>
      </c>
      <c r="E17" s="30" t="s">
        <v>228</v>
      </c>
      <c r="F17" s="30" t="s">
        <v>231</v>
      </c>
      <c r="H17" s="30" t="s">
        <v>181</v>
      </c>
      <c r="I17" s="25">
        <v>94</v>
      </c>
      <c r="J17" s="31" t="str">
        <f t="shared" si="1"/>
        <v>A</v>
      </c>
      <c r="L17" s="25">
        <v>94</v>
      </c>
      <c r="M17" s="25" t="s">
        <v>232</v>
      </c>
    </row>
    <row r="18" spans="2:13" ht="12.75" customHeight="1">
      <c r="B18" s="30" t="s">
        <v>208</v>
      </c>
      <c r="C18" s="26" t="str">
        <f t="shared" si="0"/>
        <v>Night Court</v>
      </c>
      <c r="E18" s="30" t="s">
        <v>233</v>
      </c>
      <c r="F18" s="30">
        <v>24</v>
      </c>
      <c r="H18" s="30" t="s">
        <v>195</v>
      </c>
      <c r="I18" s="25">
        <v>74</v>
      </c>
      <c r="J18" s="31" t="str">
        <f t="shared" si="1"/>
        <v>C</v>
      </c>
      <c r="L18" s="25">
        <v>97</v>
      </c>
      <c r="M18" s="25" t="s">
        <v>234</v>
      </c>
    </row>
    <row r="19" spans="2:13" ht="12.75" customHeight="1">
      <c r="B19" s="30" t="s">
        <v>225</v>
      </c>
      <c r="C19" s="26" t="str">
        <f t="shared" si="0"/>
        <v>3rd Rock from the Sun</v>
      </c>
      <c r="E19" s="30" t="s">
        <v>224</v>
      </c>
      <c r="F19" s="30" t="s">
        <v>235</v>
      </c>
      <c r="H19" s="30" t="s">
        <v>236</v>
      </c>
      <c r="I19" s="25">
        <v>53</v>
      </c>
      <c r="J19" s="31" t="str">
        <f t="shared" si="1"/>
        <v>F</v>
      </c>
    </row>
    <row r="20" spans="2:13" ht="12.75" customHeight="1">
      <c r="B20" s="30" t="s">
        <v>236</v>
      </c>
      <c r="C20" s="26" t="str">
        <f t="shared" si="0"/>
        <v>The Simpsons</v>
      </c>
      <c r="E20" s="30" t="s">
        <v>178</v>
      </c>
      <c r="F20" s="30" t="s">
        <v>231</v>
      </c>
      <c r="H20" s="30" t="s">
        <v>205</v>
      </c>
      <c r="I20" s="25">
        <v>89</v>
      </c>
      <c r="J20" s="31" t="str">
        <f t="shared" si="1"/>
        <v>B+</v>
      </c>
    </row>
    <row r="21" spans="2:13" ht="12.75" customHeight="1">
      <c r="B21" s="30" t="s">
        <v>237</v>
      </c>
      <c r="C21" s="26" t="str">
        <f t="shared" si="0"/>
        <v>Lost</v>
      </c>
      <c r="E21" s="30" t="s">
        <v>171</v>
      </c>
      <c r="F21" s="30" t="s">
        <v>238</v>
      </c>
      <c r="H21" s="30" t="s">
        <v>239</v>
      </c>
      <c r="I21" s="25">
        <v>55</v>
      </c>
      <c r="J21" s="31" t="str">
        <f t="shared" si="1"/>
        <v>F</v>
      </c>
    </row>
    <row r="22" spans="2:13" ht="12.75" customHeight="1">
      <c r="B22" s="30" t="s">
        <v>233</v>
      </c>
      <c r="C22" s="26">
        <f t="shared" si="0"/>
        <v>24</v>
      </c>
      <c r="E22" s="30" t="s">
        <v>230</v>
      </c>
      <c r="F22" s="30" t="s">
        <v>240</v>
      </c>
      <c r="H22" s="30" t="s">
        <v>210</v>
      </c>
      <c r="I22" s="25">
        <v>79</v>
      </c>
      <c r="J22" s="31" t="str">
        <f t="shared" si="1"/>
        <v>C+</v>
      </c>
    </row>
    <row r="23" spans="2:13" ht="12.75" customHeight="1">
      <c r="B23" s="30" t="s">
        <v>241</v>
      </c>
      <c r="C23" s="26" t="str">
        <f t="shared" si="0"/>
        <v>Without A Trace</v>
      </c>
      <c r="E23" s="30" t="s">
        <v>242</v>
      </c>
      <c r="F23" s="30" t="s">
        <v>243</v>
      </c>
      <c r="H23" s="30" t="s">
        <v>194</v>
      </c>
      <c r="I23" s="25">
        <v>98</v>
      </c>
      <c r="J23" s="31" t="str">
        <f t="shared" si="1"/>
        <v>A+</v>
      </c>
    </row>
    <row r="24" spans="2:13" ht="12.75" customHeight="1">
      <c r="B24" s="30" t="s">
        <v>206</v>
      </c>
      <c r="C24" s="26" t="str">
        <f t="shared" si="0"/>
        <v>Curb Your Enthusiasm</v>
      </c>
      <c r="E24" s="30" t="s">
        <v>244</v>
      </c>
      <c r="F24" s="30" t="s">
        <v>245</v>
      </c>
      <c r="H24" s="30" t="s">
        <v>237</v>
      </c>
      <c r="I24" s="25">
        <v>95</v>
      </c>
      <c r="J24" s="31" t="str">
        <f t="shared" si="1"/>
        <v>A</v>
      </c>
    </row>
    <row r="25" spans="2:13" ht="12.75" customHeight="1">
      <c r="B25" s="30" t="s">
        <v>166</v>
      </c>
      <c r="C25" s="26" t="str">
        <f t="shared" si="0"/>
        <v>Taxi</v>
      </c>
      <c r="E25" s="30" t="s">
        <v>211</v>
      </c>
      <c r="F25" s="30" t="s">
        <v>246</v>
      </c>
      <c r="H25" s="30" t="s">
        <v>170</v>
      </c>
      <c r="I25" s="25">
        <v>63</v>
      </c>
      <c r="J25" s="31" t="str">
        <f t="shared" si="1"/>
        <v>D-</v>
      </c>
    </row>
    <row r="26" spans="2:13" ht="12.75" customHeight="1">
      <c r="B26" s="30" t="s">
        <v>167</v>
      </c>
      <c r="C26" s="26" t="str">
        <f t="shared" si="0"/>
        <v>Lost</v>
      </c>
      <c r="E26" s="30" t="s">
        <v>239</v>
      </c>
      <c r="F26" s="30" t="s">
        <v>247</v>
      </c>
      <c r="H26" s="30" t="s">
        <v>225</v>
      </c>
      <c r="I26" s="25">
        <v>57</v>
      </c>
      <c r="J26" s="31" t="str">
        <f t="shared" si="1"/>
        <v>F</v>
      </c>
    </row>
    <row r="27" spans="2:13" ht="12.75" customHeight="1">
      <c r="B27" s="30" t="s">
        <v>168</v>
      </c>
      <c r="C27" s="26">
        <f t="shared" si="0"/>
        <v>24</v>
      </c>
      <c r="E27" s="30" t="s">
        <v>174</v>
      </c>
      <c r="F27" s="30" t="s">
        <v>248</v>
      </c>
      <c r="H27" s="30" t="s">
        <v>230</v>
      </c>
      <c r="I27" s="25">
        <v>91</v>
      </c>
      <c r="J27" s="31" t="str">
        <f t="shared" si="1"/>
        <v>A-</v>
      </c>
    </row>
    <row r="28" spans="2:13" ht="12.75" customHeight="1">
      <c r="B28" s="30" t="s">
        <v>169</v>
      </c>
      <c r="C28" s="26" t="str">
        <f t="shared" si="0"/>
        <v>30 Rock</v>
      </c>
      <c r="E28" s="30" t="s">
        <v>208</v>
      </c>
      <c r="F28" s="30" t="s">
        <v>249</v>
      </c>
      <c r="H28" s="30" t="s">
        <v>190</v>
      </c>
      <c r="I28" s="25">
        <v>95</v>
      </c>
      <c r="J28" s="31" t="str">
        <f t="shared" si="1"/>
        <v>A</v>
      </c>
    </row>
    <row r="29" spans="2:13" ht="12.75" customHeight="1">
      <c r="B29" s="30" t="s">
        <v>170</v>
      </c>
      <c r="C29" s="26" t="str">
        <f t="shared" si="0"/>
        <v>Gilmore Girls</v>
      </c>
      <c r="E29" s="30" t="s">
        <v>190</v>
      </c>
      <c r="F29" s="30" t="s">
        <v>246</v>
      </c>
      <c r="H29" s="30" t="s">
        <v>217</v>
      </c>
      <c r="I29" s="25">
        <v>97</v>
      </c>
      <c r="J29" s="31" t="str">
        <f t="shared" si="1"/>
        <v>A+</v>
      </c>
    </row>
    <row r="30" spans="2:13" ht="12.75" customHeight="1">
      <c r="B30" s="30" t="s">
        <v>171</v>
      </c>
      <c r="C30" s="26" t="str">
        <f t="shared" si="0"/>
        <v>Desperate Housewives</v>
      </c>
      <c r="E30" s="30" t="s">
        <v>216</v>
      </c>
      <c r="F30" s="30" t="s">
        <v>250</v>
      </c>
      <c r="H30" s="30" t="s">
        <v>244</v>
      </c>
      <c r="I30" s="25">
        <v>97</v>
      </c>
      <c r="J30" s="31" t="str">
        <f t="shared" si="1"/>
        <v>A+</v>
      </c>
    </row>
    <row r="31" spans="2:13" ht="12.75" customHeight="1">
      <c r="B31" s="30" t="s">
        <v>172</v>
      </c>
      <c r="C31" s="26" t="str">
        <f t="shared" si="0"/>
        <v>Moonlighting</v>
      </c>
      <c r="E31" s="30" t="s">
        <v>251</v>
      </c>
      <c r="F31" s="30" t="s">
        <v>252</v>
      </c>
      <c r="H31" s="30" t="s">
        <v>173</v>
      </c>
      <c r="I31" s="25">
        <v>70</v>
      </c>
      <c r="J31" s="31" t="str">
        <f t="shared" si="1"/>
        <v>C-</v>
      </c>
    </row>
    <row r="32" spans="2:13" ht="12.75" customHeight="1">
      <c r="B32" s="30" t="s">
        <v>173</v>
      </c>
      <c r="C32" s="26" t="str">
        <f t="shared" si="0"/>
        <v>Friday Night Lights</v>
      </c>
      <c r="E32" s="30" t="s">
        <v>180</v>
      </c>
      <c r="F32" s="30" t="s">
        <v>253</v>
      </c>
      <c r="H32" s="30" t="s">
        <v>224</v>
      </c>
      <c r="I32" s="25">
        <v>55</v>
      </c>
      <c r="J32" s="31" t="str">
        <f t="shared" si="1"/>
        <v>F</v>
      </c>
    </row>
    <row r="33" spans="2:10" ht="12.75" customHeight="1">
      <c r="B33" s="30" t="s">
        <v>174</v>
      </c>
      <c r="C33" s="26" t="str">
        <f t="shared" si="0"/>
        <v>Friends</v>
      </c>
      <c r="E33" s="30" t="s">
        <v>179</v>
      </c>
      <c r="F33" s="30" t="s">
        <v>254</v>
      </c>
      <c r="H33" s="30" t="s">
        <v>241</v>
      </c>
      <c r="I33" s="25">
        <v>89</v>
      </c>
      <c r="J33" s="31" t="str">
        <f t="shared" si="1"/>
        <v>B+</v>
      </c>
    </row>
    <row r="34" spans="2:10" ht="12.75" customHeight="1">
      <c r="B34" s="30" t="s">
        <v>175</v>
      </c>
      <c r="C34" s="26" t="str">
        <f t="shared" si="0"/>
        <v>Monk</v>
      </c>
      <c r="E34" s="30" t="s">
        <v>181</v>
      </c>
      <c r="F34" s="30" t="s">
        <v>255</v>
      </c>
      <c r="H34" s="30" t="s">
        <v>256</v>
      </c>
      <c r="I34" s="25">
        <v>77</v>
      </c>
      <c r="J34" s="31" t="str">
        <f t="shared" si="1"/>
        <v>C+</v>
      </c>
    </row>
    <row r="35" spans="2:10" ht="12.75" customHeight="1">
      <c r="B35" s="30" t="s">
        <v>176</v>
      </c>
      <c r="C35" s="26" t="str">
        <f t="shared" si="0"/>
        <v>Frasier</v>
      </c>
      <c r="E35" s="30" t="s">
        <v>257</v>
      </c>
      <c r="F35" s="30" t="s">
        <v>258</v>
      </c>
      <c r="H35" s="30" t="s">
        <v>242</v>
      </c>
      <c r="I35" s="25">
        <v>90</v>
      </c>
      <c r="J35" s="31" t="str">
        <f t="shared" si="1"/>
        <v>A-</v>
      </c>
    </row>
    <row r="36" spans="2:10" ht="12.75" customHeight="1">
      <c r="B36" s="30" t="s">
        <v>177</v>
      </c>
      <c r="C36" s="26" t="str">
        <f t="shared" si="0"/>
        <v>Cheers</v>
      </c>
      <c r="E36" s="30" t="s">
        <v>220</v>
      </c>
      <c r="F36" s="30" t="s">
        <v>259</v>
      </c>
      <c r="H36" s="30" t="s">
        <v>233</v>
      </c>
      <c r="I36" s="25">
        <v>79</v>
      </c>
      <c r="J36" s="31" t="str">
        <f t="shared" si="1"/>
        <v>C+</v>
      </c>
    </row>
    <row r="37" spans="2:10" ht="12.75" customHeight="1">
      <c r="B37" s="30" t="s">
        <v>178</v>
      </c>
      <c r="C37" s="26" t="str">
        <f t="shared" si="0"/>
        <v>Modern Family</v>
      </c>
      <c r="E37" s="30" t="s">
        <v>241</v>
      </c>
      <c r="F37" s="30" t="s">
        <v>260</v>
      </c>
      <c r="H37" s="30" t="s">
        <v>168</v>
      </c>
      <c r="I37" s="25">
        <v>84</v>
      </c>
      <c r="J37" s="31" t="str">
        <f t="shared" si="1"/>
        <v>B</v>
      </c>
    </row>
    <row r="38" spans="2:10" ht="12.75" customHeight="1">
      <c r="B38" s="30" t="s">
        <v>179</v>
      </c>
      <c r="C38" s="26" t="str">
        <f t="shared" si="0"/>
        <v>Futurama</v>
      </c>
      <c r="E38" s="30" t="s">
        <v>167</v>
      </c>
      <c r="F38" s="30" t="s">
        <v>258</v>
      </c>
      <c r="H38" s="30" t="s">
        <v>206</v>
      </c>
      <c r="I38" s="25">
        <v>56</v>
      </c>
      <c r="J38" s="31" t="str">
        <f t="shared" si="1"/>
        <v>F</v>
      </c>
    </row>
    <row r="39" spans="2:10" ht="12.75" customHeight="1">
      <c r="E39" s="30" t="s">
        <v>166</v>
      </c>
      <c r="F39" s="30" t="s">
        <v>261</v>
      </c>
      <c r="H39" s="30" t="s">
        <v>177</v>
      </c>
      <c r="I39" s="25">
        <v>52</v>
      </c>
      <c r="J39" s="31" t="str">
        <f t="shared" si="1"/>
        <v>F</v>
      </c>
    </row>
    <row r="40" spans="2:10" ht="12.75" customHeight="1">
      <c r="E40" s="30" t="s">
        <v>236</v>
      </c>
      <c r="F40" s="30" t="s">
        <v>262</v>
      </c>
      <c r="H40" s="30" t="s">
        <v>216</v>
      </c>
      <c r="I40" s="25">
        <v>94</v>
      </c>
      <c r="J40" s="31" t="str">
        <f t="shared" si="1"/>
        <v>A</v>
      </c>
    </row>
    <row r="41" spans="2:10" ht="12.75" customHeight="1">
      <c r="E41" s="30" t="s">
        <v>213</v>
      </c>
      <c r="F41" s="30" t="s">
        <v>263</v>
      </c>
      <c r="H41" s="30" t="s">
        <v>175</v>
      </c>
      <c r="I41" s="25">
        <v>55</v>
      </c>
      <c r="J41" s="31" t="str">
        <f t="shared" si="1"/>
        <v>F</v>
      </c>
    </row>
    <row r="42" spans="2:10" ht="12.75" customHeight="1">
      <c r="E42" s="30" t="s">
        <v>256</v>
      </c>
      <c r="F42" s="30" t="s">
        <v>264</v>
      </c>
      <c r="H42" s="30" t="s">
        <v>199</v>
      </c>
      <c r="I42" s="25">
        <v>54</v>
      </c>
      <c r="J42" s="31" t="str">
        <f t="shared" si="1"/>
        <v>F</v>
      </c>
    </row>
    <row r="43" spans="2:10" ht="12.75" customHeight="1">
      <c r="E43" s="30" t="s">
        <v>205</v>
      </c>
      <c r="F43" s="30" t="s">
        <v>247</v>
      </c>
    </row>
    <row r="44" spans="2:10" ht="12.75" customHeight="1">
      <c r="E44" s="30" t="s">
        <v>192</v>
      </c>
      <c r="F44" s="30" t="s">
        <v>248</v>
      </c>
    </row>
    <row r="45" spans="2:10" ht="12.75" customHeight="1">
      <c r="E45" s="30" t="s">
        <v>194</v>
      </c>
      <c r="F45" s="30" t="s">
        <v>265</v>
      </c>
      <c r="J45" s="28"/>
    </row>
    <row r="46" spans="2:10" ht="12.75" customHeight="1">
      <c r="E46" s="30" t="s">
        <v>175</v>
      </c>
      <c r="F46" s="30" t="s">
        <v>203</v>
      </c>
      <c r="J46" s="28"/>
    </row>
    <row r="47" spans="2:10" ht="12.75" customHeight="1">
      <c r="E47" s="30" t="s">
        <v>210</v>
      </c>
      <c r="F47" s="30" t="s">
        <v>266</v>
      </c>
      <c r="J47" s="28"/>
    </row>
    <row r="48" spans="2:10" ht="12.75" customHeight="1">
      <c r="E48" s="30" t="s">
        <v>200</v>
      </c>
      <c r="F48" s="30" t="s">
        <v>267</v>
      </c>
      <c r="J48" s="28"/>
    </row>
    <row r="49" spans="5:10" ht="12.75" customHeight="1">
      <c r="E49" s="30" t="s">
        <v>237</v>
      </c>
      <c r="F49" s="30" t="s">
        <v>258</v>
      </c>
      <c r="J49" s="28"/>
    </row>
    <row r="50" spans="5:10" ht="12.75" customHeight="1">
      <c r="E50" s="30" t="s">
        <v>170</v>
      </c>
      <c r="F50" s="30" t="s">
        <v>268</v>
      </c>
      <c r="J50" s="28"/>
    </row>
    <row r="51" spans="5:10" ht="12.75" customHeight="1">
      <c r="E51" s="30" t="s">
        <v>176</v>
      </c>
      <c r="F51" s="30" t="s">
        <v>269</v>
      </c>
      <c r="J51" s="28"/>
    </row>
    <row r="52" spans="5:10" ht="12.75" customHeight="1">
      <c r="E52" s="30" t="s">
        <v>169</v>
      </c>
      <c r="F52" s="30" t="s">
        <v>270</v>
      </c>
      <c r="J52" s="28"/>
    </row>
    <row r="53" spans="5:10" ht="12.75" customHeight="1">
      <c r="E53" s="30" t="s">
        <v>197</v>
      </c>
      <c r="F53" s="30" t="s">
        <v>271</v>
      </c>
      <c r="J53" s="28"/>
    </row>
    <row r="54" spans="5:10" ht="12.75" customHeight="1">
      <c r="J54" s="28"/>
    </row>
    <row r="55" spans="5:10" ht="12.75" customHeight="1">
      <c r="J55" s="28"/>
    </row>
    <row r="56" spans="5:10" ht="12.75" customHeight="1">
      <c r="J56" s="28"/>
    </row>
    <row r="57" spans="5:10" ht="12.75" customHeight="1">
      <c r="J57" s="28"/>
    </row>
    <row r="58" spans="5:10" ht="12.75" customHeight="1">
      <c r="J58" s="28"/>
    </row>
    <row r="59" spans="5:10" ht="12.75" customHeight="1">
      <c r="J59" s="28"/>
    </row>
    <row r="60" spans="5:10" ht="12.75" customHeight="1">
      <c r="J60" s="28"/>
    </row>
    <row r="61" spans="5:10" ht="12.75" customHeight="1">
      <c r="J61" s="28"/>
    </row>
    <row r="62" spans="5:10" ht="12.75" customHeight="1">
      <c r="J62" s="28"/>
    </row>
    <row r="63" spans="5:10" ht="12.75" customHeight="1">
      <c r="J63" s="28"/>
    </row>
    <row r="64" spans="5:10" ht="12.75" customHeight="1">
      <c r="J64" s="28"/>
    </row>
    <row r="65" spans="10:10" ht="12.75" customHeight="1">
      <c r="J65" s="28"/>
    </row>
    <row r="66" spans="10:10" ht="12.75" customHeight="1">
      <c r="J66" s="28"/>
    </row>
    <row r="67" spans="10:10" ht="12.75" customHeight="1">
      <c r="J67" s="28"/>
    </row>
    <row r="68" spans="10:10" ht="12.75" customHeight="1">
      <c r="J68" s="28"/>
    </row>
    <row r="69" spans="10:10" ht="12.75" customHeight="1">
      <c r="J69" s="28"/>
    </row>
    <row r="70" spans="10:10" ht="12.75" customHeight="1">
      <c r="J70" s="28"/>
    </row>
    <row r="71" spans="10:10" ht="12.75" customHeight="1">
      <c r="J71" s="28"/>
    </row>
    <row r="72" spans="10:10" ht="12.75" customHeight="1">
      <c r="J72" s="28"/>
    </row>
    <row r="73" spans="10:10" ht="12.75" customHeight="1">
      <c r="J73" s="28"/>
    </row>
    <row r="74" spans="10:10" ht="12.75" customHeight="1">
      <c r="J74" s="28"/>
    </row>
    <row r="75" spans="10:10" ht="12.75" customHeight="1">
      <c r="J75" s="28"/>
    </row>
    <row r="76" spans="10:10" ht="12.75" customHeight="1">
      <c r="J76" s="28"/>
    </row>
    <row r="77" spans="10:10" ht="12.75" customHeight="1">
      <c r="J77" s="28"/>
    </row>
    <row r="78" spans="10:10" ht="12.75" customHeight="1">
      <c r="J78" s="28"/>
    </row>
    <row r="79" spans="10:10" ht="12.75" customHeight="1">
      <c r="J79" s="28"/>
    </row>
    <row r="80" spans="10:10" ht="12.75" customHeight="1">
      <c r="J80" s="28"/>
    </row>
    <row r="81" spans="10:10" ht="12.75" customHeight="1">
      <c r="J81" s="28"/>
    </row>
    <row r="82" spans="10:10" ht="12.75" customHeight="1">
      <c r="J82" s="28"/>
    </row>
    <row r="83" spans="10:10" ht="12.75" customHeight="1">
      <c r="J83" s="28"/>
    </row>
    <row r="84" spans="10:10" ht="12.75" customHeight="1">
      <c r="J84" s="28"/>
    </row>
    <row r="85" spans="10:10" ht="12.75" customHeight="1">
      <c r="J85" s="28"/>
    </row>
    <row r="86" spans="10:10" ht="12.75" customHeight="1">
      <c r="J86" s="28"/>
    </row>
    <row r="87" spans="10:10" ht="12.75" customHeight="1">
      <c r="J87" s="28"/>
    </row>
    <row r="88" spans="10:10" ht="12.75" customHeight="1">
      <c r="J88" s="28"/>
    </row>
    <row r="89" spans="10:10" ht="12.75" customHeight="1">
      <c r="J89" s="28"/>
    </row>
    <row r="90" spans="10:10" ht="12.75" customHeight="1">
      <c r="J90" s="28"/>
    </row>
    <row r="91" spans="10:10" ht="12.75" customHeight="1">
      <c r="J91" s="28"/>
    </row>
    <row r="92" spans="10:10" ht="12.75" customHeight="1">
      <c r="J92" s="28"/>
    </row>
    <row r="93" spans="10:10" ht="12.75" customHeight="1">
      <c r="J93" s="28"/>
    </row>
    <row r="94" spans="10:10" ht="12.75" customHeight="1">
      <c r="J94" s="28"/>
    </row>
    <row r="95" spans="10:10" ht="12.75" customHeight="1">
      <c r="J95" s="28"/>
    </row>
    <row r="96" spans="10:10" ht="12.75" customHeight="1">
      <c r="J96" s="28"/>
    </row>
    <row r="97" spans="10:10" ht="12.75" customHeight="1">
      <c r="J97" s="28"/>
    </row>
    <row r="98" spans="10:10" ht="12.75" customHeight="1">
      <c r="J98" s="28"/>
    </row>
    <row r="99" spans="10:10" ht="12.75" customHeight="1">
      <c r="J99" s="28"/>
    </row>
    <row r="100" spans="10:10" ht="12.75" customHeight="1">
      <c r="J100" s="28"/>
    </row>
    <row r="101" spans="10:10" ht="12.75" customHeight="1">
      <c r="J101" s="28"/>
    </row>
    <row r="102" spans="10:10" ht="12.75" customHeight="1">
      <c r="J102" s="28"/>
    </row>
    <row r="103" spans="10:10" ht="12.75" customHeight="1">
      <c r="J103" s="28"/>
    </row>
    <row r="104" spans="10:10" ht="12.75" customHeight="1">
      <c r="J104" s="28"/>
    </row>
    <row r="105" spans="10:10" ht="12.75" customHeight="1">
      <c r="J105" s="28"/>
    </row>
    <row r="106" spans="10:10" ht="12.75" customHeight="1">
      <c r="J106" s="28"/>
    </row>
    <row r="107" spans="10:10" ht="12.75" customHeight="1">
      <c r="J107" s="28"/>
    </row>
    <row r="108" spans="10:10" ht="12.75" customHeight="1">
      <c r="J108" s="28"/>
    </row>
    <row r="109" spans="10:10" ht="12.75" customHeight="1">
      <c r="J109" s="28"/>
    </row>
    <row r="110" spans="10:10" ht="12.75" customHeight="1">
      <c r="J110" s="28"/>
    </row>
    <row r="111" spans="10:10" ht="12.75" customHeight="1">
      <c r="J111" s="28"/>
    </row>
    <row r="112" spans="10:10" ht="12.75" customHeight="1">
      <c r="J112" s="28"/>
    </row>
    <row r="113" spans="10:10" ht="12.75" customHeight="1">
      <c r="J113" s="28"/>
    </row>
    <row r="114" spans="10:10" ht="12.75" customHeight="1">
      <c r="J114" s="28"/>
    </row>
    <row r="115" spans="10:10" ht="12.75" customHeight="1">
      <c r="J115" s="28"/>
    </row>
    <row r="116" spans="10:10" ht="12.75" customHeight="1">
      <c r="J116" s="28"/>
    </row>
    <row r="117" spans="10:10" ht="12.75" customHeight="1">
      <c r="J117" s="28"/>
    </row>
    <row r="118" spans="10:10" ht="12.75" customHeight="1">
      <c r="J118" s="28"/>
    </row>
    <row r="119" spans="10:10" ht="12.75" customHeight="1">
      <c r="J119" s="28"/>
    </row>
    <row r="120" spans="10:10" ht="12.75" customHeight="1">
      <c r="J120" s="28"/>
    </row>
    <row r="121" spans="10:10" ht="12.75" customHeight="1">
      <c r="J121" s="28"/>
    </row>
    <row r="122" spans="10:10" ht="12.75" customHeight="1">
      <c r="J122" s="28"/>
    </row>
    <row r="123" spans="10:10" ht="12.75" customHeight="1">
      <c r="J123" s="28"/>
    </row>
    <row r="124" spans="10:10" ht="12.75" customHeight="1">
      <c r="J124" s="28"/>
    </row>
    <row r="125" spans="10:10" ht="12.75" customHeight="1">
      <c r="J125" s="28"/>
    </row>
    <row r="126" spans="10:10" ht="12.75" customHeight="1">
      <c r="J126" s="28"/>
    </row>
    <row r="127" spans="10:10" ht="12.75" customHeight="1">
      <c r="J127" s="28"/>
    </row>
    <row r="128" spans="10:10" ht="12.75" customHeight="1">
      <c r="J128" s="28"/>
    </row>
    <row r="129" spans="10:10" ht="12.75" customHeight="1">
      <c r="J129" s="28"/>
    </row>
    <row r="130" spans="10:10" ht="12.75" customHeight="1">
      <c r="J130" s="28"/>
    </row>
    <row r="131" spans="10:10" ht="12.75" customHeight="1">
      <c r="J131" s="28"/>
    </row>
    <row r="132" spans="10:10" ht="12.75" customHeight="1">
      <c r="J132" s="28"/>
    </row>
    <row r="133" spans="10:10" ht="12.75" customHeight="1">
      <c r="J133" s="28"/>
    </row>
    <row r="134" spans="10:10" ht="12.75" customHeight="1">
      <c r="J134" s="28"/>
    </row>
    <row r="135" spans="10:10" ht="12.75" customHeight="1">
      <c r="J135" s="28"/>
    </row>
    <row r="136" spans="10:10" ht="12.75" customHeight="1">
      <c r="J136" s="28"/>
    </row>
    <row r="137" spans="10:10" ht="12.75" customHeight="1">
      <c r="J137" s="28"/>
    </row>
    <row r="138" spans="10:10" ht="12.75" customHeight="1">
      <c r="J138" s="28"/>
    </row>
    <row r="139" spans="10:10" ht="12.75" customHeight="1">
      <c r="J139" s="28"/>
    </row>
    <row r="140" spans="10:10" ht="12.75" customHeight="1">
      <c r="J140" s="28"/>
    </row>
    <row r="141" spans="10:10" ht="12.75" customHeight="1">
      <c r="J141" s="28"/>
    </row>
    <row r="142" spans="10:10" ht="12.75" customHeight="1">
      <c r="J142" s="28"/>
    </row>
    <row r="143" spans="10:10" ht="12.75" customHeight="1">
      <c r="J143" s="28"/>
    </row>
    <row r="144" spans="10:10" ht="12.75" customHeight="1">
      <c r="J144" s="28"/>
    </row>
    <row r="145" spans="10:10" ht="12.75" customHeight="1">
      <c r="J145" s="28"/>
    </row>
    <row r="146" spans="10:10" ht="12.75" customHeight="1">
      <c r="J146" s="28"/>
    </row>
    <row r="147" spans="10:10" ht="12.75" customHeight="1">
      <c r="J147" s="28"/>
    </row>
    <row r="148" spans="10:10" ht="12.75" customHeight="1">
      <c r="J148" s="28"/>
    </row>
    <row r="149" spans="10:10" ht="12.75" customHeight="1">
      <c r="J149" s="28"/>
    </row>
    <row r="150" spans="10:10" ht="12.75" customHeight="1">
      <c r="J150" s="28"/>
    </row>
    <row r="151" spans="10:10" ht="12.75" customHeight="1">
      <c r="J151" s="28"/>
    </row>
    <row r="152" spans="10:10" ht="12.75" customHeight="1">
      <c r="J152" s="28"/>
    </row>
    <row r="153" spans="10:10" ht="12.75" customHeight="1">
      <c r="J153" s="28"/>
    </row>
    <row r="154" spans="10:10" ht="12.75" customHeight="1">
      <c r="J154" s="28"/>
    </row>
    <row r="155" spans="10:10" ht="12.75" customHeight="1">
      <c r="J155" s="28"/>
    </row>
    <row r="156" spans="10:10" ht="12.75" customHeight="1">
      <c r="J156" s="28"/>
    </row>
    <row r="157" spans="10:10" ht="12.75" customHeight="1">
      <c r="J157" s="28"/>
    </row>
    <row r="158" spans="10:10" ht="12.75" customHeight="1">
      <c r="J158" s="28"/>
    </row>
    <row r="159" spans="10:10" ht="12.75" customHeight="1">
      <c r="J159" s="28"/>
    </row>
    <row r="160" spans="10:10" ht="12.75" customHeight="1">
      <c r="J160" s="28"/>
    </row>
    <row r="161" spans="10:10" ht="12.75" customHeight="1">
      <c r="J161" s="28"/>
    </row>
    <row r="162" spans="10:10" ht="12.75" customHeight="1">
      <c r="J162" s="28"/>
    </row>
    <row r="163" spans="10:10" ht="12.75" customHeight="1">
      <c r="J163" s="28"/>
    </row>
    <row r="164" spans="10:10" ht="12.75" customHeight="1">
      <c r="J164" s="28"/>
    </row>
    <row r="165" spans="10:10" ht="12.75" customHeight="1">
      <c r="J165" s="28"/>
    </row>
    <row r="166" spans="10:10" ht="12.75" customHeight="1">
      <c r="J166" s="28"/>
    </row>
    <row r="167" spans="10:10" ht="12.75" customHeight="1">
      <c r="J167" s="28"/>
    </row>
    <row r="168" spans="10:10" ht="12.75" customHeight="1">
      <c r="J168" s="28"/>
    </row>
    <row r="169" spans="10:10" ht="12.75" customHeight="1">
      <c r="J169" s="28"/>
    </row>
    <row r="170" spans="10:10" ht="12.75" customHeight="1">
      <c r="J170" s="28"/>
    </row>
    <row r="171" spans="10:10" ht="12.75" customHeight="1">
      <c r="J171" s="28"/>
    </row>
    <row r="172" spans="10:10" ht="12.75" customHeight="1">
      <c r="J172" s="28"/>
    </row>
    <row r="173" spans="10:10" ht="12.75" customHeight="1">
      <c r="J173" s="28"/>
    </row>
    <row r="174" spans="10:10" ht="12.75" customHeight="1">
      <c r="J174" s="28"/>
    </row>
    <row r="175" spans="10:10" ht="12.75" customHeight="1">
      <c r="J175" s="28"/>
    </row>
    <row r="176" spans="10:10" ht="12.75" customHeight="1">
      <c r="J176" s="28"/>
    </row>
    <row r="177" spans="10:10" ht="12.75" customHeight="1">
      <c r="J177" s="28"/>
    </row>
    <row r="178" spans="10:10" ht="12.75" customHeight="1">
      <c r="J178" s="28"/>
    </row>
    <row r="179" spans="10:10" ht="12.75" customHeight="1">
      <c r="J179" s="28"/>
    </row>
    <row r="180" spans="10:10" ht="12.75" customHeight="1">
      <c r="J180" s="28"/>
    </row>
    <row r="181" spans="10:10" ht="12.75" customHeight="1">
      <c r="J181" s="28"/>
    </row>
    <row r="182" spans="10:10" ht="12.75" customHeight="1">
      <c r="J182" s="28"/>
    </row>
    <row r="183" spans="10:10" ht="12.75" customHeight="1">
      <c r="J183" s="28"/>
    </row>
    <row r="184" spans="10:10" ht="12.75" customHeight="1">
      <c r="J184" s="28"/>
    </row>
    <row r="185" spans="10:10" ht="12.75" customHeight="1">
      <c r="J185" s="28"/>
    </row>
    <row r="186" spans="10:10" ht="12.75" customHeight="1">
      <c r="J186" s="28"/>
    </row>
    <row r="187" spans="10:10" ht="12.75" customHeight="1">
      <c r="J187" s="28"/>
    </row>
    <row r="188" spans="10:10" ht="12.75" customHeight="1">
      <c r="J188" s="28"/>
    </row>
    <row r="189" spans="10:10" ht="12.75" customHeight="1">
      <c r="J189" s="28"/>
    </row>
    <row r="190" spans="10:10" ht="12.75" customHeight="1">
      <c r="J190" s="28"/>
    </row>
    <row r="191" spans="10:10" ht="12.75" customHeight="1">
      <c r="J191" s="28"/>
    </row>
    <row r="192" spans="10:10" ht="12.75" customHeight="1">
      <c r="J192" s="28"/>
    </row>
    <row r="193" spans="10:10" ht="12.75" customHeight="1">
      <c r="J193" s="28"/>
    </row>
    <row r="194" spans="10:10" ht="12.75" customHeight="1">
      <c r="J194" s="28"/>
    </row>
    <row r="195" spans="10:10" ht="12.75" customHeight="1">
      <c r="J195" s="28"/>
    </row>
    <row r="196" spans="10:10" ht="12.75" customHeight="1">
      <c r="J196" s="28"/>
    </row>
    <row r="197" spans="10:10" ht="12.75" customHeight="1">
      <c r="J197" s="28"/>
    </row>
    <row r="198" spans="10:10" ht="12.75" customHeight="1">
      <c r="J198" s="28"/>
    </row>
    <row r="199" spans="10:10" ht="12.75" customHeight="1">
      <c r="J199" s="28"/>
    </row>
    <row r="200" spans="10:10" ht="12.75" customHeight="1">
      <c r="J200" s="28"/>
    </row>
    <row r="201" spans="10:10" ht="12.75" customHeight="1">
      <c r="J201" s="28"/>
    </row>
    <row r="202" spans="10:10" ht="12.75" customHeight="1">
      <c r="J202" s="28"/>
    </row>
    <row r="203" spans="10:10" ht="12.75" customHeight="1">
      <c r="J203" s="28"/>
    </row>
    <row r="204" spans="10:10" ht="12.75" customHeight="1">
      <c r="J204" s="28"/>
    </row>
    <row r="205" spans="10:10" ht="12.75" customHeight="1">
      <c r="J205" s="28"/>
    </row>
    <row r="206" spans="10:10" ht="12.75" customHeight="1">
      <c r="J206" s="28"/>
    </row>
    <row r="207" spans="10:10" ht="12.75" customHeight="1">
      <c r="J207" s="28"/>
    </row>
    <row r="208" spans="10:10" ht="12.75" customHeight="1">
      <c r="J208" s="28"/>
    </row>
    <row r="209" spans="10:10" ht="12.75" customHeight="1">
      <c r="J209" s="28"/>
    </row>
    <row r="210" spans="10:10" ht="12.75" customHeight="1">
      <c r="J210" s="28"/>
    </row>
    <row r="211" spans="10:10" ht="12.75" customHeight="1">
      <c r="J211" s="28"/>
    </row>
    <row r="212" spans="10:10" ht="12.75" customHeight="1">
      <c r="J212" s="28"/>
    </row>
    <row r="213" spans="10:10" ht="12.75" customHeight="1">
      <c r="J213" s="28"/>
    </row>
    <row r="214" spans="10:10" ht="12.75" customHeight="1">
      <c r="J214" s="28"/>
    </row>
    <row r="215" spans="10:10" ht="12.75" customHeight="1">
      <c r="J215" s="28"/>
    </row>
    <row r="216" spans="10:10" ht="12.75" customHeight="1">
      <c r="J216" s="28"/>
    </row>
    <row r="217" spans="10:10" ht="12.75" customHeight="1">
      <c r="J217" s="28"/>
    </row>
    <row r="218" spans="10:10" ht="12.75" customHeight="1">
      <c r="J218" s="28"/>
    </row>
    <row r="219" spans="10:10" ht="12.75" customHeight="1">
      <c r="J219" s="28"/>
    </row>
    <row r="220" spans="10:10" ht="12.75" customHeight="1">
      <c r="J220" s="28"/>
    </row>
    <row r="221" spans="10:10" ht="12.75" customHeight="1">
      <c r="J221" s="28"/>
    </row>
    <row r="222" spans="10:10" ht="12.75" customHeight="1">
      <c r="J222" s="28"/>
    </row>
    <row r="223" spans="10:10" ht="12.75" customHeight="1">
      <c r="J223" s="28"/>
    </row>
    <row r="224" spans="10:10" ht="12.75" customHeight="1">
      <c r="J224" s="28"/>
    </row>
    <row r="225" spans="10:10" ht="12.75" customHeight="1">
      <c r="J225" s="28"/>
    </row>
    <row r="226" spans="10:10" ht="12.75" customHeight="1">
      <c r="J226" s="28"/>
    </row>
    <row r="227" spans="10:10" ht="12.75" customHeight="1">
      <c r="J227" s="28"/>
    </row>
    <row r="228" spans="10:10" ht="12.75" customHeight="1">
      <c r="J228" s="28"/>
    </row>
    <row r="229" spans="10:10" ht="12.75" customHeight="1">
      <c r="J229" s="28"/>
    </row>
    <row r="230" spans="10:10" ht="12.75" customHeight="1">
      <c r="J230" s="28"/>
    </row>
    <row r="231" spans="10:10" ht="12.75" customHeight="1">
      <c r="J231" s="28"/>
    </row>
    <row r="232" spans="10:10" ht="12.75" customHeight="1">
      <c r="J232" s="28"/>
    </row>
    <row r="233" spans="10:10" ht="12.75" customHeight="1">
      <c r="J233" s="28"/>
    </row>
    <row r="234" spans="10:10" ht="12.75" customHeight="1">
      <c r="J234" s="28"/>
    </row>
    <row r="235" spans="10:10" ht="12.75" customHeight="1">
      <c r="J235" s="28"/>
    </row>
    <row r="236" spans="10:10" ht="12.75" customHeight="1">
      <c r="J236" s="28"/>
    </row>
    <row r="237" spans="10:10" ht="12.75" customHeight="1">
      <c r="J237" s="28"/>
    </row>
    <row r="238" spans="10:10" ht="12.75" customHeight="1">
      <c r="J238" s="28"/>
    </row>
    <row r="239" spans="10:10" ht="12.75" customHeight="1">
      <c r="J239" s="28"/>
    </row>
    <row r="240" spans="10:10" ht="12.75" customHeight="1">
      <c r="J240" s="28"/>
    </row>
    <row r="241" spans="10:10" ht="12.75" customHeight="1">
      <c r="J241" s="28"/>
    </row>
    <row r="242" spans="10:10" ht="12.75" customHeight="1">
      <c r="J242" s="28"/>
    </row>
    <row r="243" spans="10:10" ht="12.75" customHeight="1">
      <c r="J243" s="28"/>
    </row>
    <row r="244" spans="10:10" ht="12.75" customHeight="1">
      <c r="J244" s="28"/>
    </row>
    <row r="245" spans="10:10" ht="12.75" customHeight="1">
      <c r="J245" s="28"/>
    </row>
    <row r="246" spans="10:10" ht="12.75" customHeight="1">
      <c r="J246" s="28"/>
    </row>
    <row r="247" spans="10:10" ht="12.75" customHeight="1">
      <c r="J247" s="28"/>
    </row>
    <row r="248" spans="10:10" ht="12.75" customHeight="1">
      <c r="J248" s="28"/>
    </row>
    <row r="249" spans="10:10" ht="12.75" customHeight="1">
      <c r="J249" s="28"/>
    </row>
    <row r="250" spans="10:10" ht="12.75" customHeight="1">
      <c r="J250" s="28"/>
    </row>
    <row r="251" spans="10:10" ht="12.75" customHeight="1">
      <c r="J251" s="28"/>
    </row>
    <row r="252" spans="10:10" ht="12.75" customHeight="1">
      <c r="J252" s="28"/>
    </row>
    <row r="253" spans="10:10" ht="12.75" customHeight="1">
      <c r="J253" s="28"/>
    </row>
    <row r="254" spans="10:10" ht="12.75" customHeight="1">
      <c r="J254" s="28"/>
    </row>
    <row r="255" spans="10:10" ht="12.75" customHeight="1">
      <c r="J255" s="28"/>
    </row>
    <row r="256" spans="10:10" ht="12.75" customHeight="1">
      <c r="J256" s="28"/>
    </row>
    <row r="257" spans="10:10" ht="12.75" customHeight="1">
      <c r="J257" s="28"/>
    </row>
    <row r="258" spans="10:10" ht="12.75" customHeight="1">
      <c r="J258" s="28"/>
    </row>
    <row r="259" spans="10:10" ht="12.75" customHeight="1">
      <c r="J259" s="28"/>
    </row>
    <row r="260" spans="10:10" ht="12.75" customHeight="1">
      <c r="J260" s="28"/>
    </row>
    <row r="261" spans="10:10" ht="12.75" customHeight="1">
      <c r="J261" s="28"/>
    </row>
    <row r="262" spans="10:10" ht="12.75" customHeight="1">
      <c r="J262" s="28"/>
    </row>
    <row r="263" spans="10:10" ht="12.75" customHeight="1">
      <c r="J263" s="28"/>
    </row>
    <row r="264" spans="10:10" ht="12.75" customHeight="1">
      <c r="J264" s="28"/>
    </row>
    <row r="265" spans="10:10" ht="12.75" customHeight="1">
      <c r="J265" s="28"/>
    </row>
    <row r="266" spans="10:10" ht="12.75" customHeight="1">
      <c r="J266" s="28"/>
    </row>
    <row r="267" spans="10:10" ht="12.75" customHeight="1">
      <c r="J267" s="28"/>
    </row>
    <row r="268" spans="10:10" ht="12.75" customHeight="1">
      <c r="J268" s="28"/>
    </row>
    <row r="269" spans="10:10" ht="12.75" customHeight="1">
      <c r="J269" s="28"/>
    </row>
    <row r="270" spans="10:10" ht="12.75" customHeight="1">
      <c r="J270" s="28"/>
    </row>
    <row r="271" spans="10:10" ht="12.75" customHeight="1">
      <c r="J271" s="28"/>
    </row>
    <row r="272" spans="10:10" ht="12.75" customHeight="1">
      <c r="J272" s="28"/>
    </row>
    <row r="273" spans="10:10" ht="12.75" customHeight="1">
      <c r="J273" s="28"/>
    </row>
    <row r="274" spans="10:10" ht="12.75" customHeight="1">
      <c r="J274" s="28"/>
    </row>
    <row r="275" spans="10:10" ht="12.75" customHeight="1">
      <c r="J275" s="28"/>
    </row>
    <row r="276" spans="10:10" ht="12.75" customHeight="1">
      <c r="J276" s="28"/>
    </row>
    <row r="277" spans="10:10" ht="12.75" customHeight="1">
      <c r="J277" s="28"/>
    </row>
    <row r="278" spans="10:10" ht="12.75" customHeight="1">
      <c r="J278" s="28"/>
    </row>
    <row r="279" spans="10:10" ht="12.75" customHeight="1">
      <c r="J279" s="28"/>
    </row>
    <row r="280" spans="10:10" ht="12.75" customHeight="1">
      <c r="J280" s="28"/>
    </row>
    <row r="281" spans="10:10" ht="12.75" customHeight="1">
      <c r="J281" s="28"/>
    </row>
    <row r="282" spans="10:10" ht="12.75" customHeight="1">
      <c r="J282" s="28"/>
    </row>
    <row r="283" spans="10:10" ht="12.75" customHeight="1">
      <c r="J283" s="28"/>
    </row>
    <row r="284" spans="10:10" ht="12.75" customHeight="1">
      <c r="J284" s="28"/>
    </row>
    <row r="285" spans="10:10" ht="12.75" customHeight="1">
      <c r="J285" s="28"/>
    </row>
    <row r="286" spans="10:10" ht="12.75" customHeight="1">
      <c r="J286" s="28"/>
    </row>
    <row r="287" spans="10:10" ht="12.75" customHeight="1">
      <c r="J287" s="28"/>
    </row>
    <row r="288" spans="10:10" ht="12.75" customHeight="1">
      <c r="J288" s="28"/>
    </row>
    <row r="289" spans="10:10" ht="12.75" customHeight="1">
      <c r="J289" s="28"/>
    </row>
    <row r="290" spans="10:10" ht="12.75" customHeight="1">
      <c r="J290" s="28"/>
    </row>
    <row r="291" spans="10:10" ht="12.75" customHeight="1">
      <c r="J291" s="28"/>
    </row>
    <row r="292" spans="10:10" ht="12.75" customHeight="1">
      <c r="J292" s="28"/>
    </row>
    <row r="293" spans="10:10" ht="12.75" customHeight="1">
      <c r="J293" s="28"/>
    </row>
    <row r="294" spans="10:10" ht="12.75" customHeight="1">
      <c r="J294" s="28"/>
    </row>
    <row r="295" spans="10:10" ht="12.75" customHeight="1">
      <c r="J295" s="28"/>
    </row>
    <row r="296" spans="10:10" ht="12.75" customHeight="1">
      <c r="J296" s="28"/>
    </row>
    <row r="297" spans="10:10" ht="12.75" customHeight="1">
      <c r="J297" s="28"/>
    </row>
    <row r="298" spans="10:10" ht="12.75" customHeight="1">
      <c r="J298" s="28"/>
    </row>
    <row r="299" spans="10:10" ht="12.75" customHeight="1">
      <c r="J299" s="28"/>
    </row>
    <row r="300" spans="10:10" ht="12.75" customHeight="1">
      <c r="J300" s="28"/>
    </row>
    <row r="301" spans="10:10" ht="12.75" customHeight="1">
      <c r="J301" s="28"/>
    </row>
    <row r="302" spans="10:10" ht="12.75" customHeight="1">
      <c r="J302" s="28"/>
    </row>
    <row r="303" spans="10:10" ht="12.75" customHeight="1">
      <c r="J303" s="28"/>
    </row>
    <row r="304" spans="10:10" ht="12.75" customHeight="1">
      <c r="J304" s="28"/>
    </row>
    <row r="305" spans="10:10" ht="12.75" customHeight="1">
      <c r="J305" s="28"/>
    </row>
    <row r="306" spans="10:10" ht="12.75" customHeight="1">
      <c r="J306" s="28"/>
    </row>
    <row r="307" spans="10:10" ht="12.75" customHeight="1">
      <c r="J307" s="28"/>
    </row>
    <row r="308" spans="10:10" ht="12.75" customHeight="1">
      <c r="J308" s="28"/>
    </row>
    <row r="309" spans="10:10" ht="12.75" customHeight="1">
      <c r="J309" s="28"/>
    </row>
    <row r="310" spans="10:10" ht="12.75" customHeight="1">
      <c r="J310" s="28"/>
    </row>
    <row r="311" spans="10:10" ht="12.75" customHeight="1">
      <c r="J311" s="28"/>
    </row>
    <row r="312" spans="10:10" ht="12.75" customHeight="1">
      <c r="J312" s="28"/>
    </row>
    <row r="313" spans="10:10" ht="12.75" customHeight="1">
      <c r="J313" s="28"/>
    </row>
    <row r="314" spans="10:10" ht="12.75" customHeight="1">
      <c r="J314" s="28"/>
    </row>
    <row r="315" spans="10:10" ht="12.75" customHeight="1">
      <c r="J315" s="28"/>
    </row>
    <row r="316" spans="10:10" ht="12.75" customHeight="1">
      <c r="J316" s="28"/>
    </row>
    <row r="317" spans="10:10" ht="12.75" customHeight="1">
      <c r="J317" s="28"/>
    </row>
    <row r="318" spans="10:10" ht="12.75" customHeight="1">
      <c r="J318" s="28"/>
    </row>
    <row r="319" spans="10:10" ht="12.75" customHeight="1">
      <c r="J319" s="28"/>
    </row>
    <row r="320" spans="10:10" ht="12.75" customHeight="1">
      <c r="J320" s="28"/>
    </row>
    <row r="321" spans="10:10" ht="12.75" customHeight="1">
      <c r="J321" s="28"/>
    </row>
    <row r="322" spans="10:10" ht="12.75" customHeight="1">
      <c r="J322" s="28"/>
    </row>
    <row r="323" spans="10:10" ht="12.75" customHeight="1">
      <c r="J323" s="28"/>
    </row>
    <row r="324" spans="10:10" ht="12.75" customHeight="1">
      <c r="J324" s="28"/>
    </row>
    <row r="325" spans="10:10" ht="12.75" customHeight="1">
      <c r="J325" s="28"/>
    </row>
    <row r="326" spans="10:10" ht="12.75" customHeight="1">
      <c r="J326" s="28"/>
    </row>
    <row r="327" spans="10:10" ht="12.75" customHeight="1">
      <c r="J327" s="28"/>
    </row>
    <row r="328" spans="10:10" ht="12.75" customHeight="1">
      <c r="J328" s="28"/>
    </row>
    <row r="329" spans="10:10" ht="12.75" customHeight="1">
      <c r="J329" s="28"/>
    </row>
    <row r="330" spans="10:10" ht="12.75" customHeight="1">
      <c r="J330" s="28"/>
    </row>
    <row r="331" spans="10:10" ht="12.75" customHeight="1">
      <c r="J331" s="28"/>
    </row>
    <row r="332" spans="10:10" ht="12.75" customHeight="1">
      <c r="J332" s="28"/>
    </row>
    <row r="333" spans="10:10" ht="12.75" customHeight="1">
      <c r="J333" s="28"/>
    </row>
    <row r="334" spans="10:10" ht="12.75" customHeight="1">
      <c r="J334" s="28"/>
    </row>
    <row r="335" spans="10:10" ht="12.75" customHeight="1">
      <c r="J335" s="28"/>
    </row>
    <row r="336" spans="10:10" ht="12.75" customHeight="1">
      <c r="J336" s="28"/>
    </row>
    <row r="337" spans="10:10" ht="12.75" customHeight="1">
      <c r="J337" s="28"/>
    </row>
    <row r="338" spans="10:10" ht="12.75" customHeight="1">
      <c r="J338" s="28"/>
    </row>
    <row r="339" spans="10:10" ht="12.75" customHeight="1">
      <c r="J339" s="28"/>
    </row>
    <row r="340" spans="10:10" ht="12.75" customHeight="1">
      <c r="J340" s="28"/>
    </row>
    <row r="341" spans="10:10" ht="12.75" customHeight="1">
      <c r="J341" s="28"/>
    </row>
    <row r="342" spans="10:10" ht="12.75" customHeight="1">
      <c r="J342" s="28"/>
    </row>
    <row r="343" spans="10:10" ht="12.75" customHeight="1">
      <c r="J343" s="28"/>
    </row>
    <row r="344" spans="10:10" ht="12.75" customHeight="1">
      <c r="J344" s="28"/>
    </row>
    <row r="345" spans="10:10" ht="12.75" customHeight="1">
      <c r="J345" s="28"/>
    </row>
    <row r="346" spans="10:10" ht="12.75" customHeight="1">
      <c r="J346" s="28"/>
    </row>
    <row r="347" spans="10:10" ht="12.75" customHeight="1">
      <c r="J347" s="28"/>
    </row>
    <row r="348" spans="10:10" ht="12.75" customHeight="1">
      <c r="J348" s="28"/>
    </row>
    <row r="349" spans="10:10" ht="12.75" customHeight="1">
      <c r="J349" s="28"/>
    </row>
    <row r="350" spans="10:10" ht="12.75" customHeight="1">
      <c r="J350" s="28"/>
    </row>
    <row r="351" spans="10:10" ht="12.75" customHeight="1">
      <c r="J351" s="28"/>
    </row>
    <row r="352" spans="10:10" ht="12.75" customHeight="1">
      <c r="J352" s="28"/>
    </row>
    <row r="353" spans="10:10" ht="12.75" customHeight="1">
      <c r="J353" s="28"/>
    </row>
    <row r="354" spans="10:10" ht="12.75" customHeight="1">
      <c r="J354" s="28"/>
    </row>
    <row r="355" spans="10:10" ht="12.75" customHeight="1">
      <c r="J355" s="28"/>
    </row>
    <row r="356" spans="10:10" ht="12.75" customHeight="1">
      <c r="J356" s="28"/>
    </row>
    <row r="357" spans="10:10" ht="12.75" customHeight="1">
      <c r="J357" s="28"/>
    </row>
    <row r="358" spans="10:10" ht="12.75" customHeight="1">
      <c r="J358" s="28"/>
    </row>
    <row r="359" spans="10:10" ht="12.75" customHeight="1">
      <c r="J359" s="28"/>
    </row>
    <row r="360" spans="10:10" ht="12.75" customHeight="1">
      <c r="J360" s="28"/>
    </row>
    <row r="361" spans="10:10" ht="12.75" customHeight="1">
      <c r="J361" s="28"/>
    </row>
    <row r="362" spans="10:10" ht="12.75" customHeight="1">
      <c r="J362" s="28"/>
    </row>
    <row r="363" spans="10:10" ht="12.75" customHeight="1">
      <c r="J363" s="28"/>
    </row>
    <row r="364" spans="10:10" ht="12.75" customHeight="1">
      <c r="J364" s="28"/>
    </row>
    <row r="365" spans="10:10" ht="12.75" customHeight="1">
      <c r="J365" s="28"/>
    </row>
    <row r="366" spans="10:10" ht="12.75" customHeight="1">
      <c r="J366" s="28"/>
    </row>
    <row r="367" spans="10:10" ht="12.75" customHeight="1">
      <c r="J367" s="28"/>
    </row>
    <row r="368" spans="10:10" ht="12.75" customHeight="1">
      <c r="J368" s="28"/>
    </row>
    <row r="369" spans="10:10" ht="12.75" customHeight="1">
      <c r="J369" s="28"/>
    </row>
    <row r="370" spans="10:10" ht="12.75" customHeight="1">
      <c r="J370" s="28"/>
    </row>
    <row r="371" spans="10:10" ht="12.75" customHeight="1">
      <c r="J371" s="28"/>
    </row>
    <row r="372" spans="10:10" ht="12.75" customHeight="1">
      <c r="J372" s="28"/>
    </row>
    <row r="373" spans="10:10" ht="12.75" customHeight="1">
      <c r="J373" s="28"/>
    </row>
    <row r="374" spans="10:10" ht="12.75" customHeight="1">
      <c r="J374" s="28"/>
    </row>
    <row r="375" spans="10:10" ht="12.75" customHeight="1">
      <c r="J375" s="28"/>
    </row>
    <row r="376" spans="10:10" ht="12.75" customHeight="1">
      <c r="J376" s="28"/>
    </row>
    <row r="377" spans="10:10" ht="12.75" customHeight="1">
      <c r="J377" s="28"/>
    </row>
    <row r="378" spans="10:10" ht="12.75" customHeight="1">
      <c r="J378" s="28"/>
    </row>
    <row r="379" spans="10:10" ht="12.75" customHeight="1">
      <c r="J379" s="28"/>
    </row>
    <row r="380" spans="10:10" ht="12.75" customHeight="1">
      <c r="J380" s="28"/>
    </row>
    <row r="381" spans="10:10" ht="12.75" customHeight="1">
      <c r="J381" s="28"/>
    </row>
    <row r="382" spans="10:10" ht="12.75" customHeight="1">
      <c r="J382" s="28"/>
    </row>
    <row r="383" spans="10:10" ht="12.75" customHeight="1">
      <c r="J383" s="28"/>
    </row>
    <row r="384" spans="10:10" ht="12.75" customHeight="1">
      <c r="J384" s="28"/>
    </row>
    <row r="385" spans="10:10" ht="12.75" customHeight="1">
      <c r="J385" s="28"/>
    </row>
    <row r="386" spans="10:10" ht="12.75" customHeight="1">
      <c r="J386" s="28"/>
    </row>
    <row r="387" spans="10:10" ht="12.75" customHeight="1">
      <c r="J387" s="28"/>
    </row>
    <row r="388" spans="10:10" ht="12.75" customHeight="1">
      <c r="J388" s="28"/>
    </row>
    <row r="389" spans="10:10" ht="12.75" customHeight="1">
      <c r="J389" s="28"/>
    </row>
    <row r="390" spans="10:10" ht="12.75" customHeight="1">
      <c r="J390" s="28"/>
    </row>
    <row r="391" spans="10:10" ht="12.75" customHeight="1">
      <c r="J391" s="28"/>
    </row>
    <row r="392" spans="10:10" ht="12.75" customHeight="1">
      <c r="J392" s="28"/>
    </row>
    <row r="393" spans="10:10" ht="12.75" customHeight="1">
      <c r="J393" s="28"/>
    </row>
    <row r="394" spans="10:10" ht="12.75" customHeight="1">
      <c r="J394" s="28"/>
    </row>
    <row r="395" spans="10:10" ht="12.75" customHeight="1">
      <c r="J395" s="28"/>
    </row>
    <row r="396" spans="10:10" ht="12.75" customHeight="1">
      <c r="J396" s="28"/>
    </row>
    <row r="397" spans="10:10" ht="12.75" customHeight="1">
      <c r="J397" s="28"/>
    </row>
    <row r="398" spans="10:10" ht="12.75" customHeight="1">
      <c r="J398" s="28"/>
    </row>
    <row r="399" spans="10:10" ht="12.75" customHeight="1">
      <c r="J399" s="28"/>
    </row>
    <row r="400" spans="10:10" ht="12.75" customHeight="1">
      <c r="J400" s="28"/>
    </row>
    <row r="401" spans="10:10" ht="12.75" customHeight="1">
      <c r="J401" s="28"/>
    </row>
    <row r="402" spans="10:10" ht="12.75" customHeight="1">
      <c r="J402" s="28"/>
    </row>
    <row r="403" spans="10:10" ht="12.75" customHeight="1">
      <c r="J403" s="28"/>
    </row>
    <row r="404" spans="10:10" ht="12.75" customHeight="1">
      <c r="J404" s="28"/>
    </row>
    <row r="405" spans="10:10" ht="12.75" customHeight="1">
      <c r="J405" s="28"/>
    </row>
    <row r="406" spans="10:10" ht="12.75" customHeight="1">
      <c r="J406" s="28"/>
    </row>
    <row r="407" spans="10:10" ht="12.75" customHeight="1">
      <c r="J407" s="28"/>
    </row>
    <row r="408" spans="10:10" ht="12.75" customHeight="1">
      <c r="J408" s="28"/>
    </row>
    <row r="409" spans="10:10" ht="12.75" customHeight="1">
      <c r="J409" s="28"/>
    </row>
    <row r="410" spans="10:10" ht="12.75" customHeight="1">
      <c r="J410" s="28"/>
    </row>
    <row r="411" spans="10:10" ht="12.75" customHeight="1">
      <c r="J411" s="28"/>
    </row>
    <row r="412" spans="10:10" ht="12.75" customHeight="1">
      <c r="J412" s="28"/>
    </row>
    <row r="413" spans="10:10" ht="12.75" customHeight="1">
      <c r="J413" s="28"/>
    </row>
    <row r="414" spans="10:10" ht="12.75" customHeight="1">
      <c r="J414" s="28"/>
    </row>
    <row r="415" spans="10:10" ht="12.75" customHeight="1">
      <c r="J415" s="28"/>
    </row>
    <row r="416" spans="10:10" ht="12.75" customHeight="1">
      <c r="J416" s="28"/>
    </row>
    <row r="417" spans="10:10" ht="12.75" customHeight="1">
      <c r="J417" s="28"/>
    </row>
    <row r="418" spans="10:10" ht="12.75" customHeight="1">
      <c r="J418" s="28"/>
    </row>
    <row r="419" spans="10:10" ht="12.75" customHeight="1">
      <c r="J419" s="28"/>
    </row>
    <row r="420" spans="10:10" ht="12.75" customHeight="1">
      <c r="J420" s="28"/>
    </row>
    <row r="421" spans="10:10" ht="12.75" customHeight="1">
      <c r="J421" s="28"/>
    </row>
    <row r="422" spans="10:10" ht="12.75" customHeight="1">
      <c r="J422" s="28"/>
    </row>
    <row r="423" spans="10:10" ht="12.75" customHeight="1">
      <c r="J423" s="28"/>
    </row>
    <row r="424" spans="10:10" ht="12.75" customHeight="1">
      <c r="J424" s="28"/>
    </row>
    <row r="425" spans="10:10" ht="12.75" customHeight="1">
      <c r="J425" s="28"/>
    </row>
    <row r="426" spans="10:10" ht="12.75" customHeight="1">
      <c r="J426" s="28"/>
    </row>
    <row r="427" spans="10:10" ht="12.75" customHeight="1">
      <c r="J427" s="28"/>
    </row>
    <row r="428" spans="10:10" ht="12.75" customHeight="1">
      <c r="J428" s="28"/>
    </row>
    <row r="429" spans="10:10" ht="12.75" customHeight="1">
      <c r="J429" s="28"/>
    </row>
    <row r="430" spans="10:10" ht="12.75" customHeight="1">
      <c r="J430" s="28"/>
    </row>
    <row r="431" spans="10:10" ht="12.75" customHeight="1">
      <c r="J431" s="28"/>
    </row>
    <row r="432" spans="10:10" ht="12.75" customHeight="1">
      <c r="J432" s="28"/>
    </row>
    <row r="433" spans="10:10" ht="12.75" customHeight="1">
      <c r="J433" s="28"/>
    </row>
    <row r="434" spans="10:10" ht="12.75" customHeight="1">
      <c r="J434" s="28"/>
    </row>
    <row r="435" spans="10:10" ht="12.75" customHeight="1">
      <c r="J435" s="28"/>
    </row>
    <row r="436" spans="10:10" ht="12.75" customHeight="1">
      <c r="J436" s="28"/>
    </row>
    <row r="437" spans="10:10" ht="12.75" customHeight="1">
      <c r="J437" s="28"/>
    </row>
    <row r="438" spans="10:10" ht="12.75" customHeight="1">
      <c r="J438" s="28"/>
    </row>
    <row r="439" spans="10:10" ht="12.75" customHeight="1">
      <c r="J439" s="28"/>
    </row>
    <row r="440" spans="10:10" ht="12.75" customHeight="1">
      <c r="J440" s="28"/>
    </row>
    <row r="441" spans="10:10" ht="12.75" customHeight="1">
      <c r="J441" s="28"/>
    </row>
    <row r="442" spans="10:10" ht="12.75" customHeight="1">
      <c r="J442" s="28"/>
    </row>
    <row r="443" spans="10:10" ht="12.75" customHeight="1">
      <c r="J443" s="28"/>
    </row>
    <row r="444" spans="10:10" ht="12.75" customHeight="1">
      <c r="J444" s="28"/>
    </row>
    <row r="445" spans="10:10" ht="12.75" customHeight="1">
      <c r="J445" s="28"/>
    </row>
    <row r="446" spans="10:10" ht="12.75" customHeight="1">
      <c r="J446" s="28"/>
    </row>
    <row r="447" spans="10:10" ht="12.75" customHeight="1">
      <c r="J447" s="28"/>
    </row>
    <row r="448" spans="10:10" ht="12.75" customHeight="1">
      <c r="J448" s="28"/>
    </row>
    <row r="449" spans="10:10" ht="12.75" customHeight="1">
      <c r="J449" s="28"/>
    </row>
    <row r="450" spans="10:10" ht="12.75" customHeight="1">
      <c r="J450" s="28"/>
    </row>
    <row r="451" spans="10:10" ht="12.75" customHeight="1">
      <c r="J451" s="28"/>
    </row>
    <row r="452" spans="10:10" ht="12.75" customHeight="1">
      <c r="J452" s="28"/>
    </row>
    <row r="453" spans="10:10" ht="12.75" customHeight="1">
      <c r="J453" s="28"/>
    </row>
    <row r="454" spans="10:10" ht="12.75" customHeight="1">
      <c r="J454" s="28"/>
    </row>
    <row r="455" spans="10:10" ht="12.75" customHeight="1">
      <c r="J455" s="28"/>
    </row>
    <row r="456" spans="10:10" ht="12.75" customHeight="1">
      <c r="J456" s="28"/>
    </row>
    <row r="457" spans="10:10" ht="12.75" customHeight="1">
      <c r="J457" s="28"/>
    </row>
    <row r="458" spans="10:10" ht="12.75" customHeight="1">
      <c r="J458" s="28"/>
    </row>
    <row r="459" spans="10:10" ht="12.75" customHeight="1">
      <c r="J459" s="28"/>
    </row>
    <row r="460" spans="10:10" ht="12.75" customHeight="1">
      <c r="J460" s="28"/>
    </row>
    <row r="461" spans="10:10" ht="12.75" customHeight="1">
      <c r="J461" s="28"/>
    </row>
    <row r="462" spans="10:10" ht="12.75" customHeight="1">
      <c r="J462" s="28"/>
    </row>
    <row r="463" spans="10:10" ht="12.75" customHeight="1">
      <c r="J463" s="28"/>
    </row>
    <row r="464" spans="10:10" ht="12.75" customHeight="1">
      <c r="J464" s="28"/>
    </row>
    <row r="465" spans="10:10" ht="12.75" customHeight="1">
      <c r="J465" s="28"/>
    </row>
    <row r="466" spans="10:10" ht="12.75" customHeight="1">
      <c r="J466" s="28"/>
    </row>
    <row r="467" spans="10:10" ht="12.75" customHeight="1">
      <c r="J467" s="28"/>
    </row>
    <row r="468" spans="10:10" ht="12.75" customHeight="1">
      <c r="J468" s="28"/>
    </row>
    <row r="469" spans="10:10" ht="12.75" customHeight="1">
      <c r="J469" s="28"/>
    </row>
    <row r="470" spans="10:10" ht="12.75" customHeight="1">
      <c r="J470" s="28"/>
    </row>
    <row r="471" spans="10:10" ht="12.75" customHeight="1">
      <c r="J471" s="28"/>
    </row>
    <row r="472" spans="10:10" ht="12.75" customHeight="1">
      <c r="J472" s="28"/>
    </row>
    <row r="473" spans="10:10" ht="12.75" customHeight="1">
      <c r="J473" s="28"/>
    </row>
    <row r="474" spans="10:10" ht="12.75" customHeight="1">
      <c r="J474" s="28"/>
    </row>
    <row r="475" spans="10:10" ht="12.75" customHeight="1">
      <c r="J475" s="28"/>
    </row>
    <row r="476" spans="10:10" ht="12.75" customHeight="1">
      <c r="J476" s="28"/>
    </row>
    <row r="477" spans="10:10" ht="12.75" customHeight="1">
      <c r="J477" s="28"/>
    </row>
    <row r="478" spans="10:10" ht="12.75" customHeight="1">
      <c r="J478" s="28"/>
    </row>
    <row r="479" spans="10:10" ht="12.75" customHeight="1">
      <c r="J479" s="28"/>
    </row>
    <row r="480" spans="10:10" ht="12.75" customHeight="1">
      <c r="J480" s="28"/>
    </row>
    <row r="481" spans="10:10" ht="12.75" customHeight="1">
      <c r="J481" s="28"/>
    </row>
    <row r="482" spans="10:10" ht="12.75" customHeight="1">
      <c r="J482" s="28"/>
    </row>
    <row r="483" spans="10:10" ht="12.75" customHeight="1">
      <c r="J483" s="28"/>
    </row>
    <row r="484" spans="10:10" ht="12.75" customHeight="1">
      <c r="J484" s="28"/>
    </row>
    <row r="485" spans="10:10" ht="12.75" customHeight="1">
      <c r="J485" s="28"/>
    </row>
    <row r="486" spans="10:10" ht="12.75" customHeight="1">
      <c r="J486" s="28"/>
    </row>
    <row r="487" spans="10:10" ht="12.75" customHeight="1">
      <c r="J487" s="28"/>
    </row>
    <row r="488" spans="10:10" ht="12.75" customHeight="1">
      <c r="J488" s="28"/>
    </row>
    <row r="489" spans="10:10" ht="12.75" customHeight="1">
      <c r="J489" s="28"/>
    </row>
    <row r="490" spans="10:10" ht="12.75" customHeight="1">
      <c r="J490" s="28"/>
    </row>
    <row r="491" spans="10:10" ht="12.75" customHeight="1">
      <c r="J491" s="28"/>
    </row>
    <row r="492" spans="10:10" ht="12.75" customHeight="1">
      <c r="J492" s="28"/>
    </row>
    <row r="493" spans="10:10" ht="12.75" customHeight="1">
      <c r="J493" s="28"/>
    </row>
    <row r="494" spans="10:10" ht="12.75" customHeight="1">
      <c r="J494" s="28"/>
    </row>
    <row r="495" spans="10:10" ht="12.75" customHeight="1">
      <c r="J495" s="28"/>
    </row>
    <row r="496" spans="10:10" ht="12.75" customHeight="1">
      <c r="J496" s="28"/>
    </row>
    <row r="497" spans="10:10" ht="12.75" customHeight="1">
      <c r="J497" s="28"/>
    </row>
    <row r="498" spans="10:10" ht="12.75" customHeight="1">
      <c r="J498" s="28"/>
    </row>
    <row r="499" spans="10:10" ht="12.75" customHeight="1">
      <c r="J499" s="28"/>
    </row>
    <row r="500" spans="10:10" ht="12.75" customHeight="1">
      <c r="J500" s="28"/>
    </row>
    <row r="501" spans="10:10" ht="12.75" customHeight="1">
      <c r="J501" s="28"/>
    </row>
    <row r="502" spans="10:10" ht="12.75" customHeight="1">
      <c r="J502" s="28"/>
    </row>
    <row r="503" spans="10:10" ht="12.75" customHeight="1">
      <c r="J503" s="28"/>
    </row>
    <row r="504" spans="10:10" ht="12.75" customHeight="1">
      <c r="J504" s="28"/>
    </row>
    <row r="505" spans="10:10" ht="12.75" customHeight="1">
      <c r="J505" s="28"/>
    </row>
    <row r="506" spans="10:10" ht="12.75" customHeight="1">
      <c r="J506" s="28"/>
    </row>
    <row r="507" spans="10:10" ht="12.75" customHeight="1">
      <c r="J507" s="28"/>
    </row>
    <row r="508" spans="10:10" ht="12.75" customHeight="1">
      <c r="J508" s="28"/>
    </row>
    <row r="509" spans="10:10" ht="12.75" customHeight="1">
      <c r="J509" s="28"/>
    </row>
    <row r="510" spans="10:10" ht="12.75" customHeight="1">
      <c r="J510" s="28"/>
    </row>
    <row r="511" spans="10:10" ht="12.75" customHeight="1">
      <c r="J511" s="28"/>
    </row>
    <row r="512" spans="10:10" ht="12.75" customHeight="1">
      <c r="J512" s="28"/>
    </row>
    <row r="513" spans="10:10" ht="12.75" customHeight="1">
      <c r="J513" s="28"/>
    </row>
    <row r="514" spans="10:10" ht="12.75" customHeight="1">
      <c r="J514" s="28"/>
    </row>
    <row r="515" spans="10:10" ht="12.75" customHeight="1">
      <c r="J515" s="28"/>
    </row>
    <row r="516" spans="10:10" ht="12.75" customHeight="1">
      <c r="J516" s="28"/>
    </row>
    <row r="517" spans="10:10" ht="12.75" customHeight="1">
      <c r="J517" s="28"/>
    </row>
    <row r="518" spans="10:10" ht="12.75" customHeight="1">
      <c r="J518" s="28"/>
    </row>
    <row r="519" spans="10:10" ht="12.75" customHeight="1">
      <c r="J519" s="28"/>
    </row>
    <row r="520" spans="10:10" ht="12.75" customHeight="1">
      <c r="J520" s="28"/>
    </row>
    <row r="521" spans="10:10" ht="12.75" customHeight="1">
      <c r="J521" s="28"/>
    </row>
    <row r="522" spans="10:10" ht="12.75" customHeight="1">
      <c r="J522" s="28"/>
    </row>
    <row r="523" spans="10:10" ht="12.75" customHeight="1">
      <c r="J523" s="28"/>
    </row>
    <row r="524" spans="10:10" ht="12.75" customHeight="1">
      <c r="J524" s="28"/>
    </row>
    <row r="525" spans="10:10" ht="12.75" customHeight="1">
      <c r="J525" s="28"/>
    </row>
    <row r="526" spans="10:10" ht="12.75" customHeight="1">
      <c r="J526" s="28"/>
    </row>
    <row r="527" spans="10:10" ht="12.75" customHeight="1">
      <c r="J527" s="28"/>
    </row>
    <row r="528" spans="10:10" ht="12.75" customHeight="1">
      <c r="J528" s="28"/>
    </row>
    <row r="529" spans="10:10" ht="12.75" customHeight="1">
      <c r="J529" s="28"/>
    </row>
    <row r="530" spans="10:10" ht="12.75" customHeight="1">
      <c r="J530" s="28"/>
    </row>
    <row r="531" spans="10:10" ht="12.75" customHeight="1">
      <c r="J531" s="28"/>
    </row>
    <row r="532" spans="10:10" ht="12.75" customHeight="1">
      <c r="J532" s="28"/>
    </row>
    <row r="533" spans="10:10" ht="12.75" customHeight="1">
      <c r="J533" s="28"/>
    </row>
    <row r="534" spans="10:10" ht="12.75" customHeight="1">
      <c r="J534" s="28"/>
    </row>
    <row r="535" spans="10:10" ht="12.75" customHeight="1">
      <c r="J535" s="28"/>
    </row>
    <row r="536" spans="10:10" ht="12.75" customHeight="1">
      <c r="J536" s="28"/>
    </row>
    <row r="537" spans="10:10" ht="12.75" customHeight="1">
      <c r="J537" s="28"/>
    </row>
    <row r="538" spans="10:10" ht="12.75" customHeight="1">
      <c r="J538" s="28"/>
    </row>
    <row r="539" spans="10:10" ht="12.75" customHeight="1">
      <c r="J539" s="28"/>
    </row>
    <row r="540" spans="10:10" ht="12.75" customHeight="1">
      <c r="J540" s="28"/>
    </row>
    <row r="541" spans="10:10" ht="12.75" customHeight="1">
      <c r="J541" s="28"/>
    </row>
    <row r="542" spans="10:10" ht="12.75" customHeight="1">
      <c r="J542" s="28"/>
    </row>
    <row r="543" spans="10:10" ht="12.75" customHeight="1">
      <c r="J543" s="28"/>
    </row>
    <row r="544" spans="10:10" ht="12.75" customHeight="1">
      <c r="J544" s="28"/>
    </row>
    <row r="545" spans="10:10" ht="12.75" customHeight="1">
      <c r="J545" s="28"/>
    </row>
    <row r="546" spans="10:10" ht="12.75" customHeight="1">
      <c r="J546" s="28"/>
    </row>
    <row r="547" spans="10:10" ht="12.75" customHeight="1">
      <c r="J547" s="28"/>
    </row>
    <row r="548" spans="10:10" ht="12.75" customHeight="1">
      <c r="J548" s="28"/>
    </row>
    <row r="549" spans="10:10" ht="12.75" customHeight="1">
      <c r="J549" s="28"/>
    </row>
    <row r="550" spans="10:10" ht="12.75" customHeight="1">
      <c r="J550" s="28"/>
    </row>
    <row r="551" spans="10:10" ht="12.75" customHeight="1">
      <c r="J551" s="28"/>
    </row>
    <row r="552" spans="10:10" ht="12.75" customHeight="1">
      <c r="J552" s="28"/>
    </row>
    <row r="553" spans="10:10" ht="12.75" customHeight="1">
      <c r="J553" s="28"/>
    </row>
    <row r="554" spans="10:10" ht="12.75" customHeight="1">
      <c r="J554" s="28"/>
    </row>
    <row r="555" spans="10:10" ht="12.75" customHeight="1">
      <c r="J555" s="28"/>
    </row>
    <row r="556" spans="10:10" ht="12.75" customHeight="1">
      <c r="J556" s="28"/>
    </row>
    <row r="557" spans="10:10" ht="12.75" customHeight="1">
      <c r="J557" s="28"/>
    </row>
    <row r="558" spans="10:10" ht="12.75" customHeight="1">
      <c r="J558" s="28"/>
    </row>
    <row r="559" spans="10:10" ht="12.75" customHeight="1">
      <c r="J559" s="28"/>
    </row>
    <row r="560" spans="10:10" ht="12.75" customHeight="1">
      <c r="J560" s="28"/>
    </row>
    <row r="561" spans="10:10" ht="12.75" customHeight="1">
      <c r="J561" s="28"/>
    </row>
    <row r="562" spans="10:10" ht="12.75" customHeight="1">
      <c r="J562" s="28"/>
    </row>
    <row r="563" spans="10:10" ht="12.75" customHeight="1">
      <c r="J563" s="28"/>
    </row>
    <row r="564" spans="10:10" ht="12.75" customHeight="1">
      <c r="J564" s="28"/>
    </row>
    <row r="565" spans="10:10" ht="12.75" customHeight="1">
      <c r="J565" s="28"/>
    </row>
    <row r="566" spans="10:10" ht="12.75" customHeight="1">
      <c r="J566" s="28"/>
    </row>
    <row r="567" spans="10:10" ht="12.75" customHeight="1">
      <c r="J567" s="28"/>
    </row>
    <row r="568" spans="10:10" ht="12.75" customHeight="1">
      <c r="J568" s="28"/>
    </row>
    <row r="569" spans="10:10" ht="12.75" customHeight="1">
      <c r="J569" s="28"/>
    </row>
    <row r="570" spans="10:10" ht="12.75" customHeight="1">
      <c r="J570" s="28"/>
    </row>
    <row r="571" spans="10:10" ht="12.75" customHeight="1">
      <c r="J571" s="28"/>
    </row>
    <row r="572" spans="10:10" ht="12.75" customHeight="1">
      <c r="J572" s="28"/>
    </row>
    <row r="573" spans="10:10" ht="12.75" customHeight="1">
      <c r="J573" s="28"/>
    </row>
    <row r="574" spans="10:10" ht="12.75" customHeight="1">
      <c r="J574" s="28"/>
    </row>
    <row r="575" spans="10:10" ht="12.75" customHeight="1">
      <c r="J575" s="28"/>
    </row>
    <row r="576" spans="10:10" ht="12.75" customHeight="1">
      <c r="J576" s="28"/>
    </row>
    <row r="577" spans="10:10" ht="12.75" customHeight="1">
      <c r="J577" s="28"/>
    </row>
    <row r="578" spans="10:10" ht="12.75" customHeight="1">
      <c r="J578" s="28"/>
    </row>
    <row r="579" spans="10:10" ht="12.75" customHeight="1">
      <c r="J579" s="28"/>
    </row>
    <row r="580" spans="10:10" ht="12.75" customHeight="1">
      <c r="J580" s="28"/>
    </row>
    <row r="581" spans="10:10" ht="12.75" customHeight="1">
      <c r="J581" s="28"/>
    </row>
    <row r="582" spans="10:10" ht="12.75" customHeight="1">
      <c r="J582" s="28"/>
    </row>
    <row r="583" spans="10:10" ht="12.75" customHeight="1">
      <c r="J583" s="28"/>
    </row>
    <row r="584" spans="10:10" ht="12.75" customHeight="1">
      <c r="J584" s="28"/>
    </row>
    <row r="585" spans="10:10" ht="12.75" customHeight="1">
      <c r="J585" s="28"/>
    </row>
    <row r="586" spans="10:10" ht="12.75" customHeight="1">
      <c r="J586" s="28"/>
    </row>
    <row r="587" spans="10:10" ht="12.75" customHeight="1">
      <c r="J587" s="28"/>
    </row>
    <row r="588" spans="10:10" ht="12.75" customHeight="1">
      <c r="J588" s="28"/>
    </row>
    <row r="589" spans="10:10" ht="12.75" customHeight="1">
      <c r="J589" s="28"/>
    </row>
    <row r="590" spans="10:10" ht="12.75" customHeight="1">
      <c r="J590" s="28"/>
    </row>
    <row r="591" spans="10:10" ht="12.75" customHeight="1">
      <c r="J591" s="28"/>
    </row>
    <row r="592" spans="10:10" ht="12.75" customHeight="1">
      <c r="J592" s="28"/>
    </row>
    <row r="593" spans="10:10" ht="12.75" customHeight="1">
      <c r="J593" s="28"/>
    </row>
    <row r="594" spans="10:10" ht="12.75" customHeight="1">
      <c r="J594" s="28"/>
    </row>
    <row r="595" spans="10:10" ht="12.75" customHeight="1">
      <c r="J595" s="28"/>
    </row>
    <row r="596" spans="10:10" ht="12.75" customHeight="1">
      <c r="J596" s="28"/>
    </row>
    <row r="597" spans="10:10" ht="12.75" customHeight="1">
      <c r="J597" s="28"/>
    </row>
    <row r="598" spans="10:10" ht="12.75" customHeight="1">
      <c r="J598" s="28"/>
    </row>
    <row r="599" spans="10:10" ht="12.75" customHeight="1">
      <c r="J599" s="28"/>
    </row>
    <row r="600" spans="10:10" ht="12.75" customHeight="1">
      <c r="J600" s="28"/>
    </row>
    <row r="601" spans="10:10" ht="12.75" customHeight="1">
      <c r="J601" s="28"/>
    </row>
    <row r="602" spans="10:10" ht="12.75" customHeight="1">
      <c r="J602" s="28"/>
    </row>
    <row r="603" spans="10:10" ht="12.75" customHeight="1">
      <c r="J603" s="28"/>
    </row>
    <row r="604" spans="10:10" ht="12.75" customHeight="1">
      <c r="J604" s="28"/>
    </row>
    <row r="605" spans="10:10" ht="12.75" customHeight="1">
      <c r="J605" s="28"/>
    </row>
    <row r="606" spans="10:10" ht="12.75" customHeight="1">
      <c r="J606" s="28"/>
    </row>
    <row r="607" spans="10:10" ht="12.75" customHeight="1">
      <c r="J607" s="28"/>
    </row>
    <row r="608" spans="10:10" ht="12.75" customHeight="1">
      <c r="J608" s="28"/>
    </row>
    <row r="609" spans="10:10" ht="12.75" customHeight="1">
      <c r="J609" s="28"/>
    </row>
    <row r="610" spans="10:10" ht="12.75" customHeight="1">
      <c r="J610" s="28"/>
    </row>
    <row r="611" spans="10:10" ht="12.75" customHeight="1">
      <c r="J611" s="28"/>
    </row>
    <row r="612" spans="10:10" ht="12.75" customHeight="1">
      <c r="J612" s="28"/>
    </row>
    <row r="613" spans="10:10" ht="12.75" customHeight="1">
      <c r="J613" s="28"/>
    </row>
    <row r="614" spans="10:10" ht="12.75" customHeight="1">
      <c r="J614" s="28"/>
    </row>
    <row r="615" spans="10:10" ht="12.75" customHeight="1">
      <c r="J615" s="28"/>
    </row>
    <row r="616" spans="10:10" ht="12.75" customHeight="1">
      <c r="J616" s="28"/>
    </row>
    <row r="617" spans="10:10" ht="12.75" customHeight="1">
      <c r="J617" s="28"/>
    </row>
    <row r="618" spans="10:10" ht="12.75" customHeight="1">
      <c r="J618" s="28"/>
    </row>
    <row r="619" spans="10:10" ht="12.75" customHeight="1">
      <c r="J619" s="28"/>
    </row>
    <row r="620" spans="10:10" ht="12.75" customHeight="1">
      <c r="J620" s="28"/>
    </row>
    <row r="621" spans="10:10" ht="12.75" customHeight="1">
      <c r="J621" s="28"/>
    </row>
    <row r="622" spans="10:10" ht="12.75" customHeight="1">
      <c r="J622" s="28"/>
    </row>
    <row r="623" spans="10:10" ht="12.75" customHeight="1">
      <c r="J623" s="28"/>
    </row>
    <row r="624" spans="10:10" ht="12.75" customHeight="1">
      <c r="J624" s="28"/>
    </row>
    <row r="625" spans="10:10" ht="12.75" customHeight="1">
      <c r="J625" s="28"/>
    </row>
    <row r="626" spans="10:10" ht="12.75" customHeight="1">
      <c r="J626" s="28"/>
    </row>
    <row r="627" spans="10:10" ht="12.75" customHeight="1">
      <c r="J627" s="28"/>
    </row>
    <row r="628" spans="10:10" ht="12.75" customHeight="1">
      <c r="J628" s="28"/>
    </row>
    <row r="629" spans="10:10" ht="12.75" customHeight="1">
      <c r="J629" s="28"/>
    </row>
    <row r="630" spans="10:10" ht="12.75" customHeight="1">
      <c r="J630" s="28"/>
    </row>
    <row r="631" spans="10:10" ht="12.75" customHeight="1">
      <c r="J631" s="28"/>
    </row>
    <row r="632" spans="10:10" ht="12.75" customHeight="1">
      <c r="J632" s="28"/>
    </row>
    <row r="633" spans="10:10" ht="12.75" customHeight="1">
      <c r="J633" s="28"/>
    </row>
    <row r="634" spans="10:10" ht="12.75" customHeight="1">
      <c r="J634" s="28"/>
    </row>
    <row r="635" spans="10:10" ht="12.75" customHeight="1">
      <c r="J635" s="28"/>
    </row>
    <row r="636" spans="10:10" ht="12.75" customHeight="1">
      <c r="J636" s="28"/>
    </row>
    <row r="637" spans="10:10" ht="12.75" customHeight="1">
      <c r="J637" s="28"/>
    </row>
    <row r="638" spans="10:10" ht="12.75" customHeight="1">
      <c r="J638" s="28"/>
    </row>
    <row r="639" spans="10:10" ht="12.75" customHeight="1">
      <c r="J639" s="28"/>
    </row>
    <row r="640" spans="10:10" ht="12.75" customHeight="1">
      <c r="J640" s="28"/>
    </row>
    <row r="641" spans="10:10" ht="12.75" customHeight="1">
      <c r="J641" s="28"/>
    </row>
    <row r="642" spans="10:10" ht="12.75" customHeight="1">
      <c r="J642" s="28"/>
    </row>
    <row r="643" spans="10:10" ht="12.75" customHeight="1">
      <c r="J643" s="28"/>
    </row>
    <row r="644" spans="10:10" ht="12.75" customHeight="1">
      <c r="J644" s="28"/>
    </row>
    <row r="645" spans="10:10" ht="12.75" customHeight="1">
      <c r="J645" s="28"/>
    </row>
    <row r="646" spans="10:10" ht="12.75" customHeight="1">
      <c r="J646" s="28"/>
    </row>
    <row r="647" spans="10:10" ht="12.75" customHeight="1">
      <c r="J647" s="28"/>
    </row>
    <row r="648" spans="10:10" ht="12.75" customHeight="1">
      <c r="J648" s="28"/>
    </row>
    <row r="649" spans="10:10" ht="12.75" customHeight="1">
      <c r="J649" s="28"/>
    </row>
    <row r="650" spans="10:10" ht="12.75" customHeight="1">
      <c r="J650" s="28"/>
    </row>
    <row r="651" spans="10:10" ht="12.75" customHeight="1">
      <c r="J651" s="28"/>
    </row>
    <row r="652" spans="10:10" ht="12.75" customHeight="1">
      <c r="J652" s="28"/>
    </row>
    <row r="653" spans="10:10" ht="12.75" customHeight="1">
      <c r="J653" s="28"/>
    </row>
    <row r="654" spans="10:10" ht="12.75" customHeight="1">
      <c r="J654" s="28"/>
    </row>
    <row r="655" spans="10:10" ht="12.75" customHeight="1">
      <c r="J655" s="28"/>
    </row>
    <row r="656" spans="10:10" ht="12.75" customHeight="1">
      <c r="J656" s="28"/>
    </row>
    <row r="657" spans="10:10" ht="12.75" customHeight="1">
      <c r="J657" s="28"/>
    </row>
    <row r="658" spans="10:10" ht="12.75" customHeight="1">
      <c r="J658" s="28"/>
    </row>
    <row r="659" spans="10:10" ht="12.75" customHeight="1">
      <c r="J659" s="28"/>
    </row>
    <row r="660" spans="10:10" ht="12.75" customHeight="1">
      <c r="J660" s="28"/>
    </row>
    <row r="661" spans="10:10" ht="12.75" customHeight="1">
      <c r="J661" s="28"/>
    </row>
    <row r="662" spans="10:10" ht="12.75" customHeight="1">
      <c r="J662" s="28"/>
    </row>
    <row r="663" spans="10:10" ht="12.75" customHeight="1">
      <c r="J663" s="28"/>
    </row>
    <row r="664" spans="10:10" ht="12.75" customHeight="1">
      <c r="J664" s="28"/>
    </row>
    <row r="665" spans="10:10" ht="12.75" customHeight="1">
      <c r="J665" s="28"/>
    </row>
    <row r="666" spans="10:10" ht="12.75" customHeight="1">
      <c r="J666" s="28"/>
    </row>
    <row r="667" spans="10:10" ht="12.75" customHeight="1">
      <c r="J667" s="28"/>
    </row>
    <row r="668" spans="10:10" ht="12.75" customHeight="1">
      <c r="J668" s="28"/>
    </row>
    <row r="669" spans="10:10" ht="12.75" customHeight="1">
      <c r="J669" s="28"/>
    </row>
    <row r="670" spans="10:10" ht="12.75" customHeight="1">
      <c r="J670" s="28"/>
    </row>
    <row r="671" spans="10:10" ht="12.75" customHeight="1">
      <c r="J671" s="28"/>
    </row>
    <row r="672" spans="10:10" ht="12.75" customHeight="1">
      <c r="J672" s="28"/>
    </row>
    <row r="673" spans="10:10" ht="12.75" customHeight="1">
      <c r="J673" s="28"/>
    </row>
    <row r="674" spans="10:10" ht="12.75" customHeight="1">
      <c r="J674" s="28"/>
    </row>
    <row r="675" spans="10:10" ht="12.75" customHeight="1">
      <c r="J675" s="28"/>
    </row>
    <row r="676" spans="10:10" ht="12.75" customHeight="1">
      <c r="J676" s="28"/>
    </row>
    <row r="677" spans="10:10" ht="12.75" customHeight="1">
      <c r="J677" s="28"/>
    </row>
    <row r="678" spans="10:10" ht="12.75" customHeight="1">
      <c r="J678" s="28"/>
    </row>
    <row r="679" spans="10:10" ht="12.75" customHeight="1">
      <c r="J679" s="28"/>
    </row>
    <row r="680" spans="10:10" ht="12.75" customHeight="1">
      <c r="J680" s="28"/>
    </row>
    <row r="681" spans="10:10" ht="12.75" customHeight="1">
      <c r="J681" s="28"/>
    </row>
    <row r="682" spans="10:10" ht="12.75" customHeight="1">
      <c r="J682" s="28"/>
    </row>
    <row r="683" spans="10:10" ht="12.75" customHeight="1">
      <c r="J683" s="28"/>
    </row>
    <row r="684" spans="10:10" ht="12.75" customHeight="1">
      <c r="J684" s="28"/>
    </row>
    <row r="685" spans="10:10" ht="12.75" customHeight="1">
      <c r="J685" s="28"/>
    </row>
    <row r="686" spans="10:10" ht="12.75" customHeight="1">
      <c r="J686" s="28"/>
    </row>
    <row r="687" spans="10:10" ht="12.75" customHeight="1">
      <c r="J687" s="28"/>
    </row>
    <row r="688" spans="10:10" ht="12.75" customHeight="1">
      <c r="J688" s="28"/>
    </row>
    <row r="689" spans="10:10" ht="12.75" customHeight="1">
      <c r="J689" s="28"/>
    </row>
    <row r="690" spans="10:10" ht="12.75" customHeight="1">
      <c r="J690" s="28"/>
    </row>
    <row r="691" spans="10:10" ht="12.75" customHeight="1">
      <c r="J691" s="28"/>
    </row>
    <row r="692" spans="10:10" ht="12.75" customHeight="1">
      <c r="J692" s="28"/>
    </row>
    <row r="693" spans="10:10" ht="12.75" customHeight="1">
      <c r="J693" s="28"/>
    </row>
    <row r="694" spans="10:10" ht="12.75" customHeight="1">
      <c r="J694" s="28"/>
    </row>
    <row r="695" spans="10:10" ht="12.75" customHeight="1">
      <c r="J695" s="28"/>
    </row>
    <row r="696" spans="10:10" ht="12.75" customHeight="1">
      <c r="J696" s="28"/>
    </row>
    <row r="697" spans="10:10" ht="12.75" customHeight="1">
      <c r="J697" s="28"/>
    </row>
    <row r="698" spans="10:10" ht="12.75" customHeight="1">
      <c r="J698" s="28"/>
    </row>
    <row r="699" spans="10:10" ht="12.75" customHeight="1">
      <c r="J699" s="28"/>
    </row>
    <row r="700" spans="10:10" ht="12.75" customHeight="1">
      <c r="J700" s="28"/>
    </row>
    <row r="701" spans="10:10" ht="12.75" customHeight="1">
      <c r="J701" s="28"/>
    </row>
    <row r="702" spans="10:10" ht="12.75" customHeight="1">
      <c r="J702" s="28"/>
    </row>
    <row r="703" spans="10:10" ht="12.75" customHeight="1">
      <c r="J703" s="28"/>
    </row>
    <row r="704" spans="10:10" ht="12.75" customHeight="1">
      <c r="J704" s="28"/>
    </row>
    <row r="705" spans="10:10" ht="12.75" customHeight="1">
      <c r="J705" s="28"/>
    </row>
    <row r="706" spans="10:10" ht="12.75" customHeight="1">
      <c r="J706" s="28"/>
    </row>
    <row r="707" spans="10:10" ht="12.75" customHeight="1">
      <c r="J707" s="28"/>
    </row>
    <row r="708" spans="10:10" ht="12.75" customHeight="1">
      <c r="J708" s="28"/>
    </row>
    <row r="709" spans="10:10" ht="12.75" customHeight="1">
      <c r="J709" s="28"/>
    </row>
    <row r="710" spans="10:10" ht="12.75" customHeight="1">
      <c r="J710" s="28"/>
    </row>
    <row r="711" spans="10:10" ht="12.75" customHeight="1">
      <c r="J711" s="28"/>
    </row>
    <row r="712" spans="10:10" ht="12.75" customHeight="1">
      <c r="J712" s="28"/>
    </row>
    <row r="713" spans="10:10" ht="12.75" customHeight="1">
      <c r="J713" s="28"/>
    </row>
    <row r="714" spans="10:10" ht="12.75" customHeight="1">
      <c r="J714" s="28"/>
    </row>
    <row r="715" spans="10:10" ht="12.75" customHeight="1">
      <c r="J715" s="28"/>
    </row>
    <row r="716" spans="10:10" ht="12.75" customHeight="1">
      <c r="J716" s="28"/>
    </row>
    <row r="717" spans="10:10" ht="12.75" customHeight="1">
      <c r="J717" s="28"/>
    </row>
    <row r="718" spans="10:10" ht="12.75" customHeight="1">
      <c r="J718" s="28"/>
    </row>
    <row r="719" spans="10:10" ht="12.75" customHeight="1">
      <c r="J719" s="28"/>
    </row>
    <row r="720" spans="10:10" ht="12.75" customHeight="1">
      <c r="J720" s="28"/>
    </row>
    <row r="721" spans="10:10" ht="12.75" customHeight="1">
      <c r="J721" s="28"/>
    </row>
    <row r="722" spans="10:10" ht="12.75" customHeight="1">
      <c r="J722" s="28"/>
    </row>
    <row r="723" spans="10:10" ht="12.75" customHeight="1">
      <c r="J723" s="28"/>
    </row>
    <row r="724" spans="10:10" ht="12.75" customHeight="1">
      <c r="J724" s="28"/>
    </row>
    <row r="725" spans="10:10" ht="12.75" customHeight="1">
      <c r="J725" s="28"/>
    </row>
    <row r="726" spans="10:10" ht="12.75" customHeight="1">
      <c r="J726" s="28"/>
    </row>
    <row r="727" spans="10:10" ht="12.75" customHeight="1">
      <c r="J727" s="28"/>
    </row>
    <row r="728" spans="10:10" ht="12.75" customHeight="1">
      <c r="J728" s="28"/>
    </row>
    <row r="729" spans="10:10" ht="12.75" customHeight="1">
      <c r="J729" s="28"/>
    </row>
    <row r="730" spans="10:10" ht="12.75" customHeight="1">
      <c r="J730" s="28"/>
    </row>
    <row r="731" spans="10:10" ht="12.75" customHeight="1">
      <c r="J731" s="28"/>
    </row>
    <row r="732" spans="10:10" ht="12.75" customHeight="1">
      <c r="J732" s="28"/>
    </row>
    <row r="733" spans="10:10" ht="12.75" customHeight="1">
      <c r="J733" s="28"/>
    </row>
    <row r="734" spans="10:10" ht="12.75" customHeight="1">
      <c r="J734" s="28"/>
    </row>
    <row r="735" spans="10:10" ht="12.75" customHeight="1">
      <c r="J735" s="28"/>
    </row>
    <row r="736" spans="10:10" ht="12.75" customHeight="1">
      <c r="J736" s="28"/>
    </row>
    <row r="737" spans="10:10" ht="12.75" customHeight="1">
      <c r="J737" s="28"/>
    </row>
    <row r="738" spans="10:10" ht="12.75" customHeight="1">
      <c r="J738" s="28"/>
    </row>
    <row r="739" spans="10:10" ht="12.75" customHeight="1">
      <c r="J739" s="28"/>
    </row>
    <row r="740" spans="10:10" ht="12.75" customHeight="1">
      <c r="J740" s="28"/>
    </row>
    <row r="741" spans="10:10" ht="12.75" customHeight="1">
      <c r="J741" s="28"/>
    </row>
    <row r="742" spans="10:10" ht="12.75" customHeight="1">
      <c r="J742" s="28"/>
    </row>
    <row r="743" spans="10:10" ht="12.75" customHeight="1">
      <c r="J743" s="28"/>
    </row>
    <row r="744" spans="10:10" ht="12.75" customHeight="1">
      <c r="J744" s="28"/>
    </row>
    <row r="745" spans="10:10" ht="12.75" customHeight="1">
      <c r="J745" s="28"/>
    </row>
    <row r="746" spans="10:10" ht="12.75" customHeight="1">
      <c r="J746" s="28"/>
    </row>
    <row r="747" spans="10:10" ht="12.75" customHeight="1">
      <c r="J747" s="28"/>
    </row>
    <row r="748" spans="10:10" ht="12.75" customHeight="1">
      <c r="J748" s="28"/>
    </row>
    <row r="749" spans="10:10" ht="12.75" customHeight="1">
      <c r="J749" s="28"/>
    </row>
    <row r="750" spans="10:10" ht="12.75" customHeight="1">
      <c r="J750" s="28"/>
    </row>
    <row r="751" spans="10:10" ht="12.75" customHeight="1">
      <c r="J751" s="28"/>
    </row>
    <row r="752" spans="10:10" ht="12.75" customHeight="1">
      <c r="J752" s="28"/>
    </row>
    <row r="753" spans="10:10" ht="12.75" customHeight="1">
      <c r="J753" s="28"/>
    </row>
    <row r="754" spans="10:10" ht="12.75" customHeight="1">
      <c r="J754" s="28"/>
    </row>
    <row r="755" spans="10:10" ht="12.75" customHeight="1">
      <c r="J755" s="28"/>
    </row>
    <row r="756" spans="10:10" ht="12.75" customHeight="1">
      <c r="J756" s="28"/>
    </row>
    <row r="757" spans="10:10" ht="12.75" customHeight="1">
      <c r="J757" s="28"/>
    </row>
    <row r="758" spans="10:10" ht="12.75" customHeight="1">
      <c r="J758" s="28"/>
    </row>
    <row r="759" spans="10:10" ht="12.75" customHeight="1">
      <c r="J759" s="28"/>
    </row>
    <row r="760" spans="10:10" ht="12.75" customHeight="1">
      <c r="J760" s="28"/>
    </row>
    <row r="761" spans="10:10" ht="12.75" customHeight="1">
      <c r="J761" s="28"/>
    </row>
    <row r="762" spans="10:10" ht="12.75" customHeight="1">
      <c r="J762" s="28"/>
    </row>
    <row r="763" spans="10:10" ht="12.75" customHeight="1">
      <c r="J763" s="28"/>
    </row>
    <row r="764" spans="10:10" ht="12.75" customHeight="1">
      <c r="J764" s="28"/>
    </row>
    <row r="765" spans="10:10" ht="12.75" customHeight="1">
      <c r="J765" s="28"/>
    </row>
    <row r="766" spans="10:10" ht="12.75" customHeight="1">
      <c r="J766" s="28"/>
    </row>
    <row r="767" spans="10:10" ht="12.75" customHeight="1">
      <c r="J767" s="28"/>
    </row>
    <row r="768" spans="10:10" ht="12.75" customHeight="1">
      <c r="J768" s="28"/>
    </row>
    <row r="769" spans="10:10" ht="12.75" customHeight="1">
      <c r="J769" s="28"/>
    </row>
    <row r="770" spans="10:10" ht="12.75" customHeight="1">
      <c r="J770" s="28"/>
    </row>
    <row r="771" spans="10:10" ht="12.75" customHeight="1">
      <c r="J771" s="28"/>
    </row>
    <row r="772" spans="10:10" ht="12.75" customHeight="1">
      <c r="J772" s="28"/>
    </row>
    <row r="773" spans="10:10" ht="12.75" customHeight="1">
      <c r="J773" s="28"/>
    </row>
    <row r="774" spans="10:10" ht="12.75" customHeight="1">
      <c r="J774" s="28"/>
    </row>
    <row r="775" spans="10:10" ht="12.75" customHeight="1">
      <c r="J775" s="28"/>
    </row>
    <row r="776" spans="10:10" ht="12.75" customHeight="1">
      <c r="J776" s="28"/>
    </row>
    <row r="777" spans="10:10" ht="12.75" customHeight="1">
      <c r="J777" s="28"/>
    </row>
    <row r="778" spans="10:10" ht="12.75" customHeight="1">
      <c r="J778" s="28"/>
    </row>
    <row r="779" spans="10:10" ht="12.75" customHeight="1">
      <c r="J779" s="28"/>
    </row>
    <row r="780" spans="10:10" ht="12.75" customHeight="1">
      <c r="J780" s="28"/>
    </row>
    <row r="781" spans="10:10" ht="12.75" customHeight="1">
      <c r="J781" s="28"/>
    </row>
    <row r="782" spans="10:10" ht="12.75" customHeight="1">
      <c r="J782" s="28"/>
    </row>
    <row r="783" spans="10:10" ht="12.75" customHeight="1">
      <c r="J783" s="28"/>
    </row>
    <row r="784" spans="10:10" ht="12.75" customHeight="1">
      <c r="J784" s="28"/>
    </row>
    <row r="785" spans="10:10" ht="12.75" customHeight="1">
      <c r="J785" s="28"/>
    </row>
    <row r="786" spans="10:10" ht="12.75" customHeight="1">
      <c r="J786" s="28"/>
    </row>
    <row r="787" spans="10:10" ht="12.75" customHeight="1">
      <c r="J787" s="28"/>
    </row>
    <row r="788" spans="10:10" ht="12.75" customHeight="1">
      <c r="J788" s="28"/>
    </row>
    <row r="789" spans="10:10" ht="12.75" customHeight="1">
      <c r="J789" s="28"/>
    </row>
    <row r="790" spans="10:10" ht="12.75" customHeight="1">
      <c r="J790" s="28"/>
    </row>
    <row r="791" spans="10:10" ht="12.75" customHeight="1">
      <c r="J791" s="28"/>
    </row>
    <row r="792" spans="10:10" ht="12.75" customHeight="1">
      <c r="J792" s="28"/>
    </row>
    <row r="793" spans="10:10" ht="12.75" customHeight="1">
      <c r="J793" s="28"/>
    </row>
    <row r="794" spans="10:10" ht="12.75" customHeight="1">
      <c r="J794" s="28"/>
    </row>
    <row r="795" spans="10:10" ht="12.75" customHeight="1">
      <c r="J795" s="28"/>
    </row>
    <row r="796" spans="10:10" ht="12.75" customHeight="1">
      <c r="J796" s="28"/>
    </row>
    <row r="797" spans="10:10" ht="12.75" customHeight="1">
      <c r="J797" s="28"/>
    </row>
    <row r="798" spans="10:10" ht="12.75" customHeight="1">
      <c r="J798" s="28"/>
    </row>
    <row r="799" spans="10:10" ht="12.75" customHeight="1">
      <c r="J799" s="28"/>
    </row>
    <row r="800" spans="10:10" ht="12.75" customHeight="1">
      <c r="J800" s="28"/>
    </row>
    <row r="801" spans="10:10" ht="12.75" customHeight="1">
      <c r="J801" s="28"/>
    </row>
    <row r="802" spans="10:10" ht="12.75" customHeight="1">
      <c r="J802" s="28"/>
    </row>
    <row r="803" spans="10:10" ht="12.75" customHeight="1">
      <c r="J803" s="28"/>
    </row>
    <row r="804" spans="10:10" ht="12.75" customHeight="1">
      <c r="J804" s="28"/>
    </row>
    <row r="805" spans="10:10" ht="12.75" customHeight="1">
      <c r="J805" s="28"/>
    </row>
    <row r="806" spans="10:10" ht="12.75" customHeight="1">
      <c r="J806" s="28"/>
    </row>
    <row r="807" spans="10:10" ht="12.75" customHeight="1">
      <c r="J807" s="28"/>
    </row>
    <row r="808" spans="10:10" ht="12.75" customHeight="1">
      <c r="J808" s="28"/>
    </row>
    <row r="809" spans="10:10" ht="12.75" customHeight="1">
      <c r="J809" s="28"/>
    </row>
    <row r="810" spans="10:10" ht="12.75" customHeight="1">
      <c r="J810" s="28"/>
    </row>
    <row r="811" spans="10:10" ht="12.75" customHeight="1">
      <c r="J811" s="28"/>
    </row>
    <row r="812" spans="10:10" ht="12.75" customHeight="1">
      <c r="J812" s="28"/>
    </row>
    <row r="813" spans="10:10" ht="12.75" customHeight="1">
      <c r="J813" s="28"/>
    </row>
    <row r="814" spans="10:10" ht="12.75" customHeight="1">
      <c r="J814" s="28"/>
    </row>
    <row r="815" spans="10:10" ht="12.75" customHeight="1">
      <c r="J815" s="28"/>
    </row>
    <row r="816" spans="10:10" ht="12.75" customHeight="1">
      <c r="J816" s="28"/>
    </row>
    <row r="817" spans="10:10" ht="12.75" customHeight="1">
      <c r="J817" s="28"/>
    </row>
    <row r="818" spans="10:10" ht="12.75" customHeight="1">
      <c r="J818" s="28"/>
    </row>
    <row r="819" spans="10:10" ht="12.75" customHeight="1">
      <c r="J819" s="28"/>
    </row>
    <row r="820" spans="10:10" ht="12.75" customHeight="1">
      <c r="J820" s="28"/>
    </row>
    <row r="821" spans="10:10" ht="12.75" customHeight="1">
      <c r="J821" s="28"/>
    </row>
    <row r="822" spans="10:10" ht="12.75" customHeight="1">
      <c r="J822" s="28"/>
    </row>
    <row r="823" spans="10:10" ht="12.75" customHeight="1">
      <c r="J823" s="28"/>
    </row>
    <row r="824" spans="10:10" ht="12.75" customHeight="1">
      <c r="J824" s="28"/>
    </row>
    <row r="825" spans="10:10" ht="12.75" customHeight="1">
      <c r="J825" s="28"/>
    </row>
    <row r="826" spans="10:10" ht="12.75" customHeight="1">
      <c r="J826" s="28"/>
    </row>
    <row r="827" spans="10:10" ht="12.75" customHeight="1">
      <c r="J827" s="28"/>
    </row>
    <row r="828" spans="10:10" ht="12.75" customHeight="1">
      <c r="J828" s="28"/>
    </row>
    <row r="829" spans="10:10" ht="12.75" customHeight="1">
      <c r="J829" s="28"/>
    </row>
    <row r="830" spans="10:10" ht="12.75" customHeight="1">
      <c r="J830" s="28"/>
    </row>
    <row r="831" spans="10:10" ht="12.75" customHeight="1">
      <c r="J831" s="28"/>
    </row>
    <row r="832" spans="10:10" ht="12.75" customHeight="1">
      <c r="J832" s="28"/>
    </row>
    <row r="833" spans="10:10" ht="12.75" customHeight="1">
      <c r="J833" s="28"/>
    </row>
    <row r="834" spans="10:10" ht="12.75" customHeight="1">
      <c r="J834" s="28"/>
    </row>
    <row r="835" spans="10:10" ht="12.75" customHeight="1">
      <c r="J835" s="28"/>
    </row>
    <row r="836" spans="10:10" ht="12.75" customHeight="1">
      <c r="J836" s="28"/>
    </row>
    <row r="837" spans="10:10" ht="12.75" customHeight="1">
      <c r="J837" s="28"/>
    </row>
    <row r="838" spans="10:10" ht="12.75" customHeight="1">
      <c r="J838" s="28"/>
    </row>
    <row r="839" spans="10:10" ht="12.75" customHeight="1">
      <c r="J839" s="28"/>
    </row>
    <row r="840" spans="10:10" ht="12.75" customHeight="1">
      <c r="J840" s="28"/>
    </row>
    <row r="841" spans="10:10" ht="12.75" customHeight="1">
      <c r="J841" s="28"/>
    </row>
    <row r="842" spans="10:10" ht="12.75" customHeight="1">
      <c r="J842" s="28"/>
    </row>
    <row r="843" spans="10:10" ht="12.75" customHeight="1">
      <c r="J843" s="28"/>
    </row>
    <row r="844" spans="10:10" ht="12.75" customHeight="1">
      <c r="J844" s="28"/>
    </row>
    <row r="845" spans="10:10" ht="12.75" customHeight="1">
      <c r="J845" s="28"/>
    </row>
    <row r="846" spans="10:10" ht="12.75" customHeight="1">
      <c r="J846" s="28"/>
    </row>
    <row r="847" spans="10:10" ht="12.75" customHeight="1">
      <c r="J847" s="28"/>
    </row>
    <row r="848" spans="10:10" ht="12.75" customHeight="1">
      <c r="J848" s="28"/>
    </row>
    <row r="849" spans="10:10" ht="12.75" customHeight="1">
      <c r="J849" s="28"/>
    </row>
    <row r="850" spans="10:10" ht="12.75" customHeight="1">
      <c r="J850" s="28"/>
    </row>
    <row r="851" spans="10:10" ht="12.75" customHeight="1">
      <c r="J851" s="28"/>
    </row>
    <row r="852" spans="10:10" ht="12.75" customHeight="1">
      <c r="J852" s="28"/>
    </row>
    <row r="853" spans="10:10" ht="12.75" customHeight="1">
      <c r="J853" s="28"/>
    </row>
    <row r="854" spans="10:10" ht="12.75" customHeight="1">
      <c r="J854" s="28"/>
    </row>
    <row r="855" spans="10:10" ht="12.75" customHeight="1">
      <c r="J855" s="28"/>
    </row>
    <row r="856" spans="10:10" ht="12.75" customHeight="1">
      <c r="J856" s="28"/>
    </row>
    <row r="857" spans="10:10" ht="12.75" customHeight="1">
      <c r="J857" s="28"/>
    </row>
    <row r="858" spans="10:10" ht="12.75" customHeight="1">
      <c r="J858" s="28"/>
    </row>
    <row r="859" spans="10:10" ht="12.75" customHeight="1">
      <c r="J859" s="28"/>
    </row>
    <row r="860" spans="10:10" ht="12.75" customHeight="1">
      <c r="J860" s="28"/>
    </row>
    <row r="861" spans="10:10" ht="12.75" customHeight="1">
      <c r="J861" s="28"/>
    </row>
    <row r="862" spans="10:10" ht="12.75" customHeight="1">
      <c r="J862" s="28"/>
    </row>
    <row r="863" spans="10:10" ht="12.75" customHeight="1">
      <c r="J863" s="28"/>
    </row>
    <row r="864" spans="10:10" ht="12.75" customHeight="1">
      <c r="J864" s="28"/>
    </row>
    <row r="865" spans="10:10" ht="12.75" customHeight="1">
      <c r="J865" s="28"/>
    </row>
    <row r="866" spans="10:10" ht="12.75" customHeight="1">
      <c r="J866" s="28"/>
    </row>
    <row r="867" spans="10:10" ht="12.75" customHeight="1">
      <c r="J867" s="28"/>
    </row>
    <row r="868" spans="10:10" ht="12.75" customHeight="1">
      <c r="J868" s="28"/>
    </row>
    <row r="869" spans="10:10" ht="12.75" customHeight="1">
      <c r="J869" s="28"/>
    </row>
    <row r="870" spans="10:10" ht="12.75" customHeight="1">
      <c r="J870" s="28"/>
    </row>
    <row r="871" spans="10:10" ht="12.75" customHeight="1">
      <c r="J871" s="28"/>
    </row>
    <row r="872" spans="10:10" ht="12.75" customHeight="1">
      <c r="J872" s="28"/>
    </row>
    <row r="873" spans="10:10" ht="12.75" customHeight="1">
      <c r="J873" s="28"/>
    </row>
    <row r="874" spans="10:10" ht="12.75" customHeight="1">
      <c r="J874" s="28"/>
    </row>
    <row r="875" spans="10:10" ht="12.75" customHeight="1">
      <c r="J875" s="28"/>
    </row>
    <row r="876" spans="10:10" ht="12.75" customHeight="1">
      <c r="J876" s="28"/>
    </row>
    <row r="877" spans="10:10" ht="12.75" customHeight="1">
      <c r="J877" s="28"/>
    </row>
    <row r="878" spans="10:10" ht="12.75" customHeight="1">
      <c r="J878" s="28"/>
    </row>
    <row r="879" spans="10:10" ht="12.75" customHeight="1">
      <c r="J879" s="28"/>
    </row>
    <row r="880" spans="10:10" ht="12.75" customHeight="1">
      <c r="J880" s="28"/>
    </row>
    <row r="881" spans="10:10" ht="12.75" customHeight="1">
      <c r="J881" s="28"/>
    </row>
    <row r="882" spans="10:10" ht="12.75" customHeight="1">
      <c r="J882" s="28"/>
    </row>
    <row r="883" spans="10:10" ht="12.75" customHeight="1">
      <c r="J883" s="28"/>
    </row>
    <row r="884" spans="10:10" ht="12.75" customHeight="1">
      <c r="J884" s="28"/>
    </row>
    <row r="885" spans="10:10" ht="12.75" customHeight="1">
      <c r="J885" s="28"/>
    </row>
    <row r="886" spans="10:10" ht="12.75" customHeight="1">
      <c r="J886" s="28"/>
    </row>
    <row r="887" spans="10:10" ht="12.75" customHeight="1">
      <c r="J887" s="28"/>
    </row>
    <row r="888" spans="10:10" ht="12.75" customHeight="1">
      <c r="J888" s="28"/>
    </row>
    <row r="889" spans="10:10" ht="12.75" customHeight="1">
      <c r="J889" s="28"/>
    </row>
    <row r="890" spans="10:10" ht="12.75" customHeight="1">
      <c r="J890" s="28"/>
    </row>
    <row r="891" spans="10:10" ht="12.75" customHeight="1">
      <c r="J891" s="28"/>
    </row>
    <row r="892" spans="10:10" ht="12.75" customHeight="1">
      <c r="J892" s="28"/>
    </row>
    <row r="893" spans="10:10" ht="12.75" customHeight="1">
      <c r="J893" s="28"/>
    </row>
    <row r="894" spans="10:10" ht="12.75" customHeight="1">
      <c r="J894" s="28"/>
    </row>
    <row r="895" spans="10:10" ht="12.75" customHeight="1">
      <c r="J895" s="28"/>
    </row>
    <row r="896" spans="10:10" ht="12.75" customHeight="1">
      <c r="J896" s="28"/>
    </row>
    <row r="897" spans="10:10" ht="12.75" customHeight="1">
      <c r="J897" s="28"/>
    </row>
    <row r="898" spans="10:10" ht="12.75" customHeight="1">
      <c r="J898" s="28"/>
    </row>
    <row r="899" spans="10:10" ht="12.75" customHeight="1">
      <c r="J899" s="28"/>
    </row>
    <row r="900" spans="10:10" ht="12.75" customHeight="1">
      <c r="J900" s="28"/>
    </row>
    <row r="901" spans="10:10" ht="12.75" customHeight="1">
      <c r="J901" s="28"/>
    </row>
    <row r="902" spans="10:10" ht="12.75" customHeight="1">
      <c r="J902" s="28"/>
    </row>
    <row r="903" spans="10:10" ht="12.75" customHeight="1">
      <c r="J903" s="28"/>
    </row>
    <row r="904" spans="10:10" ht="12.75" customHeight="1">
      <c r="J904" s="28"/>
    </row>
    <row r="905" spans="10:10" ht="12.75" customHeight="1">
      <c r="J905" s="28"/>
    </row>
    <row r="906" spans="10:10" ht="12.75" customHeight="1">
      <c r="J906" s="28"/>
    </row>
    <row r="907" spans="10:10" ht="12.75" customHeight="1">
      <c r="J907" s="28"/>
    </row>
    <row r="908" spans="10:10" ht="12.75" customHeight="1">
      <c r="J908" s="28"/>
    </row>
    <row r="909" spans="10:10" ht="12.75" customHeight="1">
      <c r="J909" s="28"/>
    </row>
    <row r="910" spans="10:10" ht="12.75" customHeight="1">
      <c r="J910" s="28"/>
    </row>
    <row r="911" spans="10:10" ht="12.75" customHeight="1">
      <c r="J911" s="28"/>
    </row>
    <row r="912" spans="10:10" ht="12.75" customHeight="1">
      <c r="J912" s="28"/>
    </row>
    <row r="913" spans="10:10" ht="12.75" customHeight="1">
      <c r="J913" s="28"/>
    </row>
    <row r="914" spans="10:10" ht="12.75" customHeight="1">
      <c r="J914" s="28"/>
    </row>
    <row r="915" spans="10:10" ht="12.75" customHeight="1">
      <c r="J915" s="28"/>
    </row>
    <row r="916" spans="10:10" ht="12.75" customHeight="1">
      <c r="J916" s="28"/>
    </row>
    <row r="917" spans="10:10" ht="12.75" customHeight="1">
      <c r="J917" s="28"/>
    </row>
    <row r="918" spans="10:10" ht="12.75" customHeight="1">
      <c r="J918" s="28"/>
    </row>
    <row r="919" spans="10:10" ht="12.75" customHeight="1">
      <c r="J919" s="28"/>
    </row>
    <row r="920" spans="10:10" ht="12.75" customHeight="1">
      <c r="J920" s="28"/>
    </row>
    <row r="921" spans="10:10" ht="12.75" customHeight="1">
      <c r="J921" s="28"/>
    </row>
    <row r="922" spans="10:10" ht="12.75" customHeight="1">
      <c r="J922" s="28"/>
    </row>
    <row r="923" spans="10:10" ht="12.75" customHeight="1">
      <c r="J923" s="28"/>
    </row>
    <row r="924" spans="10:10" ht="12.75" customHeight="1">
      <c r="J924" s="28"/>
    </row>
    <row r="925" spans="10:10" ht="12.75" customHeight="1">
      <c r="J925" s="28"/>
    </row>
    <row r="926" spans="10:10" ht="12.75" customHeight="1">
      <c r="J926" s="28"/>
    </row>
    <row r="927" spans="10:10" ht="12.75" customHeight="1">
      <c r="J927" s="28"/>
    </row>
    <row r="928" spans="10:10" ht="12.75" customHeight="1">
      <c r="J928" s="28"/>
    </row>
    <row r="929" spans="10:10" ht="12.75" customHeight="1">
      <c r="J929" s="28"/>
    </row>
    <row r="930" spans="10:10" ht="12.75" customHeight="1">
      <c r="J930" s="28"/>
    </row>
    <row r="931" spans="10:10" ht="12.75" customHeight="1">
      <c r="J931" s="28"/>
    </row>
    <row r="932" spans="10:10" ht="12.75" customHeight="1">
      <c r="J932" s="28"/>
    </row>
    <row r="933" spans="10:10" ht="12.75" customHeight="1">
      <c r="J933" s="28"/>
    </row>
    <row r="934" spans="10:10" ht="12.75" customHeight="1">
      <c r="J934" s="28"/>
    </row>
    <row r="935" spans="10:10" ht="12.75" customHeight="1">
      <c r="J935" s="28"/>
    </row>
    <row r="936" spans="10:10" ht="12.75" customHeight="1">
      <c r="J936" s="28"/>
    </row>
    <row r="937" spans="10:10" ht="12.75" customHeight="1">
      <c r="J937" s="28"/>
    </row>
    <row r="938" spans="10:10" ht="12.75" customHeight="1">
      <c r="J938" s="28"/>
    </row>
    <row r="939" spans="10:10" ht="12.75" customHeight="1">
      <c r="J939" s="28"/>
    </row>
    <row r="940" spans="10:10" ht="12.75" customHeight="1">
      <c r="J940" s="28"/>
    </row>
    <row r="941" spans="10:10" ht="12.75" customHeight="1">
      <c r="J941" s="28"/>
    </row>
    <row r="942" spans="10:10" ht="12.75" customHeight="1">
      <c r="J942" s="28"/>
    </row>
    <row r="943" spans="10:10" ht="12.75" customHeight="1">
      <c r="J943" s="28"/>
    </row>
    <row r="944" spans="10:10" ht="12.75" customHeight="1">
      <c r="J944" s="28"/>
    </row>
    <row r="945" spans="10:10" ht="12.75" customHeight="1">
      <c r="J945" s="28"/>
    </row>
    <row r="946" spans="10:10" ht="12.75" customHeight="1">
      <c r="J946" s="28"/>
    </row>
    <row r="947" spans="10:10" ht="12.75" customHeight="1">
      <c r="J947" s="28"/>
    </row>
    <row r="948" spans="10:10" ht="12.75" customHeight="1">
      <c r="J948" s="28"/>
    </row>
    <row r="949" spans="10:10" ht="12.75" customHeight="1">
      <c r="J949" s="28"/>
    </row>
    <row r="950" spans="10:10" ht="12.75" customHeight="1">
      <c r="J950" s="28"/>
    </row>
    <row r="951" spans="10:10" ht="12.75" customHeight="1">
      <c r="J951" s="28"/>
    </row>
    <row r="952" spans="10:10" ht="12.75" customHeight="1">
      <c r="J952" s="28"/>
    </row>
    <row r="953" spans="10:10" ht="12.75" customHeight="1">
      <c r="J953" s="28"/>
    </row>
    <row r="954" spans="10:10" ht="12.75" customHeight="1">
      <c r="J954" s="28"/>
    </row>
    <row r="955" spans="10:10" ht="12.75" customHeight="1">
      <c r="J955" s="28"/>
    </row>
    <row r="956" spans="10:10" ht="12.75" customHeight="1">
      <c r="J956" s="28"/>
    </row>
    <row r="957" spans="10:10" ht="12.75" customHeight="1">
      <c r="J957" s="28"/>
    </row>
    <row r="958" spans="10:10" ht="12.75" customHeight="1">
      <c r="J958" s="28"/>
    </row>
    <row r="959" spans="10:10" ht="12.75" customHeight="1">
      <c r="J959" s="28"/>
    </row>
    <row r="960" spans="10:10" ht="12.75" customHeight="1">
      <c r="J960" s="28"/>
    </row>
    <row r="961" spans="10:10" ht="12.75" customHeight="1">
      <c r="J961" s="28"/>
    </row>
    <row r="962" spans="10:10" ht="12.75" customHeight="1">
      <c r="J962" s="28"/>
    </row>
    <row r="963" spans="10:10" ht="12.75" customHeight="1">
      <c r="J963" s="28"/>
    </row>
    <row r="964" spans="10:10" ht="12.75" customHeight="1">
      <c r="J964" s="28"/>
    </row>
    <row r="965" spans="10:10" ht="12.75" customHeight="1">
      <c r="J965" s="28"/>
    </row>
    <row r="966" spans="10:10" ht="12.75" customHeight="1">
      <c r="J966" s="28"/>
    </row>
    <row r="967" spans="10:10" ht="12.75" customHeight="1">
      <c r="J967" s="28"/>
    </row>
    <row r="968" spans="10:10" ht="12.75" customHeight="1">
      <c r="J968" s="28"/>
    </row>
    <row r="969" spans="10:10" ht="12.75" customHeight="1">
      <c r="J969" s="28"/>
    </row>
    <row r="970" spans="10:10" ht="12.75" customHeight="1">
      <c r="J970" s="28"/>
    </row>
    <row r="971" spans="10:10" ht="12.75" customHeight="1">
      <c r="J971" s="28"/>
    </row>
    <row r="972" spans="10:10" ht="12.75" customHeight="1">
      <c r="J972" s="28"/>
    </row>
    <row r="973" spans="10:10" ht="12.75" customHeight="1">
      <c r="J973" s="28"/>
    </row>
    <row r="974" spans="10:10" ht="12.75" customHeight="1">
      <c r="J974" s="28"/>
    </row>
    <row r="975" spans="10:10" ht="12.75" customHeight="1">
      <c r="J975" s="28"/>
    </row>
    <row r="976" spans="10:10" ht="12.75" customHeight="1">
      <c r="J976" s="28"/>
    </row>
    <row r="977" spans="10:10" ht="12.75" customHeight="1">
      <c r="J977" s="28"/>
    </row>
    <row r="978" spans="10:10" ht="12.75" customHeight="1">
      <c r="J978" s="28"/>
    </row>
    <row r="979" spans="10:10" ht="12.75" customHeight="1">
      <c r="J979" s="28"/>
    </row>
    <row r="980" spans="10:10" ht="12.75" customHeight="1">
      <c r="J980" s="28"/>
    </row>
    <row r="981" spans="10:10" ht="12.75" customHeight="1">
      <c r="J981" s="28"/>
    </row>
    <row r="982" spans="10:10" ht="12.75" customHeight="1">
      <c r="J982" s="28"/>
    </row>
    <row r="983" spans="10:10" ht="12.75" customHeight="1">
      <c r="J983" s="28"/>
    </row>
    <row r="984" spans="10:10" ht="12.75" customHeight="1">
      <c r="J984" s="28"/>
    </row>
    <row r="985" spans="10:10" ht="12.75" customHeight="1">
      <c r="J985" s="28"/>
    </row>
    <row r="986" spans="10:10" ht="12.75" customHeight="1">
      <c r="J986" s="28"/>
    </row>
    <row r="987" spans="10:10" ht="12.75" customHeight="1">
      <c r="J987" s="28"/>
    </row>
    <row r="988" spans="10:10" ht="12.75" customHeight="1">
      <c r="J988" s="28"/>
    </row>
    <row r="989" spans="10:10" ht="12.75" customHeight="1">
      <c r="J989" s="28"/>
    </row>
    <row r="990" spans="10:10" ht="12.75" customHeight="1">
      <c r="J990" s="28"/>
    </row>
    <row r="991" spans="10:10" ht="12.75" customHeight="1">
      <c r="J991" s="28"/>
    </row>
    <row r="992" spans="10:10" ht="12.75" customHeight="1">
      <c r="J992" s="28"/>
    </row>
    <row r="993" spans="10:10" ht="12.75" customHeight="1">
      <c r="J993" s="28"/>
    </row>
    <row r="994" spans="10:10" ht="12.75" customHeight="1">
      <c r="J994" s="28"/>
    </row>
    <row r="995" spans="10:10" ht="12.75" customHeight="1">
      <c r="J995" s="28"/>
    </row>
    <row r="996" spans="10:10" ht="12.75" customHeight="1">
      <c r="J996" s="28"/>
    </row>
    <row r="997" spans="10:10" ht="12.75" customHeight="1">
      <c r="J997" s="28"/>
    </row>
    <row r="998" spans="10:10" ht="12.75" customHeight="1">
      <c r="J998" s="28"/>
    </row>
    <row r="999" spans="10:10" ht="12.75" customHeight="1">
      <c r="J999" s="28"/>
    </row>
    <row r="1000" spans="10:10" ht="12.75" customHeight="1">
      <c r="J1000" s="28"/>
    </row>
  </sheetData>
  <mergeCells count="1">
    <mergeCell ref="B2:F2"/>
  </mergeCells>
  <pageMargins left="0.75" right="0.75" top="0.72" bottom="0.7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0080"/>
    <pageSetUpPr fitToPage="1"/>
  </sheetPr>
  <dimension ref="B1:N1000"/>
  <sheetViews>
    <sheetView showGridLines="0" topLeftCell="B1" zoomScale="160" zoomScaleNormal="160" workbookViewId="0">
      <selection activeCell="D5" sqref="D5"/>
    </sheetView>
  </sheetViews>
  <sheetFormatPr defaultColWidth="12.5703125" defaultRowHeight="15" customHeight="1"/>
  <cols>
    <col min="1" max="1" width="4.42578125" customWidth="1"/>
    <col min="2" max="2" width="19.28515625" style="57" customWidth="1"/>
    <col min="3" max="3" width="16.140625" style="59" customWidth="1"/>
    <col min="4" max="4" width="12.28515625" customWidth="1"/>
    <col min="5" max="5" width="19.140625" customWidth="1"/>
    <col min="6" max="6" width="15.140625" customWidth="1"/>
    <col min="7" max="7" width="8.5703125" customWidth="1"/>
    <col min="8" max="8" width="12.7109375" customWidth="1"/>
    <col min="9" max="9" width="4.28515625" customWidth="1"/>
    <col min="10" max="26" width="8.5703125" customWidth="1"/>
  </cols>
  <sheetData>
    <row r="1" spans="2:14" ht="12.75" customHeight="1">
      <c r="B1" s="113" t="s">
        <v>272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9"/>
    </row>
    <row r="2" spans="2:14" ht="12.75" customHeight="1"/>
    <row r="3" spans="2:14" ht="12.75" customHeight="1">
      <c r="B3" s="60" t="s">
        <v>273</v>
      </c>
      <c r="C3" s="24" t="s">
        <v>274</v>
      </c>
      <c r="D3" s="24" t="s">
        <v>275</v>
      </c>
      <c r="E3" s="24" t="s">
        <v>276</v>
      </c>
      <c r="F3" s="24" t="s">
        <v>277</v>
      </c>
      <c r="G3" s="61"/>
    </row>
    <row r="4" spans="2:14" ht="12.75" customHeight="1">
      <c r="B4" s="58">
        <v>41547</v>
      </c>
      <c r="C4" s="31" t="str">
        <f>TEXT(B4,"dddd")</f>
        <v>Monday</v>
      </c>
      <c r="D4" s="31" t="str">
        <f>TEXT(B4,"yyyy")</f>
        <v>2013</v>
      </c>
      <c r="E4" s="31" t="str">
        <f>TEXT(B4,"mmmm")</f>
        <v>September</v>
      </c>
      <c r="F4" s="31" t="str">
        <f>ROUNDUP(MONTH(B4)/3,0)&amp; " Quarter"</f>
        <v>3 Quarter</v>
      </c>
      <c r="G4" s="61"/>
    </row>
    <row r="5" spans="2:14" ht="12.75" customHeight="1">
      <c r="B5" s="58">
        <v>41486</v>
      </c>
      <c r="C5" s="31" t="str">
        <f t="shared" ref="C5:C68" si="0">TEXT(B5,"dddd")</f>
        <v>Wednesday</v>
      </c>
      <c r="D5" s="31" t="str">
        <f t="shared" ref="D5:D68" si="1">TEXT(B5,"yyyy")</f>
        <v>2013</v>
      </c>
      <c r="E5" s="31" t="str">
        <f t="shared" ref="E5:E68" si="2">TEXT(B5,"mmmm")</f>
        <v>July</v>
      </c>
      <c r="F5" s="31" t="str">
        <f t="shared" ref="F5:F68" si="3">ROUNDUP(MONTH(B5)/3,0)&amp; " Quarter"</f>
        <v>3 Quarter</v>
      </c>
      <c r="G5" s="61"/>
    </row>
    <row r="6" spans="2:14" ht="12.75" customHeight="1">
      <c r="B6" s="58">
        <v>41608</v>
      </c>
      <c r="C6" s="31" t="str">
        <f t="shared" si="0"/>
        <v>Saturday</v>
      </c>
      <c r="D6" s="31" t="str">
        <f t="shared" si="1"/>
        <v>2013</v>
      </c>
      <c r="E6" s="31" t="str">
        <f t="shared" si="2"/>
        <v>November</v>
      </c>
      <c r="F6" s="31" t="str">
        <f t="shared" si="3"/>
        <v>4 Quarter</v>
      </c>
      <c r="G6" s="61"/>
    </row>
    <row r="7" spans="2:14" ht="12.75" customHeight="1">
      <c r="B7" s="58">
        <v>41547</v>
      </c>
      <c r="C7" s="31" t="str">
        <f t="shared" si="0"/>
        <v>Monday</v>
      </c>
      <c r="D7" s="31" t="str">
        <f t="shared" si="1"/>
        <v>2013</v>
      </c>
      <c r="E7" s="31" t="str">
        <f t="shared" si="2"/>
        <v>September</v>
      </c>
      <c r="F7" s="31" t="str">
        <f t="shared" si="3"/>
        <v>3 Quarter</v>
      </c>
      <c r="G7" s="61"/>
    </row>
    <row r="8" spans="2:14" ht="12.75" customHeight="1">
      <c r="B8" s="58">
        <v>41820</v>
      </c>
      <c r="C8" s="31" t="str">
        <f t="shared" si="0"/>
        <v>Monday</v>
      </c>
      <c r="D8" s="31" t="str">
        <f t="shared" si="1"/>
        <v>2014</v>
      </c>
      <c r="E8" s="31" t="str">
        <f t="shared" si="2"/>
        <v>June</v>
      </c>
      <c r="F8" s="31" t="str">
        <f t="shared" si="3"/>
        <v>2 Quarter</v>
      </c>
      <c r="G8" s="61"/>
    </row>
    <row r="9" spans="2:14" ht="12.75" customHeight="1">
      <c r="B9" s="58">
        <v>41729</v>
      </c>
      <c r="C9" s="31" t="str">
        <f t="shared" si="0"/>
        <v>Monday</v>
      </c>
      <c r="D9" s="31" t="str">
        <f t="shared" si="1"/>
        <v>2014</v>
      </c>
      <c r="E9" s="31" t="str">
        <f t="shared" si="2"/>
        <v>March</v>
      </c>
      <c r="F9" s="31" t="str">
        <f t="shared" si="3"/>
        <v>1 Quarter</v>
      </c>
      <c r="G9" s="61"/>
    </row>
    <row r="10" spans="2:14" ht="12.75" customHeight="1">
      <c r="B10" s="58">
        <v>41820</v>
      </c>
      <c r="C10" s="31" t="str">
        <f t="shared" si="0"/>
        <v>Monday</v>
      </c>
      <c r="D10" s="31" t="str">
        <f t="shared" si="1"/>
        <v>2014</v>
      </c>
      <c r="E10" s="31" t="str">
        <f t="shared" si="2"/>
        <v>June</v>
      </c>
      <c r="F10" s="31" t="str">
        <f t="shared" si="3"/>
        <v>2 Quarter</v>
      </c>
      <c r="G10" s="61"/>
    </row>
    <row r="11" spans="2:14" ht="12.75" customHeight="1">
      <c r="B11" s="58">
        <v>42155</v>
      </c>
      <c r="C11" s="31" t="str">
        <f t="shared" si="0"/>
        <v>Sunday</v>
      </c>
      <c r="D11" s="31" t="str">
        <f t="shared" si="1"/>
        <v>2015</v>
      </c>
      <c r="E11" s="31" t="str">
        <f t="shared" si="2"/>
        <v>May</v>
      </c>
      <c r="F11" s="31" t="str">
        <f t="shared" si="3"/>
        <v>2 Quarter</v>
      </c>
      <c r="G11" s="61"/>
    </row>
    <row r="12" spans="2:14" ht="12.75" customHeight="1">
      <c r="B12" s="58">
        <v>41578</v>
      </c>
      <c r="C12" s="31" t="str">
        <f t="shared" si="0"/>
        <v>Thursday</v>
      </c>
      <c r="D12" s="31" t="str">
        <f t="shared" si="1"/>
        <v>2013</v>
      </c>
      <c r="E12" s="31" t="str">
        <f t="shared" si="2"/>
        <v>October</v>
      </c>
      <c r="F12" s="31" t="str">
        <f t="shared" si="3"/>
        <v>4 Quarter</v>
      </c>
      <c r="G12" s="61"/>
    </row>
    <row r="13" spans="2:14" ht="12.75" customHeight="1">
      <c r="B13" s="58">
        <v>42155</v>
      </c>
      <c r="C13" s="31" t="str">
        <f t="shared" si="0"/>
        <v>Sunday</v>
      </c>
      <c r="D13" s="31" t="str">
        <f t="shared" si="1"/>
        <v>2015</v>
      </c>
      <c r="E13" s="31" t="str">
        <f t="shared" si="2"/>
        <v>May</v>
      </c>
      <c r="F13" s="31" t="str">
        <f t="shared" si="3"/>
        <v>2 Quarter</v>
      </c>
      <c r="G13" s="61"/>
    </row>
    <row r="14" spans="2:14" ht="12.75" customHeight="1">
      <c r="B14" s="58">
        <v>41729</v>
      </c>
      <c r="C14" s="31" t="str">
        <f t="shared" si="0"/>
        <v>Monday</v>
      </c>
      <c r="D14" s="31" t="str">
        <f t="shared" si="1"/>
        <v>2014</v>
      </c>
      <c r="E14" s="31" t="str">
        <f t="shared" si="2"/>
        <v>March</v>
      </c>
      <c r="F14" s="31" t="str">
        <f t="shared" si="3"/>
        <v>1 Quarter</v>
      </c>
      <c r="G14" s="61"/>
    </row>
    <row r="15" spans="2:14" ht="12.75" customHeight="1">
      <c r="B15" s="58">
        <v>41851</v>
      </c>
      <c r="C15" s="31" t="str">
        <f t="shared" si="0"/>
        <v>Thursday</v>
      </c>
      <c r="D15" s="31" t="str">
        <f t="shared" si="1"/>
        <v>2014</v>
      </c>
      <c r="E15" s="31" t="str">
        <f t="shared" si="2"/>
        <v>July</v>
      </c>
      <c r="F15" s="31" t="str">
        <f t="shared" si="3"/>
        <v>3 Quarter</v>
      </c>
      <c r="G15" s="61"/>
    </row>
    <row r="16" spans="2:14" ht="12.75" customHeight="1">
      <c r="B16" s="58">
        <v>41639</v>
      </c>
      <c r="C16" s="31" t="str">
        <f t="shared" si="0"/>
        <v>Tuesday</v>
      </c>
      <c r="D16" s="31" t="str">
        <f t="shared" si="1"/>
        <v>2013</v>
      </c>
      <c r="E16" s="31" t="str">
        <f t="shared" si="2"/>
        <v>December</v>
      </c>
      <c r="F16" s="31" t="str">
        <f t="shared" si="3"/>
        <v>4 Quarter</v>
      </c>
      <c r="G16" s="61"/>
    </row>
    <row r="17" spans="2:7" ht="12.75" customHeight="1">
      <c r="B17" s="58">
        <v>41851</v>
      </c>
      <c r="C17" s="31" t="str">
        <f t="shared" si="0"/>
        <v>Thursday</v>
      </c>
      <c r="D17" s="31" t="str">
        <f t="shared" si="1"/>
        <v>2014</v>
      </c>
      <c r="E17" s="31" t="str">
        <f t="shared" si="2"/>
        <v>July</v>
      </c>
      <c r="F17" s="31" t="str">
        <f t="shared" si="3"/>
        <v>3 Quarter</v>
      </c>
      <c r="G17" s="61"/>
    </row>
    <row r="18" spans="2:7" ht="12.75" customHeight="1">
      <c r="B18" s="58">
        <v>42338</v>
      </c>
      <c r="C18" s="31" t="str">
        <f t="shared" si="0"/>
        <v>Monday</v>
      </c>
      <c r="D18" s="31" t="str">
        <f t="shared" si="1"/>
        <v>2015</v>
      </c>
      <c r="E18" s="31" t="str">
        <f t="shared" si="2"/>
        <v>November</v>
      </c>
      <c r="F18" s="31" t="str">
        <f t="shared" si="3"/>
        <v>4 Quarter</v>
      </c>
      <c r="G18" s="61"/>
    </row>
    <row r="19" spans="2:7" ht="12.75" customHeight="1">
      <c r="B19" s="58">
        <v>41729</v>
      </c>
      <c r="C19" s="31" t="str">
        <f t="shared" si="0"/>
        <v>Monday</v>
      </c>
      <c r="D19" s="31" t="str">
        <f t="shared" si="1"/>
        <v>2014</v>
      </c>
      <c r="E19" s="31" t="str">
        <f t="shared" si="2"/>
        <v>March</v>
      </c>
      <c r="F19" s="31" t="str">
        <f t="shared" si="3"/>
        <v>1 Quarter</v>
      </c>
      <c r="G19" s="61"/>
    </row>
    <row r="20" spans="2:7" ht="12.75" customHeight="1">
      <c r="B20" s="58">
        <v>43008</v>
      </c>
      <c r="C20" s="31" t="str">
        <f t="shared" si="0"/>
        <v>Saturday</v>
      </c>
      <c r="D20" s="31" t="str">
        <f t="shared" si="1"/>
        <v>2017</v>
      </c>
      <c r="E20" s="31" t="str">
        <f t="shared" si="2"/>
        <v>September</v>
      </c>
      <c r="F20" s="31" t="str">
        <f t="shared" si="3"/>
        <v>3 Quarter</v>
      </c>
      <c r="G20" s="61"/>
    </row>
    <row r="21" spans="2:7" ht="12.75" customHeight="1">
      <c r="B21" s="58">
        <v>42551</v>
      </c>
      <c r="C21" s="31" t="str">
        <f t="shared" si="0"/>
        <v>Thursday</v>
      </c>
      <c r="D21" s="31" t="str">
        <f t="shared" si="1"/>
        <v>2016</v>
      </c>
      <c r="E21" s="31" t="str">
        <f t="shared" si="2"/>
        <v>June</v>
      </c>
      <c r="F21" s="31" t="str">
        <f t="shared" si="3"/>
        <v>2 Quarter</v>
      </c>
      <c r="G21" s="61"/>
    </row>
    <row r="22" spans="2:7" ht="12.75" customHeight="1">
      <c r="B22" s="58">
        <v>42185</v>
      </c>
      <c r="C22" s="31" t="str">
        <f t="shared" si="0"/>
        <v>Tuesday</v>
      </c>
      <c r="D22" s="31" t="str">
        <f t="shared" si="1"/>
        <v>2015</v>
      </c>
      <c r="E22" s="31" t="str">
        <f t="shared" si="2"/>
        <v>June</v>
      </c>
      <c r="F22" s="31" t="str">
        <f t="shared" si="3"/>
        <v>2 Quarter</v>
      </c>
      <c r="G22" s="61"/>
    </row>
    <row r="23" spans="2:7" ht="12.75" customHeight="1">
      <c r="B23" s="58">
        <v>41882</v>
      </c>
      <c r="C23" s="31" t="str">
        <f t="shared" si="0"/>
        <v>Sunday</v>
      </c>
      <c r="D23" s="31" t="str">
        <f t="shared" si="1"/>
        <v>2014</v>
      </c>
      <c r="E23" s="31" t="str">
        <f t="shared" si="2"/>
        <v>August</v>
      </c>
      <c r="F23" s="31" t="str">
        <f t="shared" si="3"/>
        <v>3 Quarter</v>
      </c>
      <c r="G23" s="61"/>
    </row>
    <row r="24" spans="2:7" ht="12.75" customHeight="1">
      <c r="B24" s="58">
        <v>42063</v>
      </c>
      <c r="C24" s="31" t="str">
        <f t="shared" si="0"/>
        <v>Saturday</v>
      </c>
      <c r="D24" s="31" t="str">
        <f t="shared" si="1"/>
        <v>2015</v>
      </c>
      <c r="E24" s="31" t="str">
        <f t="shared" si="2"/>
        <v>February</v>
      </c>
      <c r="F24" s="31" t="str">
        <f t="shared" si="3"/>
        <v>1 Quarter</v>
      </c>
      <c r="G24" s="61"/>
    </row>
    <row r="25" spans="2:7" ht="12.75" customHeight="1">
      <c r="B25" s="58">
        <v>41882</v>
      </c>
      <c r="C25" s="31" t="str">
        <f t="shared" si="0"/>
        <v>Sunday</v>
      </c>
      <c r="D25" s="31" t="str">
        <f t="shared" si="1"/>
        <v>2014</v>
      </c>
      <c r="E25" s="31" t="str">
        <f t="shared" si="2"/>
        <v>August</v>
      </c>
      <c r="F25" s="31" t="str">
        <f t="shared" si="3"/>
        <v>3 Quarter</v>
      </c>
      <c r="G25" s="61"/>
    </row>
    <row r="26" spans="2:7" ht="12.75" customHeight="1">
      <c r="B26" s="58">
        <v>42369</v>
      </c>
      <c r="C26" s="31" t="str">
        <f t="shared" si="0"/>
        <v>Thursday</v>
      </c>
      <c r="D26" s="31" t="str">
        <f t="shared" si="1"/>
        <v>2015</v>
      </c>
      <c r="E26" s="31" t="str">
        <f t="shared" si="2"/>
        <v>December</v>
      </c>
      <c r="F26" s="31" t="str">
        <f t="shared" si="3"/>
        <v>4 Quarter</v>
      </c>
      <c r="G26" s="61"/>
    </row>
    <row r="27" spans="2:7" ht="12.75" customHeight="1">
      <c r="B27" s="58">
        <v>42369</v>
      </c>
      <c r="C27" s="31" t="str">
        <f t="shared" si="0"/>
        <v>Thursday</v>
      </c>
      <c r="D27" s="31" t="str">
        <f t="shared" si="1"/>
        <v>2015</v>
      </c>
      <c r="E27" s="31" t="str">
        <f t="shared" si="2"/>
        <v>December</v>
      </c>
      <c r="F27" s="31" t="str">
        <f t="shared" si="3"/>
        <v>4 Quarter</v>
      </c>
      <c r="G27" s="61"/>
    </row>
    <row r="28" spans="2:7" ht="12.75" customHeight="1">
      <c r="B28" s="58">
        <v>42429</v>
      </c>
      <c r="C28" s="31" t="str">
        <f t="shared" si="0"/>
        <v>Monday</v>
      </c>
      <c r="D28" s="31" t="str">
        <f t="shared" si="1"/>
        <v>2016</v>
      </c>
      <c r="E28" s="31" t="str">
        <f t="shared" si="2"/>
        <v>February</v>
      </c>
      <c r="F28" s="31" t="str">
        <f t="shared" si="3"/>
        <v>1 Quarter</v>
      </c>
      <c r="G28" s="61"/>
    </row>
    <row r="29" spans="2:7" ht="12.75" customHeight="1">
      <c r="B29" s="58">
        <v>41729</v>
      </c>
      <c r="C29" s="31" t="str">
        <f t="shared" si="0"/>
        <v>Monday</v>
      </c>
      <c r="D29" s="31" t="str">
        <f t="shared" si="1"/>
        <v>2014</v>
      </c>
      <c r="E29" s="31" t="str">
        <f t="shared" si="2"/>
        <v>March</v>
      </c>
      <c r="F29" s="31" t="str">
        <f t="shared" si="3"/>
        <v>1 Quarter</v>
      </c>
      <c r="G29" s="61"/>
    </row>
    <row r="30" spans="2:7" ht="12.75" customHeight="1">
      <c r="B30" s="58">
        <v>42429</v>
      </c>
      <c r="C30" s="31" t="str">
        <f t="shared" si="0"/>
        <v>Monday</v>
      </c>
      <c r="D30" s="31" t="str">
        <f t="shared" si="1"/>
        <v>2016</v>
      </c>
      <c r="E30" s="31" t="str">
        <f t="shared" si="2"/>
        <v>February</v>
      </c>
      <c r="F30" s="31" t="str">
        <f t="shared" si="3"/>
        <v>1 Quarter</v>
      </c>
      <c r="G30" s="61"/>
    </row>
    <row r="31" spans="2:7" ht="12.75" customHeight="1">
      <c r="B31" s="58">
        <v>41851</v>
      </c>
      <c r="C31" s="31" t="str">
        <f t="shared" si="0"/>
        <v>Thursday</v>
      </c>
      <c r="D31" s="31" t="str">
        <f t="shared" si="1"/>
        <v>2014</v>
      </c>
      <c r="E31" s="31" t="str">
        <f t="shared" si="2"/>
        <v>July</v>
      </c>
      <c r="F31" s="31" t="str">
        <f t="shared" si="3"/>
        <v>3 Quarter</v>
      </c>
      <c r="G31" s="61"/>
    </row>
    <row r="32" spans="2:7" ht="12.75" customHeight="1">
      <c r="B32" s="58">
        <v>41851</v>
      </c>
      <c r="C32" s="31" t="str">
        <f t="shared" si="0"/>
        <v>Thursday</v>
      </c>
      <c r="D32" s="31" t="str">
        <f t="shared" si="1"/>
        <v>2014</v>
      </c>
      <c r="E32" s="31" t="str">
        <f t="shared" si="2"/>
        <v>July</v>
      </c>
      <c r="F32" s="31" t="str">
        <f t="shared" si="3"/>
        <v>3 Quarter</v>
      </c>
      <c r="G32" s="61"/>
    </row>
    <row r="33" spans="2:7" ht="12.75" customHeight="1">
      <c r="B33" s="58">
        <v>42338</v>
      </c>
      <c r="C33" s="31" t="str">
        <f t="shared" si="0"/>
        <v>Monday</v>
      </c>
      <c r="D33" s="31" t="str">
        <f t="shared" si="1"/>
        <v>2015</v>
      </c>
      <c r="E33" s="31" t="str">
        <f t="shared" si="2"/>
        <v>November</v>
      </c>
      <c r="F33" s="31" t="str">
        <f t="shared" si="3"/>
        <v>4 Quarter</v>
      </c>
      <c r="G33" s="61"/>
    </row>
    <row r="34" spans="2:7" ht="12.75" customHeight="1">
      <c r="B34" s="58">
        <v>42155</v>
      </c>
      <c r="C34" s="31" t="str">
        <f t="shared" si="0"/>
        <v>Sunday</v>
      </c>
      <c r="D34" s="31" t="str">
        <f t="shared" si="1"/>
        <v>2015</v>
      </c>
      <c r="E34" s="31" t="str">
        <f t="shared" si="2"/>
        <v>May</v>
      </c>
      <c r="F34" s="31" t="str">
        <f t="shared" si="3"/>
        <v>2 Quarter</v>
      </c>
      <c r="G34" s="61"/>
    </row>
    <row r="35" spans="2:7" ht="12.75" customHeight="1">
      <c r="B35" s="58">
        <v>42400</v>
      </c>
      <c r="C35" s="31" t="str">
        <f t="shared" si="0"/>
        <v>Sunday</v>
      </c>
      <c r="D35" s="31" t="str">
        <f t="shared" si="1"/>
        <v>2016</v>
      </c>
      <c r="E35" s="31" t="str">
        <f t="shared" si="2"/>
        <v>January</v>
      </c>
      <c r="F35" s="31" t="str">
        <f t="shared" si="3"/>
        <v>1 Quarter</v>
      </c>
      <c r="G35" s="61"/>
    </row>
    <row r="36" spans="2:7" ht="12.75" customHeight="1">
      <c r="B36" s="58">
        <v>41608</v>
      </c>
      <c r="C36" s="31" t="str">
        <f t="shared" si="0"/>
        <v>Saturday</v>
      </c>
      <c r="D36" s="31" t="str">
        <f t="shared" si="1"/>
        <v>2013</v>
      </c>
      <c r="E36" s="31" t="str">
        <f t="shared" si="2"/>
        <v>November</v>
      </c>
      <c r="F36" s="31" t="str">
        <f t="shared" si="3"/>
        <v>4 Quarter</v>
      </c>
      <c r="G36" s="61"/>
    </row>
    <row r="37" spans="2:7" ht="12.75" customHeight="1">
      <c r="B37" s="58">
        <v>41608</v>
      </c>
      <c r="C37" s="31" t="str">
        <f t="shared" si="0"/>
        <v>Saturday</v>
      </c>
      <c r="D37" s="31" t="str">
        <f t="shared" si="1"/>
        <v>2013</v>
      </c>
      <c r="E37" s="31" t="str">
        <f t="shared" si="2"/>
        <v>November</v>
      </c>
      <c r="F37" s="31" t="str">
        <f t="shared" si="3"/>
        <v>4 Quarter</v>
      </c>
      <c r="G37" s="61"/>
    </row>
    <row r="38" spans="2:7" ht="12.75" customHeight="1">
      <c r="B38" s="58">
        <v>41578</v>
      </c>
      <c r="C38" s="31" t="str">
        <f t="shared" si="0"/>
        <v>Thursday</v>
      </c>
      <c r="D38" s="31" t="str">
        <f t="shared" si="1"/>
        <v>2013</v>
      </c>
      <c r="E38" s="31" t="str">
        <f t="shared" si="2"/>
        <v>October</v>
      </c>
      <c r="F38" s="31" t="str">
        <f t="shared" si="3"/>
        <v>4 Quarter</v>
      </c>
      <c r="G38" s="62" t="s">
        <v>278</v>
      </c>
    </row>
    <row r="39" spans="2:7" ht="12.75" customHeight="1">
      <c r="B39" s="58">
        <v>41759</v>
      </c>
      <c r="C39" s="31" t="str">
        <f t="shared" si="0"/>
        <v>Wednesday</v>
      </c>
      <c r="D39" s="31" t="str">
        <f t="shared" si="1"/>
        <v>2014</v>
      </c>
      <c r="E39" s="31" t="str">
        <f t="shared" si="2"/>
        <v>April</v>
      </c>
      <c r="F39" s="31" t="str">
        <f t="shared" si="3"/>
        <v>2 Quarter</v>
      </c>
      <c r="G39" s="61"/>
    </row>
    <row r="40" spans="2:7" ht="12.75" customHeight="1">
      <c r="B40" s="58">
        <v>41547</v>
      </c>
      <c r="C40" s="31" t="str">
        <f t="shared" si="0"/>
        <v>Monday</v>
      </c>
      <c r="D40" s="31" t="str">
        <f t="shared" si="1"/>
        <v>2013</v>
      </c>
      <c r="E40" s="31" t="str">
        <f t="shared" si="2"/>
        <v>September</v>
      </c>
      <c r="F40" s="31" t="str">
        <f t="shared" si="3"/>
        <v>3 Quarter</v>
      </c>
      <c r="G40" s="61"/>
    </row>
    <row r="41" spans="2:7" ht="12.75" customHeight="1">
      <c r="B41" s="58">
        <v>41608</v>
      </c>
      <c r="C41" s="31" t="str">
        <f t="shared" si="0"/>
        <v>Saturday</v>
      </c>
      <c r="D41" s="31" t="str">
        <f t="shared" si="1"/>
        <v>2013</v>
      </c>
      <c r="E41" s="31" t="str">
        <f t="shared" si="2"/>
        <v>November</v>
      </c>
      <c r="F41" s="31" t="str">
        <f t="shared" si="3"/>
        <v>4 Quarter</v>
      </c>
      <c r="G41" s="61"/>
    </row>
    <row r="42" spans="2:7" ht="12.75" customHeight="1">
      <c r="B42" s="58">
        <v>41608</v>
      </c>
      <c r="C42" s="31" t="str">
        <f t="shared" si="0"/>
        <v>Saturday</v>
      </c>
      <c r="D42" s="31" t="str">
        <f t="shared" si="1"/>
        <v>2013</v>
      </c>
      <c r="E42" s="31" t="str">
        <f t="shared" si="2"/>
        <v>November</v>
      </c>
      <c r="F42" s="31" t="str">
        <f t="shared" si="3"/>
        <v>4 Quarter</v>
      </c>
      <c r="G42" s="61"/>
    </row>
    <row r="43" spans="2:7" ht="12.75" customHeight="1">
      <c r="B43" s="58">
        <v>41729</v>
      </c>
      <c r="C43" s="31" t="str">
        <f t="shared" si="0"/>
        <v>Monday</v>
      </c>
      <c r="D43" s="31" t="str">
        <f t="shared" si="1"/>
        <v>2014</v>
      </c>
      <c r="E43" s="31" t="str">
        <f t="shared" si="2"/>
        <v>March</v>
      </c>
      <c r="F43" s="31" t="str">
        <f t="shared" si="3"/>
        <v>1 Quarter</v>
      </c>
      <c r="G43" s="61"/>
    </row>
    <row r="44" spans="2:7" ht="12.75" customHeight="1">
      <c r="B44" s="58">
        <v>41820</v>
      </c>
      <c r="C44" s="31" t="str">
        <f t="shared" si="0"/>
        <v>Monday</v>
      </c>
      <c r="D44" s="31" t="str">
        <f t="shared" si="1"/>
        <v>2014</v>
      </c>
      <c r="E44" s="31" t="str">
        <f t="shared" si="2"/>
        <v>June</v>
      </c>
      <c r="F44" s="31" t="str">
        <f t="shared" si="3"/>
        <v>2 Quarter</v>
      </c>
      <c r="G44" s="61"/>
    </row>
    <row r="45" spans="2:7" ht="12.75" customHeight="1">
      <c r="B45" s="58">
        <v>41547</v>
      </c>
      <c r="C45" s="31" t="str">
        <f t="shared" si="0"/>
        <v>Monday</v>
      </c>
      <c r="D45" s="31" t="str">
        <f t="shared" si="1"/>
        <v>2013</v>
      </c>
      <c r="E45" s="31" t="str">
        <f t="shared" si="2"/>
        <v>September</v>
      </c>
      <c r="F45" s="31" t="str">
        <f t="shared" si="3"/>
        <v>3 Quarter</v>
      </c>
      <c r="G45" s="61"/>
    </row>
    <row r="46" spans="2:7" ht="12.75" customHeight="1">
      <c r="B46" s="58">
        <v>41912</v>
      </c>
      <c r="C46" s="31" t="str">
        <f t="shared" si="0"/>
        <v>Tuesday</v>
      </c>
      <c r="D46" s="31" t="str">
        <f t="shared" si="1"/>
        <v>2014</v>
      </c>
      <c r="E46" s="31" t="str">
        <f t="shared" si="2"/>
        <v>September</v>
      </c>
      <c r="F46" s="31" t="str">
        <f t="shared" si="3"/>
        <v>3 Quarter</v>
      </c>
      <c r="G46" s="61"/>
    </row>
    <row r="47" spans="2:7" ht="12.75" customHeight="1">
      <c r="B47" s="58">
        <v>42369</v>
      </c>
      <c r="C47" s="31" t="str">
        <f t="shared" si="0"/>
        <v>Thursday</v>
      </c>
      <c r="D47" s="31" t="str">
        <f t="shared" si="1"/>
        <v>2015</v>
      </c>
      <c r="E47" s="31" t="str">
        <f t="shared" si="2"/>
        <v>December</v>
      </c>
      <c r="F47" s="31" t="str">
        <f t="shared" si="3"/>
        <v>4 Quarter</v>
      </c>
      <c r="G47" s="61"/>
    </row>
    <row r="48" spans="2:7" ht="12.75" customHeight="1">
      <c r="B48" s="58">
        <v>41729</v>
      </c>
      <c r="C48" s="31" t="str">
        <f t="shared" si="0"/>
        <v>Monday</v>
      </c>
      <c r="D48" s="31" t="str">
        <f t="shared" si="1"/>
        <v>2014</v>
      </c>
      <c r="E48" s="31" t="str">
        <f t="shared" si="2"/>
        <v>March</v>
      </c>
      <c r="F48" s="31" t="str">
        <f t="shared" si="3"/>
        <v>1 Quarter</v>
      </c>
      <c r="G48" s="61"/>
    </row>
    <row r="49" spans="2:7" ht="12.75" customHeight="1">
      <c r="B49" s="58">
        <v>41820</v>
      </c>
      <c r="C49" s="31" t="str">
        <f t="shared" si="0"/>
        <v>Monday</v>
      </c>
      <c r="D49" s="31" t="str">
        <f t="shared" si="1"/>
        <v>2014</v>
      </c>
      <c r="E49" s="31" t="str">
        <f t="shared" si="2"/>
        <v>June</v>
      </c>
      <c r="F49" s="31" t="str">
        <f t="shared" si="3"/>
        <v>2 Quarter</v>
      </c>
      <c r="G49" s="61"/>
    </row>
    <row r="50" spans="2:7" ht="12.75" customHeight="1">
      <c r="B50" s="58">
        <v>43281</v>
      </c>
      <c r="C50" s="31" t="str">
        <f t="shared" si="0"/>
        <v>Saturday</v>
      </c>
      <c r="D50" s="31" t="str">
        <f t="shared" si="1"/>
        <v>2018</v>
      </c>
      <c r="E50" s="31" t="str">
        <f t="shared" si="2"/>
        <v>June</v>
      </c>
      <c r="F50" s="31" t="str">
        <f t="shared" si="3"/>
        <v>2 Quarter</v>
      </c>
      <c r="G50" s="61"/>
    </row>
    <row r="51" spans="2:7" ht="12.75" customHeight="1">
      <c r="B51" s="58">
        <v>41578</v>
      </c>
      <c r="C51" s="31" t="str">
        <f t="shared" si="0"/>
        <v>Thursday</v>
      </c>
      <c r="D51" s="31" t="str">
        <f t="shared" si="1"/>
        <v>2013</v>
      </c>
      <c r="E51" s="31" t="str">
        <f t="shared" si="2"/>
        <v>October</v>
      </c>
      <c r="F51" s="31" t="str">
        <f t="shared" si="3"/>
        <v>4 Quarter</v>
      </c>
      <c r="G51" s="61"/>
    </row>
    <row r="52" spans="2:7" ht="12.75" customHeight="1">
      <c r="B52" s="58">
        <v>41608</v>
      </c>
      <c r="C52" s="31" t="str">
        <f t="shared" si="0"/>
        <v>Saturday</v>
      </c>
      <c r="D52" s="31" t="str">
        <f t="shared" si="1"/>
        <v>2013</v>
      </c>
      <c r="E52" s="31" t="str">
        <f t="shared" si="2"/>
        <v>November</v>
      </c>
      <c r="F52" s="31" t="str">
        <f t="shared" si="3"/>
        <v>4 Quarter</v>
      </c>
      <c r="G52" s="61"/>
    </row>
    <row r="53" spans="2:7" ht="12.75" customHeight="1">
      <c r="B53" s="58">
        <v>42462</v>
      </c>
      <c r="C53" s="31" t="str">
        <f t="shared" si="0"/>
        <v>Saturday</v>
      </c>
      <c r="D53" s="31" t="str">
        <f t="shared" si="1"/>
        <v>2016</v>
      </c>
      <c r="E53" s="31" t="str">
        <f t="shared" si="2"/>
        <v>April</v>
      </c>
      <c r="F53" s="31" t="str">
        <f t="shared" si="3"/>
        <v>2 Quarter</v>
      </c>
      <c r="G53" s="61"/>
    </row>
    <row r="54" spans="2:7" ht="12.75" customHeight="1">
      <c r="B54" s="58">
        <v>41820</v>
      </c>
      <c r="C54" s="31" t="str">
        <f t="shared" si="0"/>
        <v>Monday</v>
      </c>
      <c r="D54" s="31" t="str">
        <f t="shared" si="1"/>
        <v>2014</v>
      </c>
      <c r="E54" s="31" t="str">
        <f t="shared" si="2"/>
        <v>June</v>
      </c>
      <c r="F54" s="31" t="str">
        <f t="shared" si="3"/>
        <v>2 Quarter</v>
      </c>
      <c r="G54" s="61"/>
    </row>
    <row r="55" spans="2:7" ht="12.75" customHeight="1">
      <c r="B55" s="58">
        <v>41851</v>
      </c>
      <c r="C55" s="31" t="str">
        <f t="shared" si="0"/>
        <v>Thursday</v>
      </c>
      <c r="D55" s="31" t="str">
        <f t="shared" si="1"/>
        <v>2014</v>
      </c>
      <c r="E55" s="31" t="str">
        <f t="shared" si="2"/>
        <v>July</v>
      </c>
      <c r="F55" s="31" t="str">
        <f t="shared" si="3"/>
        <v>3 Quarter</v>
      </c>
      <c r="G55" s="61"/>
    </row>
    <row r="56" spans="2:7" ht="12.75" customHeight="1">
      <c r="B56" s="58">
        <v>43008</v>
      </c>
      <c r="C56" s="31" t="str">
        <f t="shared" si="0"/>
        <v>Saturday</v>
      </c>
      <c r="D56" s="31" t="str">
        <f t="shared" si="1"/>
        <v>2017</v>
      </c>
      <c r="E56" s="31" t="str">
        <f t="shared" si="2"/>
        <v>September</v>
      </c>
      <c r="F56" s="31" t="str">
        <f t="shared" si="3"/>
        <v>3 Quarter</v>
      </c>
      <c r="G56" s="61"/>
    </row>
    <row r="57" spans="2:7" ht="12.75" customHeight="1">
      <c r="B57" s="58">
        <v>41729</v>
      </c>
      <c r="C57" s="31" t="str">
        <f t="shared" si="0"/>
        <v>Monday</v>
      </c>
      <c r="D57" s="31" t="str">
        <f t="shared" si="1"/>
        <v>2014</v>
      </c>
      <c r="E57" s="31" t="str">
        <f t="shared" si="2"/>
        <v>March</v>
      </c>
      <c r="F57" s="31" t="str">
        <f t="shared" si="3"/>
        <v>1 Quarter</v>
      </c>
      <c r="G57" s="61"/>
    </row>
    <row r="58" spans="2:7" ht="12.75" customHeight="1">
      <c r="B58" s="58">
        <v>41729</v>
      </c>
      <c r="C58" s="31" t="str">
        <f t="shared" si="0"/>
        <v>Monday</v>
      </c>
      <c r="D58" s="31" t="str">
        <f t="shared" si="1"/>
        <v>2014</v>
      </c>
      <c r="E58" s="31" t="str">
        <f t="shared" si="2"/>
        <v>March</v>
      </c>
      <c r="F58" s="31" t="str">
        <f t="shared" si="3"/>
        <v>1 Quarter</v>
      </c>
      <c r="G58" s="61"/>
    </row>
    <row r="59" spans="2:7" ht="12.75" customHeight="1">
      <c r="B59" s="58">
        <v>41517</v>
      </c>
      <c r="C59" s="31" t="str">
        <f t="shared" si="0"/>
        <v>Saturday</v>
      </c>
      <c r="D59" s="31" t="str">
        <f t="shared" si="1"/>
        <v>2013</v>
      </c>
      <c r="E59" s="31" t="str">
        <f t="shared" si="2"/>
        <v>August</v>
      </c>
      <c r="F59" s="31" t="str">
        <f t="shared" si="3"/>
        <v>3 Quarter</v>
      </c>
      <c r="G59" s="61"/>
    </row>
    <row r="60" spans="2:7" ht="12.75" customHeight="1">
      <c r="B60" s="58">
        <v>43008</v>
      </c>
      <c r="C60" s="31" t="str">
        <f t="shared" si="0"/>
        <v>Saturday</v>
      </c>
      <c r="D60" s="31" t="str">
        <f t="shared" si="1"/>
        <v>2017</v>
      </c>
      <c r="E60" s="31" t="str">
        <f t="shared" si="2"/>
        <v>September</v>
      </c>
      <c r="F60" s="31" t="str">
        <f t="shared" si="3"/>
        <v>3 Quarter</v>
      </c>
      <c r="G60" s="61"/>
    </row>
    <row r="61" spans="2:7" ht="12.75" customHeight="1">
      <c r="B61" s="58">
        <v>42429</v>
      </c>
      <c r="C61" s="31" t="str">
        <f t="shared" si="0"/>
        <v>Monday</v>
      </c>
      <c r="D61" s="31" t="str">
        <f t="shared" si="1"/>
        <v>2016</v>
      </c>
      <c r="E61" s="31" t="str">
        <f t="shared" si="2"/>
        <v>February</v>
      </c>
      <c r="F61" s="31" t="str">
        <f t="shared" si="3"/>
        <v>1 Quarter</v>
      </c>
      <c r="G61" s="61"/>
    </row>
    <row r="62" spans="2:7" ht="12.75" customHeight="1">
      <c r="B62" s="58">
        <v>43008</v>
      </c>
      <c r="C62" s="31" t="str">
        <f t="shared" si="0"/>
        <v>Saturday</v>
      </c>
      <c r="D62" s="31" t="str">
        <f t="shared" si="1"/>
        <v>2017</v>
      </c>
      <c r="E62" s="31" t="str">
        <f t="shared" si="2"/>
        <v>September</v>
      </c>
      <c r="F62" s="31" t="str">
        <f t="shared" si="3"/>
        <v>3 Quarter</v>
      </c>
      <c r="G62" s="61"/>
    </row>
    <row r="63" spans="2:7" ht="12.75" customHeight="1">
      <c r="B63" s="58">
        <v>42369</v>
      </c>
      <c r="C63" s="31" t="str">
        <f t="shared" si="0"/>
        <v>Thursday</v>
      </c>
      <c r="D63" s="31" t="str">
        <f t="shared" si="1"/>
        <v>2015</v>
      </c>
      <c r="E63" s="31" t="str">
        <f t="shared" si="2"/>
        <v>December</v>
      </c>
      <c r="F63" s="31" t="str">
        <f t="shared" si="3"/>
        <v>4 Quarter</v>
      </c>
      <c r="G63" s="61"/>
    </row>
    <row r="64" spans="2:7" ht="12.75" customHeight="1">
      <c r="B64" s="58">
        <v>42155</v>
      </c>
      <c r="C64" s="31" t="str">
        <f t="shared" si="0"/>
        <v>Sunday</v>
      </c>
      <c r="D64" s="31" t="str">
        <f t="shared" si="1"/>
        <v>2015</v>
      </c>
      <c r="E64" s="31" t="str">
        <f t="shared" si="2"/>
        <v>May</v>
      </c>
      <c r="F64" s="31" t="str">
        <f t="shared" si="3"/>
        <v>2 Quarter</v>
      </c>
      <c r="G64" s="61"/>
    </row>
    <row r="65" spans="2:7" ht="12.75" customHeight="1">
      <c r="B65" s="58">
        <v>42155</v>
      </c>
      <c r="C65" s="31" t="str">
        <f t="shared" si="0"/>
        <v>Sunday</v>
      </c>
      <c r="D65" s="31" t="str">
        <f t="shared" si="1"/>
        <v>2015</v>
      </c>
      <c r="E65" s="31" t="str">
        <f t="shared" si="2"/>
        <v>May</v>
      </c>
      <c r="F65" s="31" t="str">
        <f t="shared" si="3"/>
        <v>2 Quarter</v>
      </c>
      <c r="G65" s="61"/>
    </row>
    <row r="66" spans="2:7" ht="12.75" customHeight="1">
      <c r="B66" s="58">
        <v>41547</v>
      </c>
      <c r="C66" s="31" t="str">
        <f t="shared" si="0"/>
        <v>Monday</v>
      </c>
      <c r="D66" s="31" t="str">
        <f t="shared" si="1"/>
        <v>2013</v>
      </c>
      <c r="E66" s="31" t="str">
        <f t="shared" si="2"/>
        <v>September</v>
      </c>
      <c r="F66" s="31" t="str">
        <f t="shared" si="3"/>
        <v>3 Quarter</v>
      </c>
      <c r="G66" s="61"/>
    </row>
    <row r="67" spans="2:7" ht="12.75" customHeight="1">
      <c r="B67" s="58">
        <v>42277</v>
      </c>
      <c r="C67" s="31" t="str">
        <f t="shared" si="0"/>
        <v>Wednesday</v>
      </c>
      <c r="D67" s="31" t="str">
        <f t="shared" si="1"/>
        <v>2015</v>
      </c>
      <c r="E67" s="31" t="str">
        <f t="shared" si="2"/>
        <v>September</v>
      </c>
      <c r="F67" s="31" t="str">
        <f t="shared" si="3"/>
        <v>3 Quarter</v>
      </c>
      <c r="G67" s="61"/>
    </row>
    <row r="68" spans="2:7" ht="12.75" customHeight="1">
      <c r="B68" s="58">
        <v>42490</v>
      </c>
      <c r="C68" s="31" t="str">
        <f t="shared" si="0"/>
        <v>Saturday</v>
      </c>
      <c r="D68" s="31" t="str">
        <f t="shared" si="1"/>
        <v>2016</v>
      </c>
      <c r="E68" s="31" t="str">
        <f t="shared" si="2"/>
        <v>April</v>
      </c>
      <c r="F68" s="31" t="str">
        <f t="shared" si="3"/>
        <v>2 Quarter</v>
      </c>
      <c r="G68" s="61"/>
    </row>
    <row r="69" spans="2:7" ht="12.75" customHeight="1">
      <c r="B69" s="58">
        <v>42490</v>
      </c>
      <c r="C69" s="31" t="str">
        <f t="shared" ref="C69:C105" si="4">TEXT(B69,"dddd")</f>
        <v>Saturday</v>
      </c>
      <c r="D69" s="31" t="str">
        <f t="shared" ref="D69:D105" si="5">TEXT(B69,"yyyy")</f>
        <v>2016</v>
      </c>
      <c r="E69" s="31" t="str">
        <f t="shared" ref="E69:E105" si="6">TEXT(B69,"mmmm")</f>
        <v>April</v>
      </c>
      <c r="F69" s="31" t="str">
        <f t="shared" ref="F69:F105" si="7">ROUNDUP(MONTH(B69)/3,0)&amp; " Quarter"</f>
        <v>2 Quarter</v>
      </c>
      <c r="G69" s="61"/>
    </row>
    <row r="70" spans="2:7" ht="12.75" customHeight="1">
      <c r="B70" s="58">
        <v>41729</v>
      </c>
      <c r="C70" s="31" t="str">
        <f t="shared" si="4"/>
        <v>Monday</v>
      </c>
      <c r="D70" s="31" t="str">
        <f t="shared" si="5"/>
        <v>2014</v>
      </c>
      <c r="E70" s="31" t="str">
        <f t="shared" si="6"/>
        <v>March</v>
      </c>
      <c r="F70" s="31" t="str">
        <f t="shared" si="7"/>
        <v>1 Quarter</v>
      </c>
      <c r="G70" s="61"/>
    </row>
    <row r="71" spans="2:7" ht="12.75" customHeight="1">
      <c r="B71" s="58">
        <v>41578</v>
      </c>
      <c r="C71" s="31" t="str">
        <f t="shared" si="4"/>
        <v>Thursday</v>
      </c>
      <c r="D71" s="31" t="str">
        <f t="shared" si="5"/>
        <v>2013</v>
      </c>
      <c r="E71" s="31" t="str">
        <f t="shared" si="6"/>
        <v>October</v>
      </c>
      <c r="F71" s="31" t="str">
        <f t="shared" si="7"/>
        <v>4 Quarter</v>
      </c>
      <c r="G71" s="61"/>
    </row>
    <row r="72" spans="2:7" ht="12.75" customHeight="1">
      <c r="B72" s="58">
        <v>42094</v>
      </c>
      <c r="C72" s="31" t="str">
        <f t="shared" si="4"/>
        <v>Tuesday</v>
      </c>
      <c r="D72" s="31" t="str">
        <f t="shared" si="5"/>
        <v>2015</v>
      </c>
      <c r="E72" s="31" t="str">
        <f t="shared" si="6"/>
        <v>March</v>
      </c>
      <c r="F72" s="31" t="str">
        <f t="shared" si="7"/>
        <v>1 Quarter</v>
      </c>
      <c r="G72" s="61"/>
    </row>
    <row r="73" spans="2:7" ht="12.75" customHeight="1">
      <c r="B73" s="58">
        <v>41973</v>
      </c>
      <c r="C73" s="31" t="str">
        <f t="shared" si="4"/>
        <v>Sunday</v>
      </c>
      <c r="D73" s="31" t="str">
        <f t="shared" si="5"/>
        <v>2014</v>
      </c>
      <c r="E73" s="31" t="str">
        <f t="shared" si="6"/>
        <v>November</v>
      </c>
      <c r="F73" s="31" t="str">
        <f t="shared" si="7"/>
        <v>4 Quarter</v>
      </c>
      <c r="G73" s="61"/>
    </row>
    <row r="74" spans="2:7" ht="12.75" customHeight="1">
      <c r="B74" s="58">
        <v>41973</v>
      </c>
      <c r="C74" s="31" t="str">
        <f t="shared" si="4"/>
        <v>Sunday</v>
      </c>
      <c r="D74" s="31" t="str">
        <f t="shared" si="5"/>
        <v>2014</v>
      </c>
      <c r="E74" s="31" t="str">
        <f t="shared" si="6"/>
        <v>November</v>
      </c>
      <c r="F74" s="31" t="str">
        <f t="shared" si="7"/>
        <v>4 Quarter</v>
      </c>
      <c r="G74" s="61"/>
    </row>
    <row r="75" spans="2:7" ht="12.75" customHeight="1">
      <c r="B75" s="58">
        <v>41820</v>
      </c>
      <c r="C75" s="31" t="str">
        <f t="shared" si="4"/>
        <v>Monday</v>
      </c>
      <c r="D75" s="31" t="str">
        <f t="shared" si="5"/>
        <v>2014</v>
      </c>
      <c r="E75" s="31" t="str">
        <f t="shared" si="6"/>
        <v>June</v>
      </c>
      <c r="F75" s="31" t="str">
        <f t="shared" si="7"/>
        <v>2 Quarter</v>
      </c>
      <c r="G75" s="61"/>
    </row>
    <row r="76" spans="2:7" ht="12.75" customHeight="1">
      <c r="B76" s="58">
        <v>41759</v>
      </c>
      <c r="C76" s="31" t="str">
        <f t="shared" si="4"/>
        <v>Wednesday</v>
      </c>
      <c r="D76" s="31" t="str">
        <f t="shared" si="5"/>
        <v>2014</v>
      </c>
      <c r="E76" s="31" t="str">
        <f t="shared" si="6"/>
        <v>April</v>
      </c>
      <c r="F76" s="31" t="str">
        <f t="shared" si="7"/>
        <v>2 Quarter</v>
      </c>
      <c r="G76" s="61"/>
    </row>
    <row r="77" spans="2:7" ht="12.75" customHeight="1">
      <c r="B77" s="58">
        <v>42155</v>
      </c>
      <c r="C77" s="31" t="str">
        <f t="shared" si="4"/>
        <v>Sunday</v>
      </c>
      <c r="D77" s="31" t="str">
        <f t="shared" si="5"/>
        <v>2015</v>
      </c>
      <c r="E77" s="31" t="str">
        <f t="shared" si="6"/>
        <v>May</v>
      </c>
      <c r="F77" s="31" t="str">
        <f t="shared" si="7"/>
        <v>2 Quarter</v>
      </c>
      <c r="G77" s="61"/>
    </row>
    <row r="78" spans="2:7" ht="12.75" customHeight="1">
      <c r="B78" s="58">
        <v>42369</v>
      </c>
      <c r="C78" s="31" t="str">
        <f t="shared" si="4"/>
        <v>Thursday</v>
      </c>
      <c r="D78" s="31" t="str">
        <f t="shared" si="5"/>
        <v>2015</v>
      </c>
      <c r="E78" s="31" t="str">
        <f t="shared" si="6"/>
        <v>December</v>
      </c>
      <c r="F78" s="31" t="str">
        <f t="shared" si="7"/>
        <v>4 Quarter</v>
      </c>
      <c r="G78" s="61"/>
    </row>
    <row r="79" spans="2:7" ht="12.75" customHeight="1">
      <c r="B79" s="58">
        <v>41973</v>
      </c>
      <c r="C79" s="31" t="str">
        <f t="shared" si="4"/>
        <v>Sunday</v>
      </c>
      <c r="D79" s="31" t="str">
        <f t="shared" si="5"/>
        <v>2014</v>
      </c>
      <c r="E79" s="31" t="str">
        <f t="shared" si="6"/>
        <v>November</v>
      </c>
      <c r="F79" s="31" t="str">
        <f t="shared" si="7"/>
        <v>4 Quarter</v>
      </c>
      <c r="G79" s="61"/>
    </row>
    <row r="80" spans="2:7" ht="12.75" customHeight="1">
      <c r="B80" s="58">
        <v>41973</v>
      </c>
      <c r="C80" s="31" t="str">
        <f t="shared" si="4"/>
        <v>Sunday</v>
      </c>
      <c r="D80" s="31" t="str">
        <f t="shared" si="5"/>
        <v>2014</v>
      </c>
      <c r="E80" s="31" t="str">
        <f t="shared" si="6"/>
        <v>November</v>
      </c>
      <c r="F80" s="31" t="str">
        <f t="shared" si="7"/>
        <v>4 Quarter</v>
      </c>
      <c r="G80" s="61"/>
    </row>
    <row r="81" spans="2:7" ht="12.75" customHeight="1">
      <c r="B81" s="58">
        <v>41729</v>
      </c>
      <c r="C81" s="31" t="str">
        <f t="shared" si="4"/>
        <v>Monday</v>
      </c>
      <c r="D81" s="31" t="str">
        <f t="shared" si="5"/>
        <v>2014</v>
      </c>
      <c r="E81" s="31" t="str">
        <f t="shared" si="6"/>
        <v>March</v>
      </c>
      <c r="F81" s="31" t="str">
        <f t="shared" si="7"/>
        <v>1 Quarter</v>
      </c>
      <c r="G81" s="61"/>
    </row>
    <row r="82" spans="2:7" ht="12.75" customHeight="1">
      <c r="B82" s="58">
        <v>42462</v>
      </c>
      <c r="C82" s="31" t="str">
        <f t="shared" si="4"/>
        <v>Saturday</v>
      </c>
      <c r="D82" s="31" t="str">
        <f t="shared" si="5"/>
        <v>2016</v>
      </c>
      <c r="E82" s="31" t="str">
        <f t="shared" si="6"/>
        <v>April</v>
      </c>
      <c r="F82" s="31" t="str">
        <f t="shared" si="7"/>
        <v>2 Quarter</v>
      </c>
      <c r="G82" s="61"/>
    </row>
    <row r="83" spans="2:7" ht="12.75" customHeight="1">
      <c r="B83" s="58">
        <v>41882</v>
      </c>
      <c r="C83" s="31" t="str">
        <f t="shared" si="4"/>
        <v>Sunday</v>
      </c>
      <c r="D83" s="31" t="str">
        <f t="shared" si="5"/>
        <v>2014</v>
      </c>
      <c r="E83" s="31" t="str">
        <f t="shared" si="6"/>
        <v>August</v>
      </c>
      <c r="F83" s="31" t="str">
        <f t="shared" si="7"/>
        <v>3 Quarter</v>
      </c>
      <c r="G83" s="61"/>
    </row>
    <row r="84" spans="2:7" ht="12.75" customHeight="1">
      <c r="B84" s="58">
        <v>41729</v>
      </c>
      <c r="C84" s="31" t="str">
        <f t="shared" si="4"/>
        <v>Monday</v>
      </c>
      <c r="D84" s="31" t="str">
        <f t="shared" si="5"/>
        <v>2014</v>
      </c>
      <c r="E84" s="31" t="str">
        <f t="shared" si="6"/>
        <v>March</v>
      </c>
      <c r="F84" s="31" t="str">
        <f t="shared" si="7"/>
        <v>1 Quarter</v>
      </c>
      <c r="G84" s="61"/>
    </row>
    <row r="85" spans="2:7" ht="12.75" customHeight="1">
      <c r="B85" s="58">
        <v>41547</v>
      </c>
      <c r="C85" s="31" t="str">
        <f t="shared" si="4"/>
        <v>Monday</v>
      </c>
      <c r="D85" s="31" t="str">
        <f t="shared" si="5"/>
        <v>2013</v>
      </c>
      <c r="E85" s="31" t="str">
        <f t="shared" si="6"/>
        <v>September</v>
      </c>
      <c r="F85" s="31" t="str">
        <f t="shared" si="7"/>
        <v>3 Quarter</v>
      </c>
      <c r="G85" s="61"/>
    </row>
    <row r="86" spans="2:7" ht="12.75" customHeight="1">
      <c r="B86" s="58">
        <v>41639</v>
      </c>
      <c r="C86" s="31" t="str">
        <f t="shared" si="4"/>
        <v>Tuesday</v>
      </c>
      <c r="D86" s="31" t="str">
        <f t="shared" si="5"/>
        <v>2013</v>
      </c>
      <c r="E86" s="31" t="str">
        <f t="shared" si="6"/>
        <v>December</v>
      </c>
      <c r="F86" s="31" t="str">
        <f t="shared" si="7"/>
        <v>4 Quarter</v>
      </c>
      <c r="G86" s="61"/>
    </row>
    <row r="87" spans="2:7" ht="12.75" customHeight="1">
      <c r="B87" s="58">
        <v>41729</v>
      </c>
      <c r="C87" s="31" t="str">
        <f t="shared" si="4"/>
        <v>Monday</v>
      </c>
      <c r="D87" s="31" t="str">
        <f t="shared" si="5"/>
        <v>2014</v>
      </c>
      <c r="E87" s="31" t="str">
        <f t="shared" si="6"/>
        <v>March</v>
      </c>
      <c r="F87" s="31" t="str">
        <f t="shared" si="7"/>
        <v>1 Quarter</v>
      </c>
      <c r="G87" s="61"/>
    </row>
    <row r="88" spans="2:7" ht="12.75" customHeight="1">
      <c r="B88" s="58">
        <v>43008</v>
      </c>
      <c r="C88" s="31" t="str">
        <f t="shared" si="4"/>
        <v>Saturday</v>
      </c>
      <c r="D88" s="31" t="str">
        <f t="shared" si="5"/>
        <v>2017</v>
      </c>
      <c r="E88" s="31" t="str">
        <f t="shared" si="6"/>
        <v>September</v>
      </c>
      <c r="F88" s="31" t="str">
        <f t="shared" si="7"/>
        <v>3 Quarter</v>
      </c>
      <c r="G88" s="61"/>
    </row>
    <row r="89" spans="2:7" ht="12.75" customHeight="1">
      <c r="B89" s="58">
        <v>41643</v>
      </c>
      <c r="C89" s="31" t="str">
        <f t="shared" si="4"/>
        <v>Saturday</v>
      </c>
      <c r="D89" s="31" t="str">
        <f t="shared" si="5"/>
        <v>2014</v>
      </c>
      <c r="E89" s="31" t="str">
        <f t="shared" si="6"/>
        <v>January</v>
      </c>
      <c r="F89" s="31" t="str">
        <f t="shared" si="7"/>
        <v>1 Quarter</v>
      </c>
      <c r="G89" s="61"/>
    </row>
    <row r="90" spans="2:7" ht="12.75" customHeight="1">
      <c r="B90" s="58">
        <v>43008</v>
      </c>
      <c r="C90" s="31" t="str">
        <f t="shared" si="4"/>
        <v>Saturday</v>
      </c>
      <c r="D90" s="31" t="str">
        <f t="shared" si="5"/>
        <v>2017</v>
      </c>
      <c r="E90" s="31" t="str">
        <f t="shared" si="6"/>
        <v>September</v>
      </c>
      <c r="F90" s="31" t="str">
        <f t="shared" si="7"/>
        <v>3 Quarter</v>
      </c>
      <c r="G90" s="61"/>
    </row>
    <row r="91" spans="2:7" ht="12.75" customHeight="1">
      <c r="B91" s="58">
        <v>41729</v>
      </c>
      <c r="C91" s="31" t="str">
        <f t="shared" si="4"/>
        <v>Monday</v>
      </c>
      <c r="D91" s="31" t="str">
        <f t="shared" si="5"/>
        <v>2014</v>
      </c>
      <c r="E91" s="31" t="str">
        <f t="shared" si="6"/>
        <v>March</v>
      </c>
      <c r="F91" s="31" t="str">
        <f t="shared" si="7"/>
        <v>1 Quarter</v>
      </c>
      <c r="G91" s="61"/>
    </row>
    <row r="92" spans="2:7" ht="12.75" customHeight="1">
      <c r="B92" s="58">
        <v>42277</v>
      </c>
      <c r="C92" s="31" t="str">
        <f t="shared" si="4"/>
        <v>Wednesday</v>
      </c>
      <c r="D92" s="31" t="str">
        <f t="shared" si="5"/>
        <v>2015</v>
      </c>
      <c r="E92" s="31" t="str">
        <f t="shared" si="6"/>
        <v>September</v>
      </c>
      <c r="F92" s="31" t="str">
        <f t="shared" si="7"/>
        <v>3 Quarter</v>
      </c>
      <c r="G92" s="61"/>
    </row>
    <row r="93" spans="2:7" ht="12.75" customHeight="1">
      <c r="B93" s="58">
        <v>41578</v>
      </c>
      <c r="C93" s="31" t="str">
        <f t="shared" si="4"/>
        <v>Thursday</v>
      </c>
      <c r="D93" s="31" t="str">
        <f t="shared" si="5"/>
        <v>2013</v>
      </c>
      <c r="E93" s="31" t="str">
        <f t="shared" si="6"/>
        <v>October</v>
      </c>
      <c r="F93" s="31" t="str">
        <f t="shared" si="7"/>
        <v>4 Quarter</v>
      </c>
      <c r="G93" s="61"/>
    </row>
    <row r="94" spans="2:7" ht="12.75" customHeight="1">
      <c r="B94" s="58">
        <v>42735</v>
      </c>
      <c r="C94" s="31" t="str">
        <f t="shared" si="4"/>
        <v>Saturday</v>
      </c>
      <c r="D94" s="31" t="str">
        <f t="shared" si="5"/>
        <v>2016</v>
      </c>
      <c r="E94" s="31" t="str">
        <f t="shared" si="6"/>
        <v>December</v>
      </c>
      <c r="F94" s="31" t="str">
        <f t="shared" si="7"/>
        <v>4 Quarter</v>
      </c>
      <c r="G94" s="61"/>
    </row>
    <row r="95" spans="2:7" ht="12.75" customHeight="1">
      <c r="B95" s="58">
        <v>41882</v>
      </c>
      <c r="C95" s="31" t="str">
        <f t="shared" si="4"/>
        <v>Sunday</v>
      </c>
      <c r="D95" s="31" t="str">
        <f t="shared" si="5"/>
        <v>2014</v>
      </c>
      <c r="E95" s="31" t="str">
        <f t="shared" si="6"/>
        <v>August</v>
      </c>
      <c r="F95" s="31" t="str">
        <f t="shared" si="7"/>
        <v>3 Quarter</v>
      </c>
      <c r="G95" s="61"/>
    </row>
    <row r="96" spans="2:7" ht="12.75" customHeight="1">
      <c r="B96" s="58">
        <v>41639</v>
      </c>
      <c r="C96" s="31" t="str">
        <f t="shared" si="4"/>
        <v>Tuesday</v>
      </c>
      <c r="D96" s="31" t="str">
        <f t="shared" si="5"/>
        <v>2013</v>
      </c>
      <c r="E96" s="31" t="str">
        <f t="shared" si="6"/>
        <v>December</v>
      </c>
      <c r="F96" s="31" t="str">
        <f t="shared" si="7"/>
        <v>4 Quarter</v>
      </c>
      <c r="G96" s="61"/>
    </row>
    <row r="97" spans="2:7" ht="12.75" customHeight="1">
      <c r="B97" s="58">
        <v>42462</v>
      </c>
      <c r="C97" s="31" t="str">
        <f t="shared" si="4"/>
        <v>Saturday</v>
      </c>
      <c r="D97" s="31" t="str">
        <f t="shared" si="5"/>
        <v>2016</v>
      </c>
      <c r="E97" s="31" t="str">
        <f t="shared" si="6"/>
        <v>April</v>
      </c>
      <c r="F97" s="31" t="str">
        <f t="shared" si="7"/>
        <v>2 Quarter</v>
      </c>
      <c r="G97" s="61"/>
    </row>
    <row r="98" spans="2:7" ht="12.75" customHeight="1">
      <c r="B98" s="58">
        <v>41547</v>
      </c>
      <c r="C98" s="31" t="str">
        <f t="shared" si="4"/>
        <v>Monday</v>
      </c>
      <c r="D98" s="31" t="str">
        <f t="shared" si="5"/>
        <v>2013</v>
      </c>
      <c r="E98" s="31" t="str">
        <f t="shared" si="6"/>
        <v>September</v>
      </c>
      <c r="F98" s="31" t="str">
        <f t="shared" si="7"/>
        <v>3 Quarter</v>
      </c>
      <c r="G98" s="61"/>
    </row>
    <row r="99" spans="2:7" ht="12.75" customHeight="1">
      <c r="B99" s="58">
        <v>43008</v>
      </c>
      <c r="C99" s="31" t="str">
        <f t="shared" si="4"/>
        <v>Saturday</v>
      </c>
      <c r="D99" s="31" t="str">
        <f t="shared" si="5"/>
        <v>2017</v>
      </c>
      <c r="E99" s="31" t="str">
        <f t="shared" si="6"/>
        <v>September</v>
      </c>
      <c r="F99" s="31" t="str">
        <f t="shared" si="7"/>
        <v>3 Quarter</v>
      </c>
      <c r="G99" s="61"/>
    </row>
    <row r="100" spans="2:7" ht="12.75" customHeight="1">
      <c r="B100" s="58">
        <v>41639</v>
      </c>
      <c r="C100" s="31" t="str">
        <f t="shared" si="4"/>
        <v>Tuesday</v>
      </c>
      <c r="D100" s="31" t="str">
        <f t="shared" si="5"/>
        <v>2013</v>
      </c>
      <c r="E100" s="31" t="str">
        <f t="shared" si="6"/>
        <v>December</v>
      </c>
      <c r="F100" s="31" t="str">
        <f t="shared" si="7"/>
        <v>4 Quarter</v>
      </c>
      <c r="G100" s="61"/>
    </row>
    <row r="101" spans="2:7" ht="12.75" customHeight="1">
      <c r="B101" s="58">
        <v>42369</v>
      </c>
      <c r="C101" s="31" t="str">
        <f t="shared" si="4"/>
        <v>Thursday</v>
      </c>
      <c r="D101" s="31" t="str">
        <f t="shared" si="5"/>
        <v>2015</v>
      </c>
      <c r="E101" s="31" t="str">
        <f t="shared" si="6"/>
        <v>December</v>
      </c>
      <c r="F101" s="31" t="str">
        <f t="shared" si="7"/>
        <v>4 Quarter</v>
      </c>
      <c r="G101" s="61"/>
    </row>
    <row r="102" spans="2:7" ht="12.75" customHeight="1">
      <c r="B102" s="58">
        <v>42522</v>
      </c>
      <c r="C102" s="31" t="str">
        <f t="shared" si="4"/>
        <v>Wednesday</v>
      </c>
      <c r="D102" s="31" t="str">
        <f t="shared" si="5"/>
        <v>2016</v>
      </c>
      <c r="E102" s="31" t="str">
        <f t="shared" si="6"/>
        <v>June</v>
      </c>
      <c r="F102" s="31" t="str">
        <f t="shared" si="7"/>
        <v>2 Quarter</v>
      </c>
      <c r="G102" s="61"/>
    </row>
    <row r="103" spans="2:7" ht="12.75" customHeight="1">
      <c r="B103" s="58">
        <v>42094</v>
      </c>
      <c r="C103" s="31" t="str">
        <f t="shared" si="4"/>
        <v>Tuesday</v>
      </c>
      <c r="D103" s="31" t="str">
        <f t="shared" si="5"/>
        <v>2015</v>
      </c>
      <c r="E103" s="31" t="str">
        <f t="shared" si="6"/>
        <v>March</v>
      </c>
      <c r="F103" s="31" t="str">
        <f t="shared" si="7"/>
        <v>1 Quarter</v>
      </c>
      <c r="G103" s="61"/>
    </row>
    <row r="104" spans="2:7" ht="12.75" customHeight="1">
      <c r="B104" s="58">
        <v>42369</v>
      </c>
      <c r="C104" s="31" t="str">
        <f t="shared" si="4"/>
        <v>Thursday</v>
      </c>
      <c r="D104" s="31" t="str">
        <f t="shared" si="5"/>
        <v>2015</v>
      </c>
      <c r="E104" s="31" t="str">
        <f t="shared" si="6"/>
        <v>December</v>
      </c>
      <c r="F104" s="31" t="str">
        <f t="shared" si="7"/>
        <v>4 Quarter</v>
      </c>
      <c r="G104" s="61"/>
    </row>
    <row r="105" spans="2:7" ht="12.75" customHeight="1">
      <c r="B105" s="58">
        <v>41547</v>
      </c>
      <c r="C105" s="31" t="str">
        <f t="shared" si="4"/>
        <v>Monday</v>
      </c>
      <c r="D105" s="31" t="str">
        <f t="shared" si="5"/>
        <v>2013</v>
      </c>
      <c r="E105" s="31" t="str">
        <f t="shared" si="6"/>
        <v>September</v>
      </c>
      <c r="F105" s="31" t="str">
        <f t="shared" si="7"/>
        <v>3 Quarter</v>
      </c>
      <c r="G105" s="61"/>
    </row>
    <row r="106" spans="2:7" ht="12.75" customHeight="1"/>
    <row r="107" spans="2:7" ht="12.75" customHeight="1"/>
    <row r="108" spans="2:7" ht="12.75" customHeight="1"/>
    <row r="109" spans="2:7" ht="12.75" customHeight="1"/>
    <row r="110" spans="2:7" ht="12.75" customHeight="1"/>
    <row r="111" spans="2:7" ht="12.75" customHeight="1"/>
    <row r="112" spans="2:7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1:N1"/>
  </mergeCells>
  <hyperlinks>
    <hyperlink ref="G38" location="null!A1" display="TEXT Tab" xr:uid="{00000000-0004-0000-0400-000000000000}"/>
  </hyperlinks>
  <pageMargins left="0.75" right="0.75" top="1" bottom="1" header="0" footer="0"/>
  <pageSetup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C00"/>
  </sheetPr>
  <dimension ref="A1:M1000"/>
  <sheetViews>
    <sheetView zoomScale="70" zoomScaleNormal="70" workbookViewId="0">
      <selection activeCell="AA29" sqref="AA29"/>
    </sheetView>
  </sheetViews>
  <sheetFormatPr defaultColWidth="12.5703125" defaultRowHeight="15" customHeight="1"/>
  <cols>
    <col min="1" max="1" width="8.5703125" customWidth="1"/>
    <col min="2" max="2" width="11.42578125" customWidth="1"/>
    <col min="3" max="3" width="22.28515625" customWidth="1"/>
    <col min="4" max="5" width="13.28515625" customWidth="1"/>
    <col min="6" max="6" width="13.28515625" style="43" customWidth="1"/>
    <col min="7" max="7" width="10.28515625" customWidth="1"/>
    <col min="8" max="8" width="13.28515625" customWidth="1"/>
    <col min="9" max="9" width="8.5703125" customWidth="1"/>
    <col min="10" max="10" width="15.7109375" bestFit="1" customWidth="1"/>
    <col min="11" max="11" width="5.140625" bestFit="1" customWidth="1"/>
    <col min="12" max="12" width="7.140625" bestFit="1" customWidth="1"/>
    <col min="13" max="13" width="11.7109375" bestFit="1" customWidth="1"/>
    <col min="14" max="14" width="10.5703125" bestFit="1" customWidth="1"/>
    <col min="15" max="15" width="12.28515625" bestFit="1" customWidth="1"/>
    <col min="16" max="16" width="10.5703125" bestFit="1" customWidth="1"/>
    <col min="17" max="17" width="12.28515625" bestFit="1" customWidth="1"/>
    <col min="18" max="18" width="8.85546875" bestFit="1" customWidth="1"/>
    <col min="19" max="19" width="6.140625" bestFit="1" customWidth="1"/>
    <col min="20" max="20" width="10.5703125" bestFit="1" customWidth="1"/>
    <col min="21" max="21" width="6.85546875" bestFit="1" customWidth="1"/>
    <col min="22" max="22" width="7.140625" bestFit="1" customWidth="1"/>
    <col min="23" max="23" width="8.7109375" bestFit="1" customWidth="1"/>
    <col min="24" max="24" width="11.7109375" bestFit="1" customWidth="1"/>
    <col min="25" max="25" width="10.5703125" bestFit="1" customWidth="1"/>
    <col min="26" max="26" width="12.28515625" bestFit="1" customWidth="1"/>
    <col min="27" max="27" width="10.5703125" bestFit="1" customWidth="1"/>
    <col min="28" max="30" width="4.5703125" bestFit="1" customWidth="1"/>
    <col min="31" max="31" width="12.28515625" bestFit="1" customWidth="1"/>
    <col min="32" max="32" width="8.85546875" bestFit="1" customWidth="1"/>
    <col min="33" max="44" width="4.5703125" bestFit="1" customWidth="1"/>
    <col min="45" max="45" width="10.5703125" bestFit="1" customWidth="1"/>
    <col min="46" max="46" width="6.85546875" bestFit="1" customWidth="1"/>
    <col min="47" max="61" width="4.5703125" bestFit="1" customWidth="1"/>
    <col min="62" max="62" width="8.7109375" bestFit="1" customWidth="1"/>
    <col min="63" max="63" width="11.7109375" bestFit="1" customWidth="1"/>
  </cols>
  <sheetData>
    <row r="1" spans="1:13" ht="12.75" customHeight="1">
      <c r="A1" s="114" t="s">
        <v>279</v>
      </c>
      <c r="B1" s="108"/>
      <c r="C1" s="108"/>
      <c r="D1" s="108"/>
      <c r="E1" s="109"/>
    </row>
    <row r="2" spans="1:13" ht="12.75" customHeight="1">
      <c r="B2" s="4"/>
      <c r="D2" s="32"/>
    </row>
    <row r="3" spans="1:13" ht="12.75" customHeight="1" thickBot="1">
      <c r="A3" s="63" t="s">
        <v>1</v>
      </c>
      <c r="B3" s="42" t="s">
        <v>2</v>
      </c>
      <c r="C3" s="42" t="s">
        <v>3</v>
      </c>
      <c r="D3" s="42" t="s">
        <v>4</v>
      </c>
      <c r="E3" s="42" t="s">
        <v>5</v>
      </c>
      <c r="F3" s="80" t="s">
        <v>6</v>
      </c>
      <c r="G3" s="42" t="s">
        <v>7</v>
      </c>
      <c r="H3" s="42" t="s">
        <v>8</v>
      </c>
      <c r="J3" s="64" t="s">
        <v>509</v>
      </c>
      <c r="K3" s="64" t="s">
        <v>510</v>
      </c>
    </row>
    <row r="4" spans="1:13" ht="12.75" customHeight="1" thickTop="1">
      <c r="A4" s="33">
        <v>311587</v>
      </c>
      <c r="B4" s="6">
        <v>0</v>
      </c>
      <c r="C4" s="5" t="s">
        <v>10</v>
      </c>
      <c r="D4" s="5" t="s">
        <v>11</v>
      </c>
      <c r="E4" s="5" t="s">
        <v>12</v>
      </c>
      <c r="F4" s="81">
        <v>2</v>
      </c>
      <c r="G4" s="8">
        <v>40528</v>
      </c>
      <c r="H4" s="5" t="s">
        <v>13</v>
      </c>
      <c r="J4" s="64" t="s">
        <v>474</v>
      </c>
      <c r="K4" s="106" t="s">
        <v>463</v>
      </c>
      <c r="L4" s="106" t="s">
        <v>476</v>
      </c>
      <c r="M4" s="106" t="s">
        <v>475</v>
      </c>
    </row>
    <row r="5" spans="1:13" ht="12.75" customHeight="1">
      <c r="A5" s="33">
        <v>645109</v>
      </c>
      <c r="B5" s="6">
        <v>0</v>
      </c>
      <c r="C5" s="5" t="s">
        <v>14</v>
      </c>
      <c r="D5" s="5" t="s">
        <v>15</v>
      </c>
      <c r="E5" s="5" t="s">
        <v>12</v>
      </c>
      <c r="F5" s="81">
        <v>8</v>
      </c>
      <c r="G5" s="8">
        <v>40527</v>
      </c>
      <c r="H5" s="5" t="s">
        <v>16</v>
      </c>
      <c r="J5" s="59" t="s">
        <v>17</v>
      </c>
      <c r="K5">
        <v>41.5</v>
      </c>
      <c r="L5">
        <v>39.5</v>
      </c>
      <c r="M5">
        <v>81</v>
      </c>
    </row>
    <row r="6" spans="1:13" ht="12.75" customHeight="1">
      <c r="A6" s="33">
        <v>645109</v>
      </c>
      <c r="B6" s="6">
        <v>0</v>
      </c>
      <c r="C6" s="5" t="s">
        <v>14</v>
      </c>
      <c r="D6" s="5" t="s">
        <v>15</v>
      </c>
      <c r="E6" s="5" t="s">
        <v>12</v>
      </c>
      <c r="F6" s="81">
        <v>8</v>
      </c>
      <c r="G6" s="8">
        <v>40528</v>
      </c>
      <c r="H6" s="5" t="s">
        <v>13</v>
      </c>
      <c r="J6" s="59" t="s">
        <v>15</v>
      </c>
      <c r="L6">
        <v>48</v>
      </c>
      <c r="M6">
        <v>48</v>
      </c>
    </row>
    <row r="7" spans="1:13" ht="12.75" customHeight="1">
      <c r="A7" s="33">
        <v>835119</v>
      </c>
      <c r="B7" s="6">
        <v>0</v>
      </c>
      <c r="C7" s="5" t="s">
        <v>18</v>
      </c>
      <c r="D7" s="5" t="s">
        <v>17</v>
      </c>
      <c r="E7" s="5" t="s">
        <v>12</v>
      </c>
      <c r="F7" s="81">
        <v>5</v>
      </c>
      <c r="G7" s="8">
        <v>40527</v>
      </c>
      <c r="H7" s="5" t="s">
        <v>16</v>
      </c>
      <c r="J7" s="59" t="s">
        <v>19</v>
      </c>
      <c r="L7">
        <v>39</v>
      </c>
      <c r="M7">
        <v>39</v>
      </c>
    </row>
    <row r="8" spans="1:13" ht="12.75" customHeight="1">
      <c r="A8" s="33">
        <v>921565</v>
      </c>
      <c r="B8" s="6">
        <v>0</v>
      </c>
      <c r="C8" s="5" t="s">
        <v>20</v>
      </c>
      <c r="D8" s="5" t="s">
        <v>19</v>
      </c>
      <c r="E8" s="5" t="s">
        <v>12</v>
      </c>
      <c r="F8" s="81">
        <v>8</v>
      </c>
      <c r="G8" s="8">
        <v>40528</v>
      </c>
      <c r="H8" s="5" t="s">
        <v>13</v>
      </c>
      <c r="J8" s="59" t="s">
        <v>21</v>
      </c>
      <c r="K8">
        <v>91.5</v>
      </c>
      <c r="L8">
        <v>436.5</v>
      </c>
      <c r="M8">
        <v>528</v>
      </c>
    </row>
    <row r="9" spans="1:13" ht="12.75" customHeight="1">
      <c r="A9" s="33">
        <v>904174</v>
      </c>
      <c r="B9" s="6">
        <v>0</v>
      </c>
      <c r="C9" s="5" t="s">
        <v>22</v>
      </c>
      <c r="D9" s="5" t="s">
        <v>11</v>
      </c>
      <c r="E9" s="5" t="s">
        <v>12</v>
      </c>
      <c r="F9" s="81">
        <v>4</v>
      </c>
      <c r="G9" s="8">
        <v>40528</v>
      </c>
      <c r="H9" s="5" t="s">
        <v>13</v>
      </c>
      <c r="J9" s="59" t="s">
        <v>11</v>
      </c>
      <c r="K9">
        <v>60</v>
      </c>
      <c r="L9">
        <v>161.25</v>
      </c>
      <c r="M9">
        <v>221.25</v>
      </c>
    </row>
    <row r="10" spans="1:13" ht="12.75" customHeight="1">
      <c r="A10" s="33">
        <v>108501</v>
      </c>
      <c r="B10" s="6">
        <v>0</v>
      </c>
      <c r="C10" s="5" t="s">
        <v>23</v>
      </c>
      <c r="D10" s="5" t="s">
        <v>17</v>
      </c>
      <c r="E10" s="5" t="s">
        <v>12</v>
      </c>
      <c r="F10" s="81">
        <v>3.5</v>
      </c>
      <c r="G10" s="8">
        <v>40527</v>
      </c>
      <c r="H10" s="5" t="s">
        <v>16</v>
      </c>
      <c r="J10" s="59" t="s">
        <v>475</v>
      </c>
      <c r="K10">
        <v>193</v>
      </c>
      <c r="L10">
        <v>724.25</v>
      </c>
      <c r="M10">
        <v>917.25</v>
      </c>
    </row>
    <row r="11" spans="1:13" ht="12.75" customHeight="1">
      <c r="A11" s="33">
        <v>806984</v>
      </c>
      <c r="B11" s="6">
        <v>0</v>
      </c>
      <c r="C11" s="5" t="s">
        <v>24</v>
      </c>
      <c r="D11" s="5" t="s">
        <v>21</v>
      </c>
      <c r="E11" s="5" t="s">
        <v>12</v>
      </c>
      <c r="F11" s="81">
        <v>8</v>
      </c>
      <c r="G11" s="8">
        <v>40528</v>
      </c>
      <c r="H11" s="5" t="s">
        <v>13</v>
      </c>
    </row>
    <row r="12" spans="1:13" ht="12.75" customHeight="1">
      <c r="A12" s="33">
        <v>605544</v>
      </c>
      <c r="B12" s="6">
        <v>0</v>
      </c>
      <c r="C12" s="5" t="s">
        <v>25</v>
      </c>
      <c r="D12" s="5" t="s">
        <v>15</v>
      </c>
      <c r="E12" s="5" t="s">
        <v>12</v>
      </c>
      <c r="F12" s="81">
        <v>8</v>
      </c>
      <c r="G12" s="8">
        <v>40527</v>
      </c>
      <c r="H12" s="5" t="s">
        <v>16</v>
      </c>
    </row>
    <row r="13" spans="1:13" ht="12.75" customHeight="1">
      <c r="A13" s="33">
        <v>261528</v>
      </c>
      <c r="B13" s="6">
        <v>0</v>
      </c>
      <c r="C13" s="5" t="s">
        <v>26</v>
      </c>
      <c r="D13" s="5" t="s">
        <v>21</v>
      </c>
      <c r="E13" s="5" t="s">
        <v>12</v>
      </c>
      <c r="F13" s="81">
        <v>8</v>
      </c>
      <c r="G13" s="8">
        <v>40527</v>
      </c>
      <c r="H13" s="5" t="s">
        <v>16</v>
      </c>
    </row>
    <row r="14" spans="1:13" ht="12.75" customHeight="1">
      <c r="A14" s="33">
        <v>261528</v>
      </c>
      <c r="B14" s="6">
        <v>0</v>
      </c>
      <c r="C14" s="5" t="s">
        <v>26</v>
      </c>
      <c r="D14" s="5" t="s">
        <v>21</v>
      </c>
      <c r="E14" s="5" t="s">
        <v>12</v>
      </c>
      <c r="F14" s="81">
        <v>8</v>
      </c>
      <c r="G14" s="8">
        <v>40528</v>
      </c>
      <c r="H14" s="5" t="s">
        <v>13</v>
      </c>
    </row>
    <row r="15" spans="1:13" ht="12.75" customHeight="1">
      <c r="A15" s="33">
        <v>682726</v>
      </c>
      <c r="B15" s="6">
        <v>0</v>
      </c>
      <c r="C15" s="5" t="s">
        <v>29</v>
      </c>
      <c r="D15" s="5" t="s">
        <v>11</v>
      </c>
      <c r="E15" s="5" t="s">
        <v>12</v>
      </c>
      <c r="F15" s="81">
        <v>1</v>
      </c>
      <c r="G15" s="8">
        <v>40527</v>
      </c>
      <c r="H15" s="5" t="s">
        <v>16</v>
      </c>
    </row>
    <row r="16" spans="1:13" ht="12.75" customHeight="1">
      <c r="A16" s="33">
        <v>682726</v>
      </c>
      <c r="B16" s="6">
        <v>0</v>
      </c>
      <c r="C16" s="5" t="s">
        <v>29</v>
      </c>
      <c r="D16" s="5" t="s">
        <v>11</v>
      </c>
      <c r="E16" s="5" t="s">
        <v>12</v>
      </c>
      <c r="F16" s="81">
        <v>1.5</v>
      </c>
      <c r="G16" s="8">
        <v>40528</v>
      </c>
      <c r="H16" s="5" t="s">
        <v>13</v>
      </c>
    </row>
    <row r="17" spans="1:8" ht="12.75" customHeight="1">
      <c r="A17" s="33">
        <v>268234</v>
      </c>
      <c r="B17" s="6">
        <v>0</v>
      </c>
      <c r="C17" s="5" t="s">
        <v>30</v>
      </c>
      <c r="D17" s="5" t="s">
        <v>11</v>
      </c>
      <c r="E17" s="5" t="s">
        <v>12</v>
      </c>
      <c r="F17" s="81">
        <v>1.5</v>
      </c>
      <c r="G17" s="8">
        <v>40527</v>
      </c>
      <c r="H17" s="5" t="s">
        <v>16</v>
      </c>
    </row>
    <row r="18" spans="1:8" ht="12.75" customHeight="1">
      <c r="A18" s="33">
        <v>537900</v>
      </c>
      <c r="B18" s="6">
        <v>0</v>
      </c>
      <c r="C18" s="5" t="s">
        <v>32</v>
      </c>
      <c r="D18" s="5" t="s">
        <v>11</v>
      </c>
      <c r="E18" s="5" t="s">
        <v>12</v>
      </c>
      <c r="F18" s="81">
        <v>2</v>
      </c>
      <c r="G18" s="8">
        <v>40527</v>
      </c>
      <c r="H18" s="5" t="s">
        <v>16</v>
      </c>
    </row>
    <row r="19" spans="1:8" ht="12.75" customHeight="1">
      <c r="A19" s="33">
        <v>935382</v>
      </c>
      <c r="B19" s="6">
        <v>0</v>
      </c>
      <c r="C19" s="5" t="s">
        <v>33</v>
      </c>
      <c r="D19" s="5" t="s">
        <v>11</v>
      </c>
      <c r="E19" s="5" t="s">
        <v>12</v>
      </c>
      <c r="F19" s="81">
        <v>3.5</v>
      </c>
      <c r="G19" s="8">
        <v>40527</v>
      </c>
      <c r="H19" s="5" t="s">
        <v>16</v>
      </c>
    </row>
    <row r="20" spans="1:8" ht="12.75" customHeight="1">
      <c r="A20" s="33">
        <v>602526</v>
      </c>
      <c r="B20" s="6">
        <v>0</v>
      </c>
      <c r="C20" s="5" t="s">
        <v>34</v>
      </c>
      <c r="D20" s="5" t="s">
        <v>11</v>
      </c>
      <c r="E20" s="5" t="s">
        <v>12</v>
      </c>
      <c r="F20" s="81">
        <v>2</v>
      </c>
      <c r="G20" s="8">
        <v>40527</v>
      </c>
      <c r="H20" s="5" t="s">
        <v>16</v>
      </c>
    </row>
    <row r="21" spans="1:8" ht="12.75" customHeight="1">
      <c r="A21" s="33">
        <v>624084</v>
      </c>
      <c r="B21" s="6">
        <v>0</v>
      </c>
      <c r="C21" s="5" t="s">
        <v>36</v>
      </c>
      <c r="D21" s="5" t="s">
        <v>11</v>
      </c>
      <c r="E21" s="5" t="s">
        <v>12</v>
      </c>
      <c r="F21" s="81">
        <v>1.25</v>
      </c>
      <c r="G21" s="8">
        <v>40528</v>
      </c>
      <c r="H21" s="5" t="s">
        <v>13</v>
      </c>
    </row>
    <row r="22" spans="1:8" ht="12.75" customHeight="1">
      <c r="A22" s="33">
        <v>341458</v>
      </c>
      <c r="B22" s="6">
        <v>0</v>
      </c>
      <c r="C22" s="5" t="s">
        <v>37</v>
      </c>
      <c r="D22" s="5" t="s">
        <v>21</v>
      </c>
      <c r="E22" s="5" t="s">
        <v>12</v>
      </c>
      <c r="F22" s="81">
        <v>8</v>
      </c>
      <c r="G22" s="8">
        <v>40528</v>
      </c>
      <c r="H22" s="5" t="s">
        <v>13</v>
      </c>
    </row>
    <row r="23" spans="1:8" ht="12.75" customHeight="1">
      <c r="A23" s="33">
        <v>674630</v>
      </c>
      <c r="B23" s="6">
        <v>0</v>
      </c>
      <c r="C23" s="5" t="s">
        <v>38</v>
      </c>
      <c r="D23" s="5" t="s">
        <v>11</v>
      </c>
      <c r="E23" s="5" t="s">
        <v>12</v>
      </c>
      <c r="F23" s="81">
        <v>2.75</v>
      </c>
      <c r="G23" s="8">
        <v>40528</v>
      </c>
      <c r="H23" s="5" t="s">
        <v>13</v>
      </c>
    </row>
    <row r="24" spans="1:8" ht="12.75" customHeight="1">
      <c r="A24" s="33">
        <v>674630</v>
      </c>
      <c r="B24" s="6">
        <v>0</v>
      </c>
      <c r="C24" s="5" t="s">
        <v>38</v>
      </c>
      <c r="D24" s="5" t="s">
        <v>17</v>
      </c>
      <c r="E24" s="5" t="s">
        <v>12</v>
      </c>
      <c r="F24" s="81">
        <v>1</v>
      </c>
      <c r="G24" s="8">
        <v>40528</v>
      </c>
      <c r="H24" s="5" t="s">
        <v>13</v>
      </c>
    </row>
    <row r="25" spans="1:8" ht="12.75" customHeight="1">
      <c r="A25" s="33">
        <v>752850</v>
      </c>
      <c r="B25" s="6">
        <v>0</v>
      </c>
      <c r="C25" s="5" t="s">
        <v>39</v>
      </c>
      <c r="D25" s="5" t="s">
        <v>17</v>
      </c>
      <c r="E25" s="5" t="s">
        <v>12</v>
      </c>
      <c r="F25" s="81">
        <v>1.25</v>
      </c>
      <c r="G25" s="8">
        <v>40527</v>
      </c>
      <c r="H25" s="5" t="s">
        <v>16</v>
      </c>
    </row>
    <row r="26" spans="1:8" ht="12.75" customHeight="1">
      <c r="A26" s="33">
        <v>951321</v>
      </c>
      <c r="B26" s="6">
        <v>1</v>
      </c>
      <c r="C26" s="5" t="s">
        <v>40</v>
      </c>
      <c r="D26" s="5" t="s">
        <v>11</v>
      </c>
      <c r="E26" s="5" t="s">
        <v>12</v>
      </c>
      <c r="F26" s="81">
        <v>8.75</v>
      </c>
      <c r="G26" s="8">
        <v>40529</v>
      </c>
      <c r="H26" s="5" t="s">
        <v>31</v>
      </c>
    </row>
    <row r="27" spans="1:8" ht="12.75" customHeight="1">
      <c r="A27" s="33">
        <v>311587</v>
      </c>
      <c r="B27" s="6">
        <v>0</v>
      </c>
      <c r="C27" s="5" t="s">
        <v>10</v>
      </c>
      <c r="D27" s="5" t="s">
        <v>19</v>
      </c>
      <c r="E27" s="5" t="s">
        <v>12</v>
      </c>
      <c r="F27" s="81">
        <v>4</v>
      </c>
      <c r="G27" s="8">
        <v>40529</v>
      </c>
      <c r="H27" s="5" t="s">
        <v>31</v>
      </c>
    </row>
    <row r="28" spans="1:8" ht="12.75" customHeight="1">
      <c r="A28" s="33">
        <v>140990</v>
      </c>
      <c r="B28" s="6">
        <v>0</v>
      </c>
      <c r="C28" s="5" t="s">
        <v>41</v>
      </c>
      <c r="D28" s="5" t="s">
        <v>11</v>
      </c>
      <c r="E28" s="5" t="s">
        <v>12</v>
      </c>
      <c r="F28" s="81">
        <v>2</v>
      </c>
      <c r="G28" s="8">
        <v>40540</v>
      </c>
      <c r="H28" s="5" t="s">
        <v>28</v>
      </c>
    </row>
    <row r="29" spans="1:8" ht="12.75" customHeight="1">
      <c r="A29" s="33">
        <v>883669</v>
      </c>
      <c r="B29" s="6">
        <v>0</v>
      </c>
      <c r="C29" s="5" t="s">
        <v>42</v>
      </c>
      <c r="D29" s="5" t="s">
        <v>21</v>
      </c>
      <c r="E29" s="5" t="s">
        <v>12</v>
      </c>
      <c r="F29" s="81">
        <v>4.75</v>
      </c>
      <c r="G29" s="8">
        <v>40534</v>
      </c>
      <c r="H29" s="5" t="s">
        <v>16</v>
      </c>
    </row>
    <row r="30" spans="1:8" ht="12.75" customHeight="1">
      <c r="A30" s="33">
        <v>733760</v>
      </c>
      <c r="B30" s="6">
        <v>0</v>
      </c>
      <c r="C30" s="5" t="s">
        <v>43</v>
      </c>
      <c r="D30" s="5" t="s">
        <v>11</v>
      </c>
      <c r="E30" s="5" t="s">
        <v>12</v>
      </c>
      <c r="F30" s="81">
        <v>3.5</v>
      </c>
      <c r="G30" s="8">
        <v>40532</v>
      </c>
      <c r="H30" s="5" t="s">
        <v>27</v>
      </c>
    </row>
    <row r="31" spans="1:8" ht="12.75" customHeight="1">
      <c r="A31" s="33">
        <v>474941</v>
      </c>
      <c r="B31" s="6">
        <v>0</v>
      </c>
      <c r="C31" s="5" t="s">
        <v>44</v>
      </c>
      <c r="D31" s="5" t="s">
        <v>11</v>
      </c>
      <c r="E31" s="5" t="s">
        <v>12</v>
      </c>
      <c r="F31" s="81">
        <v>2.5</v>
      </c>
      <c r="G31" s="8">
        <v>40534</v>
      </c>
      <c r="H31" s="5" t="s">
        <v>16</v>
      </c>
    </row>
    <row r="32" spans="1:8" ht="12.75" customHeight="1">
      <c r="A32" s="33">
        <v>474941</v>
      </c>
      <c r="B32" s="6">
        <v>0</v>
      </c>
      <c r="C32" s="5" t="s">
        <v>44</v>
      </c>
      <c r="D32" s="5" t="s">
        <v>11</v>
      </c>
      <c r="E32" s="5" t="s">
        <v>12</v>
      </c>
      <c r="F32" s="81">
        <v>1.5</v>
      </c>
      <c r="G32" s="8">
        <v>40540</v>
      </c>
      <c r="H32" s="5" t="s">
        <v>28</v>
      </c>
    </row>
    <row r="33" spans="1:8" ht="12.75" customHeight="1">
      <c r="A33" s="33">
        <v>615307</v>
      </c>
      <c r="B33" s="6">
        <v>0</v>
      </c>
      <c r="C33" s="5" t="s">
        <v>45</v>
      </c>
      <c r="D33" s="5" t="s">
        <v>11</v>
      </c>
      <c r="E33" s="5" t="s">
        <v>12</v>
      </c>
      <c r="F33" s="81">
        <v>4</v>
      </c>
      <c r="G33" s="8">
        <v>40529</v>
      </c>
      <c r="H33" s="5" t="s">
        <v>31</v>
      </c>
    </row>
    <row r="34" spans="1:8" ht="12.75" customHeight="1">
      <c r="A34" s="33">
        <v>144775</v>
      </c>
      <c r="B34" s="6">
        <v>0</v>
      </c>
      <c r="C34" s="5" t="s">
        <v>46</v>
      </c>
      <c r="D34" s="5" t="s">
        <v>11</v>
      </c>
      <c r="E34" s="5" t="s">
        <v>12</v>
      </c>
      <c r="F34" s="81">
        <v>2</v>
      </c>
      <c r="G34" s="8">
        <v>40540</v>
      </c>
      <c r="H34" s="5" t="s">
        <v>28</v>
      </c>
    </row>
    <row r="35" spans="1:8" ht="12.75" customHeight="1">
      <c r="A35" s="33">
        <v>54857</v>
      </c>
      <c r="B35" s="6">
        <v>0</v>
      </c>
      <c r="C35" s="5" t="s">
        <v>47</v>
      </c>
      <c r="D35" s="5" t="s">
        <v>11</v>
      </c>
      <c r="E35" s="5" t="s">
        <v>12</v>
      </c>
      <c r="F35" s="81">
        <v>1</v>
      </c>
      <c r="G35" s="8">
        <v>40533</v>
      </c>
      <c r="H35" s="5" t="s">
        <v>28</v>
      </c>
    </row>
    <row r="36" spans="1:8" ht="12.75" customHeight="1">
      <c r="A36" s="33">
        <v>969490</v>
      </c>
      <c r="B36" s="6">
        <v>0</v>
      </c>
      <c r="C36" s="5" t="s">
        <v>48</v>
      </c>
      <c r="D36" s="5" t="s">
        <v>17</v>
      </c>
      <c r="E36" s="5" t="s">
        <v>12</v>
      </c>
      <c r="F36" s="81">
        <v>3</v>
      </c>
      <c r="G36" s="8">
        <v>40533</v>
      </c>
      <c r="H36" s="5" t="s">
        <v>28</v>
      </c>
    </row>
    <row r="37" spans="1:8" ht="12.75" customHeight="1">
      <c r="A37" s="33">
        <v>969490</v>
      </c>
      <c r="B37" s="6">
        <v>0</v>
      </c>
      <c r="C37" s="5" t="s">
        <v>48</v>
      </c>
      <c r="D37" s="5" t="s">
        <v>21</v>
      </c>
      <c r="E37" s="5" t="s">
        <v>12</v>
      </c>
      <c r="F37" s="81">
        <v>8</v>
      </c>
      <c r="G37" s="8">
        <v>40534</v>
      </c>
      <c r="H37" s="5" t="s">
        <v>16</v>
      </c>
    </row>
    <row r="38" spans="1:8" ht="12.75" customHeight="1">
      <c r="A38" s="33">
        <v>579919</v>
      </c>
      <c r="B38" s="6">
        <v>0</v>
      </c>
      <c r="C38" s="5" t="s">
        <v>49</v>
      </c>
      <c r="D38" s="5" t="s">
        <v>21</v>
      </c>
      <c r="E38" s="5" t="s">
        <v>12</v>
      </c>
      <c r="F38" s="81">
        <v>2</v>
      </c>
      <c r="G38" s="8">
        <v>40534</v>
      </c>
      <c r="H38" s="5" t="s">
        <v>16</v>
      </c>
    </row>
    <row r="39" spans="1:8" ht="12.75" customHeight="1">
      <c r="A39" s="33">
        <v>599675</v>
      </c>
      <c r="B39" s="6">
        <v>0</v>
      </c>
      <c r="C39" s="5" t="s">
        <v>50</v>
      </c>
      <c r="D39" s="5" t="s">
        <v>11</v>
      </c>
      <c r="E39" s="5" t="s">
        <v>12</v>
      </c>
      <c r="F39" s="81">
        <v>2</v>
      </c>
      <c r="G39" s="8">
        <v>40534</v>
      </c>
      <c r="H39" s="5" t="s">
        <v>16</v>
      </c>
    </row>
    <row r="40" spans="1:8" ht="12.75" customHeight="1">
      <c r="A40" s="33">
        <v>625135</v>
      </c>
      <c r="B40" s="6">
        <v>0</v>
      </c>
      <c r="C40" s="5" t="s">
        <v>51</v>
      </c>
      <c r="D40" s="5" t="s">
        <v>11</v>
      </c>
      <c r="E40" s="5" t="s">
        <v>12</v>
      </c>
      <c r="F40" s="81">
        <v>1</v>
      </c>
      <c r="G40" s="8">
        <v>40540</v>
      </c>
      <c r="H40" s="5" t="s">
        <v>28</v>
      </c>
    </row>
    <row r="41" spans="1:8" ht="12.75" customHeight="1">
      <c r="A41" s="33">
        <v>664825</v>
      </c>
      <c r="B41" s="6">
        <v>0</v>
      </c>
      <c r="C41" s="5" t="s">
        <v>52</v>
      </c>
      <c r="D41" s="5" t="s">
        <v>21</v>
      </c>
      <c r="E41" s="5" t="s">
        <v>12</v>
      </c>
      <c r="F41" s="81">
        <v>8</v>
      </c>
      <c r="G41" s="8">
        <v>40542</v>
      </c>
      <c r="H41" s="5" t="s">
        <v>13</v>
      </c>
    </row>
    <row r="42" spans="1:8" ht="12.75" customHeight="1">
      <c r="A42" s="33">
        <v>664825</v>
      </c>
      <c r="B42" s="6">
        <v>0</v>
      </c>
      <c r="C42" s="5" t="s">
        <v>52</v>
      </c>
      <c r="D42" s="5" t="s">
        <v>21</v>
      </c>
      <c r="E42" s="5" t="s">
        <v>12</v>
      </c>
      <c r="F42" s="81">
        <v>6</v>
      </c>
      <c r="G42" s="8">
        <v>40541</v>
      </c>
      <c r="H42" s="5" t="s">
        <v>16</v>
      </c>
    </row>
    <row r="43" spans="1:8" ht="12.75" customHeight="1">
      <c r="A43" s="33">
        <v>459949</v>
      </c>
      <c r="B43" s="6">
        <v>0</v>
      </c>
      <c r="C43" s="5" t="s">
        <v>53</v>
      </c>
      <c r="D43" s="5" t="s">
        <v>11</v>
      </c>
      <c r="E43" s="5" t="s">
        <v>12</v>
      </c>
      <c r="F43" s="81">
        <v>2</v>
      </c>
      <c r="G43" s="8">
        <v>40529</v>
      </c>
      <c r="H43" s="5" t="s">
        <v>31</v>
      </c>
    </row>
    <row r="44" spans="1:8" ht="12.75" customHeight="1">
      <c r="A44" s="33">
        <v>375792</v>
      </c>
      <c r="B44" s="6">
        <v>0</v>
      </c>
      <c r="C44" s="5" t="s">
        <v>54</v>
      </c>
      <c r="D44" s="5" t="s">
        <v>19</v>
      </c>
      <c r="E44" s="5" t="s">
        <v>12</v>
      </c>
      <c r="F44" s="81">
        <v>4</v>
      </c>
      <c r="G44" s="8">
        <v>40532</v>
      </c>
      <c r="H44" s="5" t="s">
        <v>27</v>
      </c>
    </row>
    <row r="45" spans="1:8" ht="12.75" customHeight="1">
      <c r="A45" s="33">
        <v>459949</v>
      </c>
      <c r="B45" s="6">
        <v>0</v>
      </c>
      <c r="C45" s="5" t="s">
        <v>53</v>
      </c>
      <c r="D45" s="5" t="s">
        <v>17</v>
      </c>
      <c r="E45" s="5" t="s">
        <v>12</v>
      </c>
      <c r="F45" s="81">
        <v>8</v>
      </c>
      <c r="G45" s="8">
        <v>40546</v>
      </c>
      <c r="H45" s="5" t="s">
        <v>27</v>
      </c>
    </row>
    <row r="46" spans="1:8" ht="12.75" customHeight="1">
      <c r="A46" s="33">
        <v>459949</v>
      </c>
      <c r="B46" s="6">
        <v>0</v>
      </c>
      <c r="C46" s="5" t="s">
        <v>53</v>
      </c>
      <c r="D46" s="5" t="s">
        <v>17</v>
      </c>
      <c r="E46" s="5" t="s">
        <v>12</v>
      </c>
      <c r="F46" s="81">
        <v>4</v>
      </c>
      <c r="G46" s="8">
        <v>40547</v>
      </c>
      <c r="H46" s="5" t="s">
        <v>28</v>
      </c>
    </row>
    <row r="47" spans="1:8" ht="12.75" customHeight="1">
      <c r="A47" s="33">
        <v>869277</v>
      </c>
      <c r="B47" s="6">
        <v>0</v>
      </c>
      <c r="C47" s="5" t="s">
        <v>55</v>
      </c>
      <c r="D47" s="5" t="s">
        <v>21</v>
      </c>
      <c r="E47" s="5" t="s">
        <v>12</v>
      </c>
      <c r="F47" s="81">
        <v>8</v>
      </c>
      <c r="G47" s="8">
        <v>40541</v>
      </c>
      <c r="H47" s="5" t="s">
        <v>16</v>
      </c>
    </row>
    <row r="48" spans="1:8" ht="12.75" customHeight="1">
      <c r="A48" s="33">
        <v>389844</v>
      </c>
      <c r="B48" s="6">
        <v>0</v>
      </c>
      <c r="C48" s="5" t="s">
        <v>56</v>
      </c>
      <c r="D48" s="5" t="s">
        <v>21</v>
      </c>
      <c r="E48" s="5" t="s">
        <v>12</v>
      </c>
      <c r="F48" s="81">
        <v>2</v>
      </c>
      <c r="G48" s="8">
        <v>40534</v>
      </c>
      <c r="H48" s="5" t="s">
        <v>16</v>
      </c>
    </row>
    <row r="49" spans="1:8" ht="12.75" customHeight="1">
      <c r="A49" s="33">
        <v>389844</v>
      </c>
      <c r="B49" s="6">
        <v>0</v>
      </c>
      <c r="C49" s="5" t="s">
        <v>56</v>
      </c>
      <c r="D49" s="5" t="s">
        <v>21</v>
      </c>
      <c r="E49" s="5" t="s">
        <v>12</v>
      </c>
      <c r="F49" s="81">
        <v>8</v>
      </c>
      <c r="G49" s="8">
        <v>40535</v>
      </c>
      <c r="H49" s="5" t="s">
        <v>13</v>
      </c>
    </row>
    <row r="50" spans="1:8" ht="12.75" customHeight="1">
      <c r="A50" s="33">
        <v>873164</v>
      </c>
      <c r="B50" s="6">
        <v>0</v>
      </c>
      <c r="C50" s="5" t="s">
        <v>57</v>
      </c>
      <c r="D50" s="5" t="s">
        <v>21</v>
      </c>
      <c r="E50" s="5" t="s">
        <v>12</v>
      </c>
      <c r="F50" s="81">
        <v>3</v>
      </c>
      <c r="G50" s="8">
        <v>40540</v>
      </c>
      <c r="H50" s="5" t="s">
        <v>28</v>
      </c>
    </row>
    <row r="51" spans="1:8" ht="12.75" customHeight="1">
      <c r="A51" s="33">
        <v>935382</v>
      </c>
      <c r="B51" s="6">
        <v>0</v>
      </c>
      <c r="C51" s="5" t="s">
        <v>33</v>
      </c>
      <c r="D51" s="5" t="s">
        <v>21</v>
      </c>
      <c r="E51" s="5" t="s">
        <v>12</v>
      </c>
      <c r="F51" s="81">
        <v>8</v>
      </c>
      <c r="G51" s="8">
        <v>40542</v>
      </c>
      <c r="H51" s="5" t="s">
        <v>13</v>
      </c>
    </row>
    <row r="52" spans="1:8" ht="12.75" customHeight="1">
      <c r="A52" s="33">
        <v>935382</v>
      </c>
      <c r="B52" s="6">
        <v>0</v>
      </c>
      <c r="C52" s="5" t="s">
        <v>33</v>
      </c>
      <c r="D52" s="5" t="s">
        <v>21</v>
      </c>
      <c r="E52" s="5" t="s">
        <v>12</v>
      </c>
      <c r="F52" s="81">
        <v>8</v>
      </c>
      <c r="G52" s="8">
        <v>40541</v>
      </c>
      <c r="H52" s="5" t="s">
        <v>16</v>
      </c>
    </row>
    <row r="53" spans="1:8" ht="12.75" customHeight="1">
      <c r="A53" s="33">
        <v>555166</v>
      </c>
      <c r="B53" s="6">
        <v>0</v>
      </c>
      <c r="C53" s="5" t="s">
        <v>58</v>
      </c>
      <c r="D53" s="5" t="s">
        <v>21</v>
      </c>
      <c r="E53" s="5" t="s">
        <v>12</v>
      </c>
      <c r="F53" s="81">
        <v>8</v>
      </c>
      <c r="G53" s="8">
        <v>40534</v>
      </c>
      <c r="H53" s="5" t="s">
        <v>16</v>
      </c>
    </row>
    <row r="54" spans="1:8" ht="12.75" customHeight="1">
      <c r="A54" s="33">
        <v>555166</v>
      </c>
      <c r="B54" s="6">
        <v>0</v>
      </c>
      <c r="C54" s="5" t="s">
        <v>58</v>
      </c>
      <c r="D54" s="5" t="s">
        <v>21</v>
      </c>
      <c r="E54" s="5" t="s">
        <v>12</v>
      </c>
      <c r="F54" s="81">
        <v>6.25</v>
      </c>
      <c r="G54" s="8">
        <v>40533</v>
      </c>
      <c r="H54" s="5" t="s">
        <v>28</v>
      </c>
    </row>
    <row r="55" spans="1:8" ht="12.75" customHeight="1">
      <c r="A55" s="33">
        <v>555166</v>
      </c>
      <c r="B55" s="6">
        <v>0</v>
      </c>
      <c r="C55" s="5" t="s">
        <v>58</v>
      </c>
      <c r="D55" s="5" t="s">
        <v>19</v>
      </c>
      <c r="E55" s="5" t="s">
        <v>12</v>
      </c>
      <c r="F55" s="81">
        <v>4</v>
      </c>
      <c r="G55" s="8">
        <v>40529</v>
      </c>
      <c r="H55" s="5" t="s">
        <v>31</v>
      </c>
    </row>
    <row r="56" spans="1:8" ht="12.75" customHeight="1">
      <c r="A56" s="33">
        <v>503495</v>
      </c>
      <c r="B56" s="6">
        <v>0</v>
      </c>
      <c r="C56" s="5" t="s">
        <v>59</v>
      </c>
      <c r="D56" s="5" t="s">
        <v>11</v>
      </c>
      <c r="E56" s="5" t="s">
        <v>12</v>
      </c>
      <c r="F56" s="81">
        <v>2</v>
      </c>
      <c r="G56" s="8">
        <v>40532</v>
      </c>
      <c r="H56" s="5" t="s">
        <v>27</v>
      </c>
    </row>
    <row r="57" spans="1:8" ht="12.75" customHeight="1">
      <c r="A57" s="33">
        <v>503495</v>
      </c>
      <c r="B57" s="6">
        <v>0</v>
      </c>
      <c r="C57" s="5" t="s">
        <v>59</v>
      </c>
      <c r="D57" s="5" t="s">
        <v>11</v>
      </c>
      <c r="E57" s="5" t="s">
        <v>12</v>
      </c>
      <c r="F57" s="81">
        <v>8</v>
      </c>
      <c r="G57" s="8">
        <v>40534</v>
      </c>
      <c r="H57" s="5" t="s">
        <v>16</v>
      </c>
    </row>
    <row r="58" spans="1:8" ht="12.75" customHeight="1">
      <c r="A58" s="33">
        <v>935382</v>
      </c>
      <c r="B58" s="6">
        <v>0</v>
      </c>
      <c r="C58" s="5" t="s">
        <v>33</v>
      </c>
      <c r="D58" s="5" t="s">
        <v>21</v>
      </c>
      <c r="E58" s="5" t="s">
        <v>12</v>
      </c>
      <c r="F58" s="81">
        <v>8</v>
      </c>
      <c r="G58" s="8">
        <v>40540</v>
      </c>
      <c r="H58" s="5" t="s">
        <v>28</v>
      </c>
    </row>
    <row r="59" spans="1:8" ht="12.75" customHeight="1">
      <c r="A59" s="33">
        <v>35938</v>
      </c>
      <c r="B59" s="6">
        <v>0</v>
      </c>
      <c r="C59" s="5" t="s">
        <v>60</v>
      </c>
      <c r="D59" s="5" t="s">
        <v>11</v>
      </c>
      <c r="E59" s="5" t="s">
        <v>12</v>
      </c>
      <c r="F59" s="81">
        <v>2</v>
      </c>
      <c r="G59" s="8">
        <v>40529</v>
      </c>
      <c r="H59" s="5" t="s">
        <v>31</v>
      </c>
    </row>
    <row r="60" spans="1:8" ht="12.75" customHeight="1">
      <c r="A60" s="33">
        <v>162126</v>
      </c>
      <c r="B60" s="6">
        <v>0</v>
      </c>
      <c r="C60" s="5" t="s">
        <v>61</v>
      </c>
      <c r="D60" s="5" t="s">
        <v>11</v>
      </c>
      <c r="E60" s="5" t="s">
        <v>12</v>
      </c>
      <c r="F60" s="81">
        <v>3</v>
      </c>
      <c r="G60" s="8">
        <v>40532</v>
      </c>
      <c r="H60" s="5" t="s">
        <v>27</v>
      </c>
    </row>
    <row r="61" spans="1:8" ht="12.75" customHeight="1">
      <c r="A61" s="33">
        <v>453743</v>
      </c>
      <c r="B61" s="6">
        <v>0</v>
      </c>
      <c r="C61" s="5" t="s">
        <v>62</v>
      </c>
      <c r="D61" s="5" t="s">
        <v>17</v>
      </c>
      <c r="E61" s="5" t="s">
        <v>12</v>
      </c>
      <c r="F61" s="81">
        <v>3.25</v>
      </c>
      <c r="G61" s="8">
        <v>40532</v>
      </c>
      <c r="H61" s="5" t="s">
        <v>27</v>
      </c>
    </row>
    <row r="62" spans="1:8" ht="12.75" customHeight="1">
      <c r="A62" s="33">
        <v>674630</v>
      </c>
      <c r="B62" s="6">
        <v>0</v>
      </c>
      <c r="C62" s="5" t="s">
        <v>38</v>
      </c>
      <c r="D62" s="5" t="s">
        <v>21</v>
      </c>
      <c r="E62" s="5" t="s">
        <v>12</v>
      </c>
      <c r="F62" s="81">
        <v>8</v>
      </c>
      <c r="G62" s="8">
        <v>40532</v>
      </c>
      <c r="H62" s="5" t="s">
        <v>27</v>
      </c>
    </row>
    <row r="63" spans="1:8" ht="12.75" customHeight="1">
      <c r="A63" s="33">
        <v>422727</v>
      </c>
      <c r="B63" s="6">
        <v>0</v>
      </c>
      <c r="C63" s="5" t="s">
        <v>63</v>
      </c>
      <c r="D63" s="5" t="s">
        <v>19</v>
      </c>
      <c r="E63" s="5" t="s">
        <v>12</v>
      </c>
      <c r="F63" s="81">
        <v>8</v>
      </c>
      <c r="G63" s="8">
        <v>40533</v>
      </c>
      <c r="H63" s="5" t="s">
        <v>28</v>
      </c>
    </row>
    <row r="64" spans="1:8" ht="12.75" customHeight="1">
      <c r="A64" s="33">
        <v>820836</v>
      </c>
      <c r="B64" s="6">
        <v>0</v>
      </c>
      <c r="C64" s="5" t="s">
        <v>64</v>
      </c>
      <c r="D64" s="5" t="s">
        <v>19</v>
      </c>
      <c r="E64" s="5" t="s">
        <v>12</v>
      </c>
      <c r="F64" s="81">
        <v>4</v>
      </c>
      <c r="G64" s="8">
        <v>40529</v>
      </c>
      <c r="H64" s="5" t="s">
        <v>31</v>
      </c>
    </row>
    <row r="65" spans="1:8" ht="12.75" customHeight="1">
      <c r="A65" s="33">
        <v>647912</v>
      </c>
      <c r="B65" s="6">
        <v>0</v>
      </c>
      <c r="C65" s="5" t="s">
        <v>65</v>
      </c>
      <c r="D65" s="5" t="s">
        <v>11</v>
      </c>
      <c r="E65" s="5" t="s">
        <v>12</v>
      </c>
      <c r="F65" s="81">
        <v>2.5</v>
      </c>
      <c r="G65" s="8">
        <v>40529</v>
      </c>
      <c r="H65" s="5" t="s">
        <v>31</v>
      </c>
    </row>
    <row r="66" spans="1:8" ht="12.75" customHeight="1">
      <c r="A66" s="33">
        <v>363618</v>
      </c>
      <c r="B66" s="6">
        <v>0</v>
      </c>
      <c r="C66" s="5" t="s">
        <v>66</v>
      </c>
      <c r="D66" s="5" t="s">
        <v>11</v>
      </c>
      <c r="E66" s="5" t="s">
        <v>12</v>
      </c>
      <c r="F66" s="81">
        <v>1</v>
      </c>
      <c r="G66" s="8">
        <v>40533</v>
      </c>
      <c r="H66" s="5" t="s">
        <v>28</v>
      </c>
    </row>
    <row r="67" spans="1:8" ht="12.75" customHeight="1">
      <c r="A67" s="33">
        <v>309284</v>
      </c>
      <c r="B67" s="6">
        <v>0</v>
      </c>
      <c r="C67" s="5" t="s">
        <v>67</v>
      </c>
      <c r="D67" s="5" t="s">
        <v>11</v>
      </c>
      <c r="E67" s="5" t="s">
        <v>12</v>
      </c>
      <c r="F67" s="81">
        <v>8</v>
      </c>
      <c r="G67" s="8">
        <v>40532</v>
      </c>
      <c r="H67" s="5" t="s">
        <v>27</v>
      </c>
    </row>
    <row r="68" spans="1:8" ht="12.75" customHeight="1">
      <c r="A68" s="33">
        <v>694606</v>
      </c>
      <c r="B68" s="6">
        <v>0</v>
      </c>
      <c r="C68" s="5" t="s">
        <v>68</v>
      </c>
      <c r="D68" s="5" t="s">
        <v>11</v>
      </c>
      <c r="E68" s="5" t="s">
        <v>12</v>
      </c>
      <c r="F68" s="81">
        <v>0.75</v>
      </c>
      <c r="G68" s="8">
        <v>40532</v>
      </c>
      <c r="H68" s="5" t="s">
        <v>27</v>
      </c>
    </row>
    <row r="69" spans="1:8" ht="12.75" customHeight="1">
      <c r="A69" s="33">
        <v>694606</v>
      </c>
      <c r="B69" s="6">
        <v>0</v>
      </c>
      <c r="C69" s="5" t="s">
        <v>68</v>
      </c>
      <c r="D69" s="5" t="s">
        <v>11</v>
      </c>
      <c r="E69" s="5" t="s">
        <v>12</v>
      </c>
      <c r="F69" s="81">
        <v>0.5</v>
      </c>
      <c r="G69" s="8">
        <v>40541</v>
      </c>
      <c r="H69" s="5" t="s">
        <v>16</v>
      </c>
    </row>
    <row r="70" spans="1:8" ht="12.75" customHeight="1">
      <c r="A70" s="33">
        <v>942722</v>
      </c>
      <c r="B70" s="6">
        <v>0</v>
      </c>
      <c r="C70" s="5" t="s">
        <v>69</v>
      </c>
      <c r="D70" s="5" t="s">
        <v>11</v>
      </c>
      <c r="E70" s="5" t="s">
        <v>12</v>
      </c>
      <c r="F70" s="81">
        <v>1</v>
      </c>
      <c r="G70" s="8">
        <v>40533</v>
      </c>
      <c r="H70" s="5" t="s">
        <v>28</v>
      </c>
    </row>
    <row r="71" spans="1:8" ht="12.75" customHeight="1">
      <c r="A71" s="33">
        <v>689783</v>
      </c>
      <c r="B71" s="6">
        <v>0</v>
      </c>
      <c r="C71" s="5" t="s">
        <v>70</v>
      </c>
      <c r="D71" s="5" t="s">
        <v>11</v>
      </c>
      <c r="E71" s="5" t="s">
        <v>12</v>
      </c>
      <c r="F71" s="81">
        <v>3</v>
      </c>
      <c r="G71" s="8">
        <v>40541</v>
      </c>
      <c r="H71" s="5" t="s">
        <v>16</v>
      </c>
    </row>
    <row r="72" spans="1:8" ht="12.75" customHeight="1">
      <c r="A72" s="33">
        <v>572634</v>
      </c>
      <c r="B72" s="6">
        <v>0</v>
      </c>
      <c r="C72" s="5" t="s">
        <v>71</v>
      </c>
      <c r="D72" s="5" t="s">
        <v>17</v>
      </c>
      <c r="E72" s="5" t="s">
        <v>12</v>
      </c>
      <c r="F72" s="81">
        <v>8</v>
      </c>
      <c r="G72" s="8">
        <v>40529</v>
      </c>
      <c r="H72" s="5" t="s">
        <v>31</v>
      </c>
    </row>
    <row r="73" spans="1:8" ht="12.75" customHeight="1">
      <c r="A73" s="33">
        <v>572634</v>
      </c>
      <c r="B73" s="6">
        <v>0</v>
      </c>
      <c r="C73" s="5" t="s">
        <v>71</v>
      </c>
      <c r="D73" s="5" t="s">
        <v>15</v>
      </c>
      <c r="E73" s="5" t="s">
        <v>12</v>
      </c>
      <c r="F73" s="81">
        <v>8</v>
      </c>
      <c r="G73" s="8">
        <v>40532</v>
      </c>
      <c r="H73" s="5" t="s">
        <v>27</v>
      </c>
    </row>
    <row r="74" spans="1:8" ht="12.75" customHeight="1">
      <c r="A74" s="33">
        <v>572634</v>
      </c>
      <c r="B74" s="6">
        <v>0</v>
      </c>
      <c r="C74" s="5" t="s">
        <v>71</v>
      </c>
      <c r="D74" s="5" t="s">
        <v>15</v>
      </c>
      <c r="E74" s="5" t="s">
        <v>12</v>
      </c>
      <c r="F74" s="81">
        <v>8</v>
      </c>
      <c r="G74" s="8">
        <v>40533</v>
      </c>
      <c r="H74" s="5" t="s">
        <v>28</v>
      </c>
    </row>
    <row r="75" spans="1:8" ht="12.75" customHeight="1">
      <c r="A75" s="33">
        <v>572634</v>
      </c>
      <c r="B75" s="6">
        <v>0</v>
      </c>
      <c r="C75" s="5" t="s">
        <v>71</v>
      </c>
      <c r="D75" s="5" t="s">
        <v>15</v>
      </c>
      <c r="E75" s="5" t="s">
        <v>12</v>
      </c>
      <c r="F75" s="81">
        <v>8</v>
      </c>
      <c r="G75" s="8">
        <v>40534</v>
      </c>
      <c r="H75" s="5" t="s">
        <v>16</v>
      </c>
    </row>
    <row r="76" spans="1:8" ht="12.75" customHeight="1">
      <c r="A76" s="33">
        <v>53568</v>
      </c>
      <c r="B76" s="6">
        <v>0</v>
      </c>
      <c r="C76" s="5" t="s">
        <v>72</v>
      </c>
      <c r="D76" s="5" t="s">
        <v>21</v>
      </c>
      <c r="E76" s="5" t="s">
        <v>12</v>
      </c>
      <c r="F76" s="81">
        <v>8</v>
      </c>
      <c r="G76" s="8">
        <v>40542</v>
      </c>
      <c r="H76" s="5" t="s">
        <v>13</v>
      </c>
    </row>
    <row r="77" spans="1:8" ht="12.75" customHeight="1">
      <c r="A77" s="33">
        <v>341458</v>
      </c>
      <c r="B77" s="6">
        <v>0</v>
      </c>
      <c r="C77" s="5" t="s">
        <v>37</v>
      </c>
      <c r="D77" s="5" t="s">
        <v>21</v>
      </c>
      <c r="E77" s="5" t="s">
        <v>12</v>
      </c>
      <c r="F77" s="81">
        <v>8</v>
      </c>
      <c r="G77" s="8">
        <v>40542</v>
      </c>
      <c r="H77" s="5" t="s">
        <v>13</v>
      </c>
    </row>
    <row r="78" spans="1:8" ht="12.75" customHeight="1">
      <c r="A78" s="33">
        <v>645109</v>
      </c>
      <c r="B78" s="6">
        <v>0</v>
      </c>
      <c r="C78" s="5" t="s">
        <v>14</v>
      </c>
      <c r="D78" s="5" t="s">
        <v>21</v>
      </c>
      <c r="E78" s="5" t="s">
        <v>12</v>
      </c>
      <c r="F78" s="81">
        <v>4</v>
      </c>
      <c r="G78" s="8">
        <v>40533</v>
      </c>
      <c r="H78" s="5" t="s">
        <v>28</v>
      </c>
    </row>
    <row r="79" spans="1:8" ht="12.75" customHeight="1">
      <c r="A79" s="33">
        <v>645109</v>
      </c>
      <c r="B79" s="6">
        <v>0</v>
      </c>
      <c r="C79" s="5" t="s">
        <v>14</v>
      </c>
      <c r="D79" s="5" t="s">
        <v>21</v>
      </c>
      <c r="E79" s="5" t="s">
        <v>12</v>
      </c>
      <c r="F79" s="81">
        <v>8</v>
      </c>
      <c r="G79" s="8">
        <v>40534</v>
      </c>
      <c r="H79" s="5" t="s">
        <v>16</v>
      </c>
    </row>
    <row r="80" spans="1:8" ht="12.75" customHeight="1">
      <c r="A80" s="33">
        <v>645109</v>
      </c>
      <c r="B80" s="6">
        <v>0</v>
      </c>
      <c r="C80" s="5" t="s">
        <v>14</v>
      </c>
      <c r="D80" s="5" t="s">
        <v>21</v>
      </c>
      <c r="E80" s="5" t="s">
        <v>12</v>
      </c>
      <c r="F80" s="81">
        <v>8</v>
      </c>
      <c r="G80" s="8">
        <v>40535</v>
      </c>
      <c r="H80" s="5" t="s">
        <v>13</v>
      </c>
    </row>
    <row r="81" spans="1:8" ht="12.75" customHeight="1">
      <c r="A81" s="33">
        <v>309793</v>
      </c>
      <c r="B81" s="6">
        <v>0</v>
      </c>
      <c r="C81" s="5" t="s">
        <v>73</v>
      </c>
      <c r="D81" s="5" t="s">
        <v>19</v>
      </c>
      <c r="E81" s="5" t="s">
        <v>12</v>
      </c>
      <c r="F81" s="81">
        <v>2</v>
      </c>
      <c r="G81" s="8">
        <v>40534</v>
      </c>
      <c r="H81" s="5" t="s">
        <v>16</v>
      </c>
    </row>
    <row r="82" spans="1:8" ht="12.75" customHeight="1">
      <c r="A82" s="33">
        <v>689074</v>
      </c>
      <c r="B82" s="6">
        <v>0</v>
      </c>
      <c r="C82" s="5" t="s">
        <v>74</v>
      </c>
      <c r="D82" s="5" t="s">
        <v>21</v>
      </c>
      <c r="E82" s="5" t="s">
        <v>12</v>
      </c>
      <c r="F82" s="81">
        <v>8</v>
      </c>
      <c r="G82" s="8">
        <v>40540</v>
      </c>
      <c r="H82" s="5" t="s">
        <v>28</v>
      </c>
    </row>
    <row r="83" spans="1:8" ht="12.75" customHeight="1">
      <c r="A83" s="33">
        <v>689074</v>
      </c>
      <c r="B83" s="6">
        <v>0</v>
      </c>
      <c r="C83" s="5" t="s">
        <v>74</v>
      </c>
      <c r="D83" s="5" t="s">
        <v>21</v>
      </c>
      <c r="E83" s="5" t="s">
        <v>12</v>
      </c>
      <c r="F83" s="81">
        <v>8</v>
      </c>
      <c r="G83" s="8">
        <v>40541</v>
      </c>
      <c r="H83" s="5" t="s">
        <v>16</v>
      </c>
    </row>
    <row r="84" spans="1:8" ht="12.75" customHeight="1">
      <c r="A84" s="33">
        <v>689074</v>
      </c>
      <c r="B84" s="6">
        <v>0</v>
      </c>
      <c r="C84" s="5" t="s">
        <v>74</v>
      </c>
      <c r="D84" s="5" t="s">
        <v>21</v>
      </c>
      <c r="E84" s="5" t="s">
        <v>12</v>
      </c>
      <c r="F84" s="81">
        <v>8</v>
      </c>
      <c r="G84" s="8">
        <v>40542</v>
      </c>
      <c r="H84" s="5" t="s">
        <v>13</v>
      </c>
    </row>
    <row r="85" spans="1:8" ht="12.75" customHeight="1">
      <c r="A85" s="33">
        <v>609303</v>
      </c>
      <c r="B85" s="6">
        <v>1</v>
      </c>
      <c r="C85" s="5" t="s">
        <v>75</v>
      </c>
      <c r="D85" s="5" t="s">
        <v>21</v>
      </c>
      <c r="E85" s="5" t="s">
        <v>12</v>
      </c>
      <c r="F85" s="81">
        <v>8</v>
      </c>
      <c r="G85" s="8">
        <v>40540</v>
      </c>
      <c r="H85" s="5" t="s">
        <v>28</v>
      </c>
    </row>
    <row r="86" spans="1:8" ht="12.75" customHeight="1">
      <c r="A86" s="33">
        <v>185450</v>
      </c>
      <c r="B86" s="6">
        <v>0</v>
      </c>
      <c r="C86" s="5" t="s">
        <v>76</v>
      </c>
      <c r="D86" s="5" t="s">
        <v>21</v>
      </c>
      <c r="E86" s="5" t="s">
        <v>12</v>
      </c>
      <c r="F86" s="81">
        <v>4</v>
      </c>
      <c r="G86" s="8">
        <v>40533</v>
      </c>
      <c r="H86" s="5" t="s">
        <v>28</v>
      </c>
    </row>
    <row r="87" spans="1:8" ht="12.75" customHeight="1">
      <c r="A87" s="33">
        <v>525099</v>
      </c>
      <c r="B87" s="6">
        <v>0</v>
      </c>
      <c r="C87" s="5" t="s">
        <v>77</v>
      </c>
      <c r="D87" s="5" t="s">
        <v>21</v>
      </c>
      <c r="E87" s="5" t="s">
        <v>12</v>
      </c>
      <c r="F87" s="81">
        <v>8</v>
      </c>
      <c r="G87" s="8">
        <v>40532</v>
      </c>
      <c r="H87" s="5" t="s">
        <v>27</v>
      </c>
    </row>
    <row r="88" spans="1:8" ht="12.75" customHeight="1">
      <c r="A88" s="33">
        <v>217327</v>
      </c>
      <c r="B88" s="6">
        <v>0</v>
      </c>
      <c r="C88" s="5" t="s">
        <v>78</v>
      </c>
      <c r="D88" s="5" t="s">
        <v>21</v>
      </c>
      <c r="E88" s="5" t="s">
        <v>12</v>
      </c>
      <c r="F88" s="81">
        <v>8</v>
      </c>
      <c r="G88" s="8">
        <v>40529</v>
      </c>
      <c r="H88" s="5" t="s">
        <v>31</v>
      </c>
    </row>
    <row r="89" spans="1:8" ht="12.75" customHeight="1">
      <c r="A89" s="33">
        <v>585545</v>
      </c>
      <c r="B89" s="6">
        <v>0</v>
      </c>
      <c r="C89" s="5" t="s">
        <v>79</v>
      </c>
      <c r="D89" s="5" t="s">
        <v>21</v>
      </c>
      <c r="E89" s="5" t="s">
        <v>12</v>
      </c>
      <c r="F89" s="81">
        <v>8</v>
      </c>
      <c r="G89" s="8">
        <v>40540</v>
      </c>
      <c r="H89" s="5" t="s">
        <v>28</v>
      </c>
    </row>
    <row r="90" spans="1:8" ht="12.75" customHeight="1">
      <c r="A90" s="33">
        <v>853351</v>
      </c>
      <c r="B90" s="6">
        <v>0</v>
      </c>
      <c r="C90" s="5" t="s">
        <v>80</v>
      </c>
      <c r="D90" s="5" t="s">
        <v>11</v>
      </c>
      <c r="E90" s="5" t="s">
        <v>12</v>
      </c>
      <c r="F90" s="81">
        <v>2</v>
      </c>
      <c r="G90" s="8">
        <v>40532</v>
      </c>
      <c r="H90" s="5" t="s">
        <v>27</v>
      </c>
    </row>
    <row r="91" spans="1:8" ht="12.75" customHeight="1">
      <c r="A91" s="33">
        <v>853351</v>
      </c>
      <c r="B91" s="6">
        <v>0</v>
      </c>
      <c r="C91" s="5" t="s">
        <v>80</v>
      </c>
      <c r="D91" s="5" t="s">
        <v>11</v>
      </c>
      <c r="E91" s="5" t="s">
        <v>12</v>
      </c>
      <c r="F91" s="81">
        <v>4</v>
      </c>
      <c r="G91" s="8">
        <v>40529</v>
      </c>
      <c r="H91" s="5" t="s">
        <v>31</v>
      </c>
    </row>
    <row r="92" spans="1:8" ht="12.75" customHeight="1">
      <c r="A92" s="33">
        <v>853351</v>
      </c>
      <c r="B92" s="6">
        <v>0</v>
      </c>
      <c r="C92" s="5" t="s">
        <v>80</v>
      </c>
      <c r="D92" s="5" t="s">
        <v>21</v>
      </c>
      <c r="E92" s="5" t="s">
        <v>12</v>
      </c>
      <c r="F92" s="81">
        <v>8</v>
      </c>
      <c r="G92" s="8">
        <v>40533</v>
      </c>
      <c r="H92" s="5" t="s">
        <v>28</v>
      </c>
    </row>
    <row r="93" spans="1:8" ht="12.75" customHeight="1">
      <c r="A93" s="33">
        <v>972886</v>
      </c>
      <c r="B93" s="6">
        <v>0</v>
      </c>
      <c r="C93" s="5" t="s">
        <v>81</v>
      </c>
      <c r="D93" s="5" t="s">
        <v>11</v>
      </c>
      <c r="E93" s="5" t="s">
        <v>12</v>
      </c>
      <c r="F93" s="81">
        <v>1</v>
      </c>
      <c r="G93" s="8">
        <v>40532</v>
      </c>
      <c r="H93" s="5" t="s">
        <v>27</v>
      </c>
    </row>
    <row r="94" spans="1:8" ht="12.75" customHeight="1">
      <c r="A94" s="33">
        <v>934035</v>
      </c>
      <c r="B94" s="6">
        <v>0</v>
      </c>
      <c r="C94" s="5" t="s">
        <v>82</v>
      </c>
      <c r="D94" s="5" t="s">
        <v>17</v>
      </c>
      <c r="E94" s="5" t="s">
        <v>12</v>
      </c>
      <c r="F94" s="81">
        <v>4</v>
      </c>
      <c r="G94" s="8">
        <v>40547</v>
      </c>
      <c r="H94" s="5" t="s">
        <v>28</v>
      </c>
    </row>
    <row r="95" spans="1:8" ht="12.75" customHeight="1">
      <c r="A95" s="33">
        <v>459949</v>
      </c>
      <c r="B95" s="6">
        <v>0</v>
      </c>
      <c r="C95" s="5" t="s">
        <v>53</v>
      </c>
      <c r="D95" s="5" t="s">
        <v>17</v>
      </c>
      <c r="E95" s="5" t="s">
        <v>12</v>
      </c>
      <c r="F95" s="81">
        <v>5</v>
      </c>
      <c r="G95" s="8">
        <v>40547</v>
      </c>
      <c r="H95" s="5" t="s">
        <v>28</v>
      </c>
    </row>
    <row r="96" spans="1:8" ht="12.75" customHeight="1">
      <c r="A96" s="33">
        <v>459949</v>
      </c>
      <c r="B96" s="6">
        <v>0</v>
      </c>
      <c r="C96" s="5" t="s">
        <v>53</v>
      </c>
      <c r="D96" s="5" t="s">
        <v>17</v>
      </c>
      <c r="E96" s="5" t="s">
        <v>12</v>
      </c>
      <c r="F96" s="81">
        <v>-4</v>
      </c>
      <c r="G96" s="8">
        <v>40547</v>
      </c>
      <c r="H96" s="5" t="s">
        <v>28</v>
      </c>
    </row>
    <row r="97" spans="1:8" ht="12.75" customHeight="1">
      <c r="A97" s="33">
        <v>459949</v>
      </c>
      <c r="B97" s="6">
        <v>0</v>
      </c>
      <c r="C97" s="5" t="s">
        <v>53</v>
      </c>
      <c r="D97" s="5" t="s">
        <v>17</v>
      </c>
      <c r="E97" s="5" t="s">
        <v>12</v>
      </c>
      <c r="F97" s="81">
        <v>3</v>
      </c>
      <c r="G97" s="8">
        <v>40548</v>
      </c>
      <c r="H97" s="5" t="s">
        <v>16</v>
      </c>
    </row>
    <row r="98" spans="1:8" ht="12.75" customHeight="1">
      <c r="A98" s="33">
        <v>377203</v>
      </c>
      <c r="B98" s="6">
        <v>0</v>
      </c>
      <c r="C98" s="5" t="s">
        <v>83</v>
      </c>
      <c r="D98" s="5" t="s">
        <v>11</v>
      </c>
      <c r="E98" s="5" t="s">
        <v>12</v>
      </c>
      <c r="F98" s="81">
        <v>1</v>
      </c>
      <c r="G98" s="8">
        <v>40546</v>
      </c>
      <c r="H98" s="5" t="s">
        <v>27</v>
      </c>
    </row>
    <row r="99" spans="1:8" ht="12.75" customHeight="1">
      <c r="A99" s="33">
        <v>728279</v>
      </c>
      <c r="B99" s="6">
        <v>0</v>
      </c>
      <c r="C99" s="5" t="s">
        <v>84</v>
      </c>
      <c r="D99" s="5" t="s">
        <v>21</v>
      </c>
      <c r="E99" s="5" t="s">
        <v>12</v>
      </c>
      <c r="F99" s="81">
        <v>7</v>
      </c>
      <c r="G99" s="8">
        <v>40549</v>
      </c>
      <c r="H99" s="5" t="s">
        <v>13</v>
      </c>
    </row>
    <row r="100" spans="1:8" ht="12.75" customHeight="1">
      <c r="A100" s="33">
        <v>642295</v>
      </c>
      <c r="B100" s="6">
        <v>0</v>
      </c>
      <c r="C100" s="5" t="s">
        <v>85</v>
      </c>
      <c r="D100" s="5" t="s">
        <v>17</v>
      </c>
      <c r="E100" s="5" t="s">
        <v>12</v>
      </c>
      <c r="F100" s="81">
        <v>8</v>
      </c>
      <c r="G100" s="8">
        <v>40550</v>
      </c>
      <c r="H100" s="5" t="s">
        <v>31</v>
      </c>
    </row>
    <row r="101" spans="1:8" ht="12.75" customHeight="1">
      <c r="A101" s="33">
        <v>624084</v>
      </c>
      <c r="B101" s="6">
        <v>0</v>
      </c>
      <c r="C101" s="5" t="s">
        <v>36</v>
      </c>
      <c r="D101" s="5" t="s">
        <v>11</v>
      </c>
      <c r="E101" s="5" t="s">
        <v>12</v>
      </c>
      <c r="F101" s="81">
        <v>-1.25</v>
      </c>
      <c r="G101" s="8">
        <v>40528</v>
      </c>
      <c r="H101" s="5" t="s">
        <v>13</v>
      </c>
    </row>
    <row r="102" spans="1:8" ht="12.75" customHeight="1">
      <c r="A102" s="33">
        <v>624084</v>
      </c>
      <c r="B102" s="6">
        <v>0</v>
      </c>
      <c r="C102" s="5" t="s">
        <v>36</v>
      </c>
      <c r="D102" s="5" t="s">
        <v>11</v>
      </c>
      <c r="E102" s="5" t="s">
        <v>12</v>
      </c>
      <c r="F102" s="81">
        <v>1.75</v>
      </c>
      <c r="G102" s="8">
        <v>40528</v>
      </c>
      <c r="H102" s="5" t="s">
        <v>13</v>
      </c>
    </row>
    <row r="103" spans="1:8" ht="12.75" customHeight="1">
      <c r="A103" s="33">
        <v>728279</v>
      </c>
      <c r="B103" s="6">
        <v>0</v>
      </c>
      <c r="C103" s="5" t="s">
        <v>84</v>
      </c>
      <c r="D103" s="5" t="s">
        <v>11</v>
      </c>
      <c r="E103" s="5" t="s">
        <v>12</v>
      </c>
      <c r="F103" s="81">
        <v>2</v>
      </c>
      <c r="G103" s="8">
        <v>40528</v>
      </c>
      <c r="H103" s="5" t="s">
        <v>13</v>
      </c>
    </row>
    <row r="104" spans="1:8" ht="12.75" customHeight="1">
      <c r="A104" s="33">
        <v>140990</v>
      </c>
      <c r="B104" s="6">
        <v>0</v>
      </c>
      <c r="C104" s="5" t="s">
        <v>41</v>
      </c>
      <c r="D104" s="5" t="s">
        <v>11</v>
      </c>
      <c r="E104" s="5" t="s">
        <v>12</v>
      </c>
      <c r="F104" s="81">
        <v>3</v>
      </c>
      <c r="G104" s="8">
        <v>40528</v>
      </c>
      <c r="H104" s="5" t="s">
        <v>13</v>
      </c>
    </row>
    <row r="105" spans="1:8" ht="12.75" customHeight="1">
      <c r="A105" s="33">
        <v>198333</v>
      </c>
      <c r="B105" s="6">
        <v>1</v>
      </c>
      <c r="C105" s="5" t="s">
        <v>86</v>
      </c>
      <c r="D105" s="5" t="s">
        <v>21</v>
      </c>
      <c r="E105" s="5" t="s">
        <v>12</v>
      </c>
      <c r="F105" s="81">
        <v>4</v>
      </c>
      <c r="G105" s="8">
        <v>40528</v>
      </c>
      <c r="H105" s="5" t="s">
        <v>13</v>
      </c>
    </row>
    <row r="106" spans="1:8" ht="12.75" customHeight="1">
      <c r="A106" s="33">
        <v>44371</v>
      </c>
      <c r="B106" s="6">
        <v>0</v>
      </c>
      <c r="C106" s="5" t="s">
        <v>87</v>
      </c>
      <c r="D106" s="5" t="s">
        <v>21</v>
      </c>
      <c r="E106" s="5" t="s">
        <v>12</v>
      </c>
      <c r="F106" s="81">
        <v>3</v>
      </c>
      <c r="G106" s="8">
        <v>40527</v>
      </c>
      <c r="H106" s="5" t="s">
        <v>16</v>
      </c>
    </row>
    <row r="107" spans="1:8" ht="12.75" customHeight="1">
      <c r="A107" s="33">
        <v>44371</v>
      </c>
      <c r="B107" s="6">
        <v>0</v>
      </c>
      <c r="C107" s="5" t="s">
        <v>87</v>
      </c>
      <c r="D107" s="5" t="s">
        <v>21</v>
      </c>
      <c r="E107" s="5" t="s">
        <v>12</v>
      </c>
      <c r="F107" s="81">
        <v>8</v>
      </c>
      <c r="G107" s="8">
        <v>40528</v>
      </c>
      <c r="H107" s="5" t="s">
        <v>13</v>
      </c>
    </row>
    <row r="108" spans="1:8" ht="12.75" customHeight="1">
      <c r="A108" s="33">
        <v>988116</v>
      </c>
      <c r="B108" s="6">
        <v>0</v>
      </c>
      <c r="C108" s="5" t="s">
        <v>88</v>
      </c>
      <c r="D108" s="5" t="s">
        <v>21</v>
      </c>
      <c r="E108" s="5" t="s">
        <v>12</v>
      </c>
      <c r="F108" s="81">
        <v>7</v>
      </c>
      <c r="G108" s="8">
        <v>40527</v>
      </c>
      <c r="H108" s="5" t="s">
        <v>16</v>
      </c>
    </row>
    <row r="109" spans="1:8" ht="12.75" customHeight="1">
      <c r="A109" s="33">
        <v>500684</v>
      </c>
      <c r="B109" s="6">
        <v>0</v>
      </c>
      <c r="C109" s="5" t="s">
        <v>89</v>
      </c>
      <c r="D109" s="5" t="s">
        <v>11</v>
      </c>
      <c r="E109" s="5" t="s">
        <v>12</v>
      </c>
      <c r="F109" s="81">
        <v>1</v>
      </c>
      <c r="G109" s="8">
        <v>40528</v>
      </c>
      <c r="H109" s="5" t="s">
        <v>13</v>
      </c>
    </row>
    <row r="110" spans="1:8" ht="12.75" customHeight="1">
      <c r="A110" s="33">
        <v>429643</v>
      </c>
      <c r="B110" s="6">
        <v>0</v>
      </c>
      <c r="C110" s="5" t="s">
        <v>90</v>
      </c>
      <c r="D110" s="5" t="s">
        <v>21</v>
      </c>
      <c r="E110" s="5" t="s">
        <v>12</v>
      </c>
      <c r="F110" s="81">
        <v>8</v>
      </c>
      <c r="G110" s="8">
        <v>40527</v>
      </c>
      <c r="H110" s="5" t="s">
        <v>16</v>
      </c>
    </row>
    <row r="111" spans="1:8" ht="12.75" customHeight="1">
      <c r="A111" s="33">
        <v>429643</v>
      </c>
      <c r="B111" s="6">
        <v>0</v>
      </c>
      <c r="C111" s="5" t="s">
        <v>90</v>
      </c>
      <c r="D111" s="5" t="s">
        <v>11</v>
      </c>
      <c r="E111" s="5" t="s">
        <v>12</v>
      </c>
      <c r="F111" s="81">
        <v>2.75</v>
      </c>
      <c r="G111" s="8">
        <v>40528</v>
      </c>
      <c r="H111" s="5" t="s">
        <v>13</v>
      </c>
    </row>
    <row r="112" spans="1:8" ht="12.75" customHeight="1">
      <c r="A112" s="33">
        <v>738503</v>
      </c>
      <c r="B112" s="6">
        <v>0</v>
      </c>
      <c r="C112" s="5" t="s">
        <v>91</v>
      </c>
      <c r="D112" s="5" t="s">
        <v>11</v>
      </c>
      <c r="E112" s="5" t="s">
        <v>12</v>
      </c>
      <c r="F112" s="81">
        <v>1.25</v>
      </c>
      <c r="G112" s="8">
        <v>40528</v>
      </c>
      <c r="H112" s="5" t="s">
        <v>13</v>
      </c>
    </row>
    <row r="113" spans="1:8" ht="12.75" customHeight="1">
      <c r="A113" s="33">
        <v>55381</v>
      </c>
      <c r="B113" s="6">
        <v>0</v>
      </c>
      <c r="C113" s="5" t="s">
        <v>92</v>
      </c>
      <c r="D113" s="5" t="s">
        <v>11</v>
      </c>
      <c r="E113" s="5" t="s">
        <v>12</v>
      </c>
      <c r="F113" s="81">
        <v>8</v>
      </c>
      <c r="G113" s="8">
        <v>40527</v>
      </c>
      <c r="H113" s="5" t="s">
        <v>16</v>
      </c>
    </row>
    <row r="114" spans="1:8" ht="12.75" customHeight="1">
      <c r="A114" s="33">
        <v>115195</v>
      </c>
      <c r="B114" s="6">
        <v>0</v>
      </c>
      <c r="C114" s="5" t="s">
        <v>93</v>
      </c>
      <c r="D114" s="5" t="s">
        <v>11</v>
      </c>
      <c r="E114" s="5" t="s">
        <v>12</v>
      </c>
      <c r="F114" s="81">
        <v>1.5</v>
      </c>
      <c r="G114" s="8">
        <v>40527</v>
      </c>
      <c r="H114" s="5" t="s">
        <v>16</v>
      </c>
    </row>
    <row r="115" spans="1:8" ht="12.75" customHeight="1">
      <c r="A115" s="33">
        <v>545521</v>
      </c>
      <c r="B115" s="6">
        <v>0</v>
      </c>
      <c r="C115" s="5" t="s">
        <v>94</v>
      </c>
      <c r="D115" s="5" t="s">
        <v>21</v>
      </c>
      <c r="E115" s="5" t="s">
        <v>12</v>
      </c>
      <c r="F115" s="81">
        <v>2.25</v>
      </c>
      <c r="G115" s="8">
        <v>40528</v>
      </c>
      <c r="H115" s="5" t="s">
        <v>13</v>
      </c>
    </row>
    <row r="116" spans="1:8" ht="12.75" customHeight="1">
      <c r="A116" s="33">
        <v>775444</v>
      </c>
      <c r="B116" s="6">
        <v>0</v>
      </c>
      <c r="C116" s="5" t="s">
        <v>95</v>
      </c>
      <c r="D116" s="5" t="s">
        <v>11</v>
      </c>
      <c r="E116" s="5" t="s">
        <v>12</v>
      </c>
      <c r="F116" s="81">
        <v>1</v>
      </c>
      <c r="G116" s="8">
        <v>40528</v>
      </c>
      <c r="H116" s="5" t="s">
        <v>13</v>
      </c>
    </row>
    <row r="117" spans="1:8" ht="12.75" customHeight="1">
      <c r="A117" s="33">
        <v>856465</v>
      </c>
      <c r="B117" s="6">
        <v>0</v>
      </c>
      <c r="C117" s="5" t="s">
        <v>96</v>
      </c>
      <c r="D117" s="5" t="s">
        <v>11</v>
      </c>
      <c r="E117" s="5" t="s">
        <v>12</v>
      </c>
      <c r="F117" s="81">
        <v>6</v>
      </c>
      <c r="G117" s="8">
        <v>40527</v>
      </c>
      <c r="H117" s="5" t="s">
        <v>16</v>
      </c>
    </row>
    <row r="118" spans="1:8" ht="12.75" customHeight="1">
      <c r="A118" s="33">
        <v>555242</v>
      </c>
      <c r="B118" s="6">
        <v>0</v>
      </c>
      <c r="C118" s="5" t="s">
        <v>97</v>
      </c>
      <c r="D118" s="5" t="s">
        <v>11</v>
      </c>
      <c r="E118" s="5" t="s">
        <v>12</v>
      </c>
      <c r="F118" s="81">
        <v>3.5</v>
      </c>
      <c r="G118" s="8">
        <v>40528</v>
      </c>
      <c r="H118" s="5" t="s">
        <v>13</v>
      </c>
    </row>
    <row r="119" spans="1:8" ht="12.75" customHeight="1">
      <c r="A119" s="33">
        <v>251999</v>
      </c>
      <c r="B119" s="6">
        <v>0</v>
      </c>
      <c r="C119" s="5" t="s">
        <v>98</v>
      </c>
      <c r="D119" s="5" t="s">
        <v>21</v>
      </c>
      <c r="E119" s="5" t="s">
        <v>12</v>
      </c>
      <c r="F119" s="81">
        <v>1.5</v>
      </c>
      <c r="G119" s="8">
        <v>40528</v>
      </c>
      <c r="H119" s="5" t="s">
        <v>13</v>
      </c>
    </row>
    <row r="120" spans="1:8" ht="12.75" customHeight="1">
      <c r="A120" s="33">
        <v>99193</v>
      </c>
      <c r="B120" s="6">
        <v>0</v>
      </c>
      <c r="C120" s="5" t="s">
        <v>99</v>
      </c>
      <c r="D120" s="5" t="s">
        <v>21</v>
      </c>
      <c r="E120" s="5" t="s">
        <v>12</v>
      </c>
      <c r="F120" s="81">
        <v>4</v>
      </c>
      <c r="G120" s="8">
        <v>40527</v>
      </c>
      <c r="H120" s="5" t="s">
        <v>16</v>
      </c>
    </row>
    <row r="121" spans="1:8" ht="12.75" customHeight="1">
      <c r="A121" s="33">
        <v>99193</v>
      </c>
      <c r="B121" s="6">
        <v>0</v>
      </c>
      <c r="C121" s="5" t="s">
        <v>99</v>
      </c>
      <c r="D121" s="5" t="s">
        <v>21</v>
      </c>
      <c r="E121" s="5" t="s">
        <v>12</v>
      </c>
      <c r="F121" s="81">
        <v>8</v>
      </c>
      <c r="G121" s="8">
        <v>40528</v>
      </c>
      <c r="H121" s="5" t="s">
        <v>13</v>
      </c>
    </row>
    <row r="122" spans="1:8" ht="12.75" customHeight="1">
      <c r="A122" s="33">
        <v>392062</v>
      </c>
      <c r="B122" s="6">
        <v>0</v>
      </c>
      <c r="C122" s="5" t="s">
        <v>100</v>
      </c>
      <c r="D122" s="5" t="s">
        <v>21</v>
      </c>
      <c r="E122" s="5" t="s">
        <v>12</v>
      </c>
      <c r="F122" s="81">
        <v>8</v>
      </c>
      <c r="G122" s="8">
        <v>40528</v>
      </c>
      <c r="H122" s="5" t="s">
        <v>13</v>
      </c>
    </row>
    <row r="123" spans="1:8" ht="12.75" customHeight="1">
      <c r="A123" s="33">
        <v>422727</v>
      </c>
      <c r="B123" s="6">
        <v>0</v>
      </c>
      <c r="C123" s="5" t="s">
        <v>63</v>
      </c>
      <c r="D123" s="5" t="s">
        <v>19</v>
      </c>
      <c r="E123" s="5" t="s">
        <v>12</v>
      </c>
      <c r="F123" s="81">
        <v>2</v>
      </c>
      <c r="G123" s="8">
        <v>40528</v>
      </c>
      <c r="H123" s="5" t="s">
        <v>13</v>
      </c>
    </row>
    <row r="124" spans="1:8" ht="12.75" customHeight="1">
      <c r="A124" s="33">
        <v>377203</v>
      </c>
      <c r="B124" s="6">
        <v>0</v>
      </c>
      <c r="C124" s="5" t="s">
        <v>83</v>
      </c>
      <c r="D124" s="5" t="s">
        <v>11</v>
      </c>
      <c r="E124" s="5" t="s">
        <v>12</v>
      </c>
      <c r="F124" s="81">
        <v>1</v>
      </c>
      <c r="G124" s="8">
        <v>40534</v>
      </c>
      <c r="H124" s="5" t="s">
        <v>16</v>
      </c>
    </row>
    <row r="125" spans="1:8" ht="12.75" customHeight="1">
      <c r="A125" s="33">
        <v>654062</v>
      </c>
      <c r="B125" s="6">
        <v>0</v>
      </c>
      <c r="C125" s="5" t="s">
        <v>101</v>
      </c>
      <c r="D125" s="5" t="s">
        <v>21</v>
      </c>
      <c r="E125" s="5" t="s">
        <v>12</v>
      </c>
      <c r="F125" s="81">
        <v>8</v>
      </c>
      <c r="G125" s="8">
        <v>40533</v>
      </c>
      <c r="H125" s="5" t="s">
        <v>28</v>
      </c>
    </row>
    <row r="126" spans="1:8" ht="12.75" customHeight="1">
      <c r="A126" s="33">
        <v>755355</v>
      </c>
      <c r="B126" s="6">
        <v>0</v>
      </c>
      <c r="C126" s="5" t="s">
        <v>102</v>
      </c>
      <c r="D126" s="5" t="s">
        <v>21</v>
      </c>
      <c r="E126" s="5" t="s">
        <v>12</v>
      </c>
      <c r="F126" s="81">
        <v>8</v>
      </c>
      <c r="G126" s="8">
        <v>40533</v>
      </c>
      <c r="H126" s="5" t="s">
        <v>28</v>
      </c>
    </row>
    <row r="127" spans="1:8" ht="12.75" customHeight="1">
      <c r="A127" s="33">
        <v>555862</v>
      </c>
      <c r="B127" s="6">
        <v>0</v>
      </c>
      <c r="C127" s="5" t="s">
        <v>103</v>
      </c>
      <c r="D127" s="5" t="s">
        <v>11</v>
      </c>
      <c r="E127" s="5" t="s">
        <v>12</v>
      </c>
      <c r="F127" s="81">
        <v>2</v>
      </c>
      <c r="G127" s="8">
        <v>40529</v>
      </c>
      <c r="H127" s="5" t="s">
        <v>31</v>
      </c>
    </row>
    <row r="128" spans="1:8" ht="12.75" customHeight="1">
      <c r="A128" s="33">
        <v>338561</v>
      </c>
      <c r="B128" s="6">
        <v>0</v>
      </c>
      <c r="C128" s="5" t="s">
        <v>104</v>
      </c>
      <c r="D128" s="5" t="s">
        <v>11</v>
      </c>
      <c r="E128" s="5" t="s">
        <v>12</v>
      </c>
      <c r="F128" s="81">
        <v>1</v>
      </c>
      <c r="G128" s="8">
        <v>40540</v>
      </c>
      <c r="H128" s="5" t="s">
        <v>28</v>
      </c>
    </row>
    <row r="129" spans="1:8" ht="12.75" customHeight="1">
      <c r="A129" s="33">
        <v>226479</v>
      </c>
      <c r="B129" s="6">
        <v>0</v>
      </c>
      <c r="C129" s="5" t="s">
        <v>105</v>
      </c>
      <c r="D129" s="5" t="s">
        <v>11</v>
      </c>
      <c r="E129" s="5" t="s">
        <v>12</v>
      </c>
      <c r="F129" s="81">
        <v>1</v>
      </c>
      <c r="G129" s="8">
        <v>40532</v>
      </c>
      <c r="H129" s="5" t="s">
        <v>27</v>
      </c>
    </row>
    <row r="130" spans="1:8" ht="12.75" customHeight="1">
      <c r="A130" s="33">
        <v>226479</v>
      </c>
      <c r="B130" s="6">
        <v>0</v>
      </c>
      <c r="C130" s="5" t="s">
        <v>105</v>
      </c>
      <c r="D130" s="5" t="s">
        <v>11</v>
      </c>
      <c r="E130" s="5" t="s">
        <v>12</v>
      </c>
      <c r="F130" s="81">
        <v>2</v>
      </c>
      <c r="G130" s="8">
        <v>40535</v>
      </c>
      <c r="H130" s="5" t="s">
        <v>13</v>
      </c>
    </row>
    <row r="131" spans="1:8" ht="12.75" customHeight="1">
      <c r="A131" s="33">
        <v>500684</v>
      </c>
      <c r="B131" s="6">
        <v>0</v>
      </c>
      <c r="C131" s="5" t="s">
        <v>89</v>
      </c>
      <c r="D131" s="5" t="s">
        <v>19</v>
      </c>
      <c r="E131" s="5" t="s">
        <v>12</v>
      </c>
      <c r="F131" s="81">
        <v>3</v>
      </c>
      <c r="G131" s="8">
        <v>40532</v>
      </c>
      <c r="H131" s="5" t="s">
        <v>27</v>
      </c>
    </row>
    <row r="132" spans="1:8" ht="12.75" customHeight="1">
      <c r="A132" s="33">
        <v>462639</v>
      </c>
      <c r="B132" s="6">
        <v>0</v>
      </c>
      <c r="C132" s="5" t="s">
        <v>106</v>
      </c>
      <c r="D132" s="5" t="s">
        <v>21</v>
      </c>
      <c r="E132" s="5" t="s">
        <v>12</v>
      </c>
      <c r="F132" s="81">
        <v>5</v>
      </c>
      <c r="G132" s="8">
        <v>40541</v>
      </c>
      <c r="H132" s="5" t="s">
        <v>16</v>
      </c>
    </row>
    <row r="133" spans="1:8" ht="12.75" customHeight="1">
      <c r="A133" s="33">
        <v>793716</v>
      </c>
      <c r="B133" s="6">
        <v>0</v>
      </c>
      <c r="C133" s="5" t="s">
        <v>107</v>
      </c>
      <c r="D133" s="5" t="s">
        <v>11</v>
      </c>
      <c r="E133" s="5" t="s">
        <v>12</v>
      </c>
      <c r="F133" s="81">
        <v>1</v>
      </c>
      <c r="G133" s="8">
        <v>40529</v>
      </c>
      <c r="H133" s="5" t="s">
        <v>31</v>
      </c>
    </row>
    <row r="134" spans="1:8" ht="12.75" customHeight="1">
      <c r="A134" s="33">
        <v>301384</v>
      </c>
      <c r="B134" s="6">
        <v>0</v>
      </c>
      <c r="C134" s="5" t="s">
        <v>108</v>
      </c>
      <c r="D134" s="5" t="s">
        <v>11</v>
      </c>
      <c r="E134" s="5" t="s">
        <v>12</v>
      </c>
      <c r="F134" s="81">
        <v>4</v>
      </c>
      <c r="G134" s="8">
        <v>40540</v>
      </c>
      <c r="H134" s="5" t="s">
        <v>28</v>
      </c>
    </row>
    <row r="135" spans="1:8" ht="12.75" customHeight="1">
      <c r="A135" s="33">
        <v>113347</v>
      </c>
      <c r="B135" s="6">
        <v>0</v>
      </c>
      <c r="C135" s="5" t="s">
        <v>109</v>
      </c>
      <c r="D135" s="5" t="s">
        <v>11</v>
      </c>
      <c r="E135" s="5" t="s">
        <v>12</v>
      </c>
      <c r="F135" s="81">
        <v>2</v>
      </c>
      <c r="G135" s="8">
        <v>40529</v>
      </c>
      <c r="H135" s="5" t="s">
        <v>31</v>
      </c>
    </row>
    <row r="136" spans="1:8" ht="12.75" customHeight="1">
      <c r="A136" s="33">
        <v>398541</v>
      </c>
      <c r="B136" s="6">
        <v>0</v>
      </c>
      <c r="C136" s="5" t="s">
        <v>110</v>
      </c>
      <c r="D136" s="5" t="s">
        <v>21</v>
      </c>
      <c r="E136" s="5" t="s">
        <v>12</v>
      </c>
      <c r="F136" s="81">
        <v>8</v>
      </c>
      <c r="G136" s="8">
        <v>40540</v>
      </c>
      <c r="H136" s="5" t="s">
        <v>28</v>
      </c>
    </row>
    <row r="137" spans="1:8" ht="12.75" customHeight="1">
      <c r="A137" s="33">
        <v>288928</v>
      </c>
      <c r="B137" s="6">
        <v>0</v>
      </c>
      <c r="C137" s="5" t="s">
        <v>111</v>
      </c>
      <c r="D137" s="5" t="s">
        <v>17</v>
      </c>
      <c r="E137" s="5" t="s">
        <v>12</v>
      </c>
      <c r="F137" s="81">
        <v>6</v>
      </c>
      <c r="G137" s="8">
        <v>40529</v>
      </c>
      <c r="H137" s="5" t="s">
        <v>31</v>
      </c>
    </row>
    <row r="138" spans="1:8" ht="12.75" customHeight="1">
      <c r="A138" s="33">
        <v>775167</v>
      </c>
      <c r="B138" s="6">
        <v>0</v>
      </c>
      <c r="C138" s="5" t="s">
        <v>112</v>
      </c>
      <c r="D138" s="5" t="s">
        <v>21</v>
      </c>
      <c r="E138" s="5" t="s">
        <v>12</v>
      </c>
      <c r="F138" s="81">
        <v>3</v>
      </c>
      <c r="G138" s="8">
        <v>40532</v>
      </c>
      <c r="H138" s="5" t="s">
        <v>27</v>
      </c>
    </row>
    <row r="139" spans="1:8" ht="12.75" customHeight="1">
      <c r="A139" s="33">
        <v>775167</v>
      </c>
      <c r="B139" s="6">
        <v>0</v>
      </c>
      <c r="C139" s="5" t="s">
        <v>112</v>
      </c>
      <c r="D139" s="5" t="s">
        <v>21</v>
      </c>
      <c r="E139" s="5" t="s">
        <v>12</v>
      </c>
      <c r="F139" s="81">
        <v>3</v>
      </c>
      <c r="G139" s="8">
        <v>40529</v>
      </c>
      <c r="H139" s="5" t="s">
        <v>31</v>
      </c>
    </row>
    <row r="140" spans="1:8" ht="12.75" customHeight="1">
      <c r="A140" s="33">
        <v>775444</v>
      </c>
      <c r="B140" s="6">
        <v>0</v>
      </c>
      <c r="C140" s="5" t="s">
        <v>95</v>
      </c>
      <c r="D140" s="5" t="s">
        <v>21</v>
      </c>
      <c r="E140" s="5" t="s">
        <v>12</v>
      </c>
      <c r="F140" s="81">
        <v>8</v>
      </c>
      <c r="G140" s="8">
        <v>40541</v>
      </c>
      <c r="H140" s="5" t="s">
        <v>16</v>
      </c>
    </row>
    <row r="141" spans="1:8" ht="12.75" customHeight="1">
      <c r="A141" s="33">
        <v>775167</v>
      </c>
      <c r="B141" s="6">
        <v>0</v>
      </c>
      <c r="C141" s="5" t="s">
        <v>112</v>
      </c>
      <c r="D141" s="5" t="s">
        <v>21</v>
      </c>
      <c r="E141" s="5" t="s">
        <v>12</v>
      </c>
      <c r="F141" s="81">
        <v>8</v>
      </c>
      <c r="G141" s="8">
        <v>40533</v>
      </c>
      <c r="H141" s="5" t="s">
        <v>28</v>
      </c>
    </row>
    <row r="142" spans="1:8" ht="12.75" customHeight="1">
      <c r="A142" s="33">
        <v>775167</v>
      </c>
      <c r="B142" s="6">
        <v>0</v>
      </c>
      <c r="C142" s="5" t="s">
        <v>112</v>
      </c>
      <c r="D142" s="5" t="s">
        <v>21</v>
      </c>
      <c r="E142" s="5" t="s">
        <v>12</v>
      </c>
      <c r="F142" s="81">
        <v>3</v>
      </c>
      <c r="G142" s="8">
        <v>40534</v>
      </c>
      <c r="H142" s="5" t="s">
        <v>16</v>
      </c>
    </row>
    <row r="143" spans="1:8" ht="12.75" customHeight="1">
      <c r="A143" s="33">
        <v>775167</v>
      </c>
      <c r="B143" s="6">
        <v>0</v>
      </c>
      <c r="C143" s="5" t="s">
        <v>112</v>
      </c>
      <c r="D143" s="5" t="s">
        <v>21</v>
      </c>
      <c r="E143" s="5" t="s">
        <v>12</v>
      </c>
      <c r="F143" s="81">
        <v>3</v>
      </c>
      <c r="G143" s="8">
        <v>40540</v>
      </c>
      <c r="H143" s="5" t="s">
        <v>28</v>
      </c>
    </row>
    <row r="144" spans="1:8" ht="12.75" customHeight="1">
      <c r="A144" s="33">
        <v>775167</v>
      </c>
      <c r="B144" s="6">
        <v>0</v>
      </c>
      <c r="C144" s="5" t="s">
        <v>112</v>
      </c>
      <c r="D144" s="5" t="s">
        <v>21</v>
      </c>
      <c r="E144" s="5" t="s">
        <v>12</v>
      </c>
      <c r="F144" s="81">
        <v>3</v>
      </c>
      <c r="G144" s="8">
        <v>40541</v>
      </c>
      <c r="H144" s="5" t="s">
        <v>16</v>
      </c>
    </row>
    <row r="145" spans="1:8" ht="12.75" customHeight="1">
      <c r="A145" s="33">
        <v>130559</v>
      </c>
      <c r="B145" s="6">
        <v>0</v>
      </c>
      <c r="C145" s="5" t="s">
        <v>113</v>
      </c>
      <c r="D145" s="5" t="s">
        <v>11</v>
      </c>
      <c r="E145" s="5" t="s">
        <v>12</v>
      </c>
      <c r="F145" s="81">
        <v>2</v>
      </c>
      <c r="G145" s="8">
        <v>40534</v>
      </c>
      <c r="H145" s="5" t="s">
        <v>16</v>
      </c>
    </row>
    <row r="146" spans="1:8" ht="12.75" customHeight="1">
      <c r="A146" s="33">
        <v>437881</v>
      </c>
      <c r="B146" s="6">
        <v>0</v>
      </c>
      <c r="C146" s="5" t="s">
        <v>114</v>
      </c>
      <c r="D146" s="5" t="s">
        <v>11</v>
      </c>
      <c r="E146" s="5" t="s">
        <v>12</v>
      </c>
      <c r="F146" s="81">
        <v>3.5</v>
      </c>
      <c r="G146" s="8">
        <v>40532</v>
      </c>
      <c r="H146" s="5" t="s">
        <v>27</v>
      </c>
    </row>
    <row r="147" spans="1:8" ht="12.75" customHeight="1">
      <c r="A147" s="33">
        <v>641295</v>
      </c>
      <c r="B147" s="6">
        <v>0</v>
      </c>
      <c r="C147" s="5" t="s">
        <v>115</v>
      </c>
      <c r="D147" s="5" t="s">
        <v>11</v>
      </c>
      <c r="E147" s="5" t="s">
        <v>12</v>
      </c>
      <c r="F147" s="81">
        <v>3</v>
      </c>
      <c r="G147" s="8">
        <v>40529</v>
      </c>
      <c r="H147" s="5" t="s">
        <v>31</v>
      </c>
    </row>
    <row r="148" spans="1:8" ht="12.75" customHeight="1">
      <c r="A148" s="33">
        <v>371859</v>
      </c>
      <c r="B148" s="6">
        <v>0</v>
      </c>
      <c r="C148" s="5" t="s">
        <v>116</v>
      </c>
      <c r="D148" s="5" t="s">
        <v>21</v>
      </c>
      <c r="E148" s="5" t="s">
        <v>12</v>
      </c>
      <c r="F148" s="81">
        <v>4</v>
      </c>
      <c r="G148" s="8">
        <v>40533</v>
      </c>
      <c r="H148" s="5" t="s">
        <v>28</v>
      </c>
    </row>
    <row r="149" spans="1:8" ht="12.75" customHeight="1">
      <c r="A149" s="33">
        <v>371859</v>
      </c>
      <c r="B149" s="6">
        <v>0</v>
      </c>
      <c r="C149" s="5" t="s">
        <v>116</v>
      </c>
      <c r="D149" s="5" t="s">
        <v>21</v>
      </c>
      <c r="E149" s="5" t="s">
        <v>12</v>
      </c>
      <c r="F149" s="81">
        <v>2</v>
      </c>
      <c r="G149" s="8">
        <v>40534</v>
      </c>
      <c r="H149" s="5" t="s">
        <v>16</v>
      </c>
    </row>
    <row r="150" spans="1:8" ht="12.75" customHeight="1">
      <c r="A150" s="33">
        <v>245734</v>
      </c>
      <c r="B150" s="6">
        <v>0</v>
      </c>
      <c r="C150" s="5" t="s">
        <v>117</v>
      </c>
      <c r="D150" s="5" t="s">
        <v>21</v>
      </c>
      <c r="E150" s="5" t="s">
        <v>12</v>
      </c>
      <c r="F150" s="81">
        <v>8</v>
      </c>
      <c r="G150" s="8">
        <v>40541</v>
      </c>
      <c r="H150" s="5" t="s">
        <v>16</v>
      </c>
    </row>
    <row r="151" spans="1:8" ht="12.75" customHeight="1">
      <c r="A151" s="33">
        <v>569961</v>
      </c>
      <c r="B151" s="6">
        <v>0</v>
      </c>
      <c r="C151" s="5" t="s">
        <v>118</v>
      </c>
      <c r="D151" s="5" t="s">
        <v>11</v>
      </c>
      <c r="E151" s="5" t="s">
        <v>12</v>
      </c>
      <c r="F151" s="81">
        <v>1</v>
      </c>
      <c r="G151" s="8">
        <v>40546</v>
      </c>
      <c r="H151" s="5" t="s">
        <v>27</v>
      </c>
    </row>
    <row r="152" spans="1:8" ht="12.75" customHeight="1">
      <c r="A152" s="33">
        <v>245734</v>
      </c>
      <c r="B152" s="6">
        <v>0</v>
      </c>
      <c r="C152" s="5" t="s">
        <v>117</v>
      </c>
      <c r="D152" s="5" t="s">
        <v>21</v>
      </c>
      <c r="E152" s="5" t="s">
        <v>12</v>
      </c>
      <c r="F152" s="81">
        <v>8</v>
      </c>
      <c r="G152" s="8">
        <v>40540</v>
      </c>
      <c r="H152" s="5" t="s">
        <v>28</v>
      </c>
    </row>
    <row r="153" spans="1:8" ht="12.75" customHeight="1">
      <c r="A153" s="33">
        <v>545521</v>
      </c>
      <c r="B153" s="6">
        <v>0</v>
      </c>
      <c r="C153" s="5" t="s">
        <v>94</v>
      </c>
      <c r="D153" s="5" t="s">
        <v>21</v>
      </c>
      <c r="E153" s="5" t="s">
        <v>12</v>
      </c>
      <c r="F153" s="81">
        <v>2</v>
      </c>
      <c r="G153" s="8">
        <v>40540</v>
      </c>
      <c r="H153" s="5" t="s">
        <v>28</v>
      </c>
    </row>
    <row r="154" spans="1:8" ht="12.75" customHeight="1">
      <c r="A154" s="33">
        <v>115195</v>
      </c>
      <c r="B154" s="6">
        <v>0</v>
      </c>
      <c r="C154" s="5" t="s">
        <v>93</v>
      </c>
      <c r="D154" s="5" t="s">
        <v>11</v>
      </c>
      <c r="E154" s="5" t="s">
        <v>12</v>
      </c>
      <c r="F154" s="81">
        <v>0.5</v>
      </c>
      <c r="G154" s="8">
        <v>40541</v>
      </c>
      <c r="H154" s="5" t="s">
        <v>16</v>
      </c>
    </row>
    <row r="155" spans="1:8" ht="12.75" customHeight="1">
      <c r="A155" s="33">
        <v>798649</v>
      </c>
      <c r="B155" s="6">
        <v>0</v>
      </c>
      <c r="C155" s="5" t="s">
        <v>119</v>
      </c>
      <c r="D155" s="5" t="s">
        <v>11</v>
      </c>
      <c r="E155" s="5" t="s">
        <v>12</v>
      </c>
      <c r="F155" s="81">
        <v>3.5</v>
      </c>
      <c r="G155" s="8">
        <v>40529</v>
      </c>
      <c r="H155" s="5" t="s">
        <v>31</v>
      </c>
    </row>
    <row r="156" spans="1:8" ht="12.75" customHeight="1">
      <c r="A156" s="33">
        <v>747126</v>
      </c>
      <c r="B156" s="6">
        <v>0</v>
      </c>
      <c r="C156" s="5" t="s">
        <v>120</v>
      </c>
      <c r="D156" s="5" t="s">
        <v>17</v>
      </c>
      <c r="E156" s="5" t="s">
        <v>12</v>
      </c>
      <c r="F156" s="81">
        <v>8</v>
      </c>
      <c r="G156" s="8">
        <v>40540</v>
      </c>
      <c r="H156" s="5" t="s">
        <v>28</v>
      </c>
    </row>
    <row r="157" spans="1:8" ht="12.75" customHeight="1">
      <c r="A157" s="33">
        <v>739647</v>
      </c>
      <c r="B157" s="6">
        <v>0</v>
      </c>
      <c r="C157" s="5" t="s">
        <v>121</v>
      </c>
      <c r="D157" s="5" t="s">
        <v>11</v>
      </c>
      <c r="E157" s="5" t="s">
        <v>12</v>
      </c>
      <c r="F157" s="81">
        <v>2</v>
      </c>
      <c r="G157" s="8">
        <v>40541</v>
      </c>
      <c r="H157" s="5" t="s">
        <v>16</v>
      </c>
    </row>
    <row r="158" spans="1:8" ht="12.75" customHeight="1">
      <c r="A158" s="33">
        <v>292456</v>
      </c>
      <c r="B158" s="6">
        <v>0</v>
      </c>
      <c r="C158" s="5" t="s">
        <v>122</v>
      </c>
      <c r="D158" s="5" t="s">
        <v>17</v>
      </c>
      <c r="E158" s="5" t="s">
        <v>12</v>
      </c>
      <c r="F158" s="81">
        <v>0.5</v>
      </c>
      <c r="G158" s="8">
        <v>40534</v>
      </c>
      <c r="H158" s="5" t="s">
        <v>16</v>
      </c>
    </row>
    <row r="159" spans="1:8" ht="12.75" customHeight="1">
      <c r="A159" s="33">
        <v>425584</v>
      </c>
      <c r="B159" s="6">
        <v>0</v>
      </c>
      <c r="C159" s="5" t="s">
        <v>123</v>
      </c>
      <c r="D159" s="5" t="s">
        <v>11</v>
      </c>
      <c r="E159" s="5" t="s">
        <v>12</v>
      </c>
      <c r="F159" s="81">
        <v>8</v>
      </c>
      <c r="G159" s="8">
        <v>40540</v>
      </c>
      <c r="H159" s="5" t="s">
        <v>28</v>
      </c>
    </row>
    <row r="160" spans="1:8" ht="12.75" customHeight="1">
      <c r="A160" s="33">
        <v>872321</v>
      </c>
      <c r="B160" s="6">
        <v>0</v>
      </c>
      <c r="C160" s="5" t="s">
        <v>124</v>
      </c>
      <c r="D160" s="5" t="s">
        <v>11</v>
      </c>
      <c r="E160" s="5" t="s">
        <v>12</v>
      </c>
      <c r="F160" s="81">
        <v>1.75</v>
      </c>
      <c r="G160" s="8">
        <v>40534</v>
      </c>
      <c r="H160" s="5" t="s">
        <v>16</v>
      </c>
    </row>
    <row r="161" spans="1:8" ht="12.75" customHeight="1">
      <c r="A161" s="33">
        <v>261528</v>
      </c>
      <c r="B161" s="6">
        <v>0</v>
      </c>
      <c r="C161" s="5" t="s">
        <v>26</v>
      </c>
      <c r="D161" s="5" t="s">
        <v>21</v>
      </c>
      <c r="E161" s="5" t="s">
        <v>12</v>
      </c>
      <c r="F161" s="81">
        <v>8</v>
      </c>
      <c r="G161" s="8">
        <v>40529</v>
      </c>
      <c r="H161" s="5" t="s">
        <v>31</v>
      </c>
    </row>
    <row r="162" spans="1:8" ht="12.75" customHeight="1">
      <c r="A162" s="33">
        <v>280348</v>
      </c>
      <c r="B162" s="6">
        <v>0</v>
      </c>
      <c r="C162" s="5" t="s">
        <v>125</v>
      </c>
      <c r="D162" s="5" t="s">
        <v>21</v>
      </c>
      <c r="E162" s="5" t="s">
        <v>12</v>
      </c>
      <c r="F162" s="81">
        <v>8</v>
      </c>
      <c r="G162" s="8">
        <v>40533</v>
      </c>
      <c r="H162" s="5" t="s">
        <v>28</v>
      </c>
    </row>
    <row r="163" spans="1:8" ht="12.75" customHeight="1">
      <c r="A163" s="33">
        <v>515931</v>
      </c>
      <c r="B163" s="6">
        <v>0</v>
      </c>
      <c r="C163" s="5" t="s">
        <v>126</v>
      </c>
      <c r="D163" s="5" t="s">
        <v>21</v>
      </c>
      <c r="E163" s="5" t="s">
        <v>12</v>
      </c>
      <c r="F163" s="81">
        <v>8</v>
      </c>
      <c r="G163" s="8">
        <v>40535</v>
      </c>
      <c r="H163" s="5" t="s">
        <v>13</v>
      </c>
    </row>
    <row r="164" spans="1:8" ht="12.75" customHeight="1">
      <c r="A164" s="33">
        <v>515931</v>
      </c>
      <c r="B164" s="6">
        <v>0</v>
      </c>
      <c r="C164" s="5" t="s">
        <v>126</v>
      </c>
      <c r="D164" s="5" t="s">
        <v>21</v>
      </c>
      <c r="E164" s="5" t="s">
        <v>12</v>
      </c>
      <c r="F164" s="81">
        <v>8</v>
      </c>
      <c r="G164" s="8">
        <v>40540</v>
      </c>
      <c r="H164" s="5" t="s">
        <v>28</v>
      </c>
    </row>
    <row r="165" spans="1:8" ht="12.75" customHeight="1">
      <c r="A165" s="33">
        <v>515931</v>
      </c>
      <c r="B165" s="6">
        <v>0</v>
      </c>
      <c r="C165" s="5" t="s">
        <v>126</v>
      </c>
      <c r="D165" s="5" t="s">
        <v>21</v>
      </c>
      <c r="E165" s="5" t="s">
        <v>12</v>
      </c>
      <c r="F165" s="81">
        <v>8</v>
      </c>
      <c r="G165" s="8">
        <v>40541</v>
      </c>
      <c r="H165" s="5" t="s">
        <v>16</v>
      </c>
    </row>
    <row r="166" spans="1:8" ht="12.75" customHeight="1">
      <c r="A166" s="33">
        <v>515931</v>
      </c>
      <c r="B166" s="6">
        <v>0</v>
      </c>
      <c r="C166" s="5" t="s">
        <v>126</v>
      </c>
      <c r="D166" s="5" t="s">
        <v>21</v>
      </c>
      <c r="E166" s="5" t="s">
        <v>12</v>
      </c>
      <c r="F166" s="81">
        <v>8</v>
      </c>
      <c r="G166" s="8">
        <v>40542</v>
      </c>
      <c r="H166" s="5" t="s">
        <v>13</v>
      </c>
    </row>
    <row r="167" spans="1:8" ht="12.75" customHeight="1">
      <c r="A167" s="33">
        <v>170542</v>
      </c>
      <c r="B167" s="6">
        <v>0</v>
      </c>
      <c r="C167" s="5" t="s">
        <v>127</v>
      </c>
      <c r="D167" s="5" t="s">
        <v>21</v>
      </c>
      <c r="E167" s="5" t="s">
        <v>12</v>
      </c>
      <c r="F167" s="81">
        <v>8</v>
      </c>
      <c r="G167" s="8">
        <v>40533</v>
      </c>
      <c r="H167" s="5" t="s">
        <v>28</v>
      </c>
    </row>
    <row r="168" spans="1:8" ht="12.75" customHeight="1">
      <c r="A168" s="33">
        <v>170542</v>
      </c>
      <c r="B168" s="6">
        <v>0</v>
      </c>
      <c r="C168" s="5" t="s">
        <v>127</v>
      </c>
      <c r="D168" s="5" t="s">
        <v>21</v>
      </c>
      <c r="E168" s="5" t="s">
        <v>12</v>
      </c>
      <c r="F168" s="81">
        <v>4</v>
      </c>
      <c r="G168" s="8">
        <v>40532</v>
      </c>
      <c r="H168" s="5" t="s">
        <v>27</v>
      </c>
    </row>
    <row r="169" spans="1:8" ht="12.75" customHeight="1">
      <c r="A169" s="33">
        <v>99193</v>
      </c>
      <c r="B169" s="6">
        <v>0</v>
      </c>
      <c r="C169" s="5" t="s">
        <v>99</v>
      </c>
      <c r="D169" s="5" t="s">
        <v>21</v>
      </c>
      <c r="E169" s="5" t="s">
        <v>12</v>
      </c>
      <c r="F169" s="81">
        <v>6.75</v>
      </c>
      <c r="G169" s="8">
        <v>40529</v>
      </c>
      <c r="H169" s="5" t="s">
        <v>31</v>
      </c>
    </row>
    <row r="170" spans="1:8" ht="12.75" customHeight="1">
      <c r="A170" s="33">
        <v>682726</v>
      </c>
      <c r="B170" s="6">
        <v>0</v>
      </c>
      <c r="C170" s="5" t="s">
        <v>29</v>
      </c>
      <c r="D170" s="5" t="s">
        <v>11</v>
      </c>
      <c r="E170" s="5" t="s">
        <v>12</v>
      </c>
      <c r="F170" s="81">
        <v>2</v>
      </c>
      <c r="G170" s="8">
        <v>40541</v>
      </c>
      <c r="H170" s="5" t="s">
        <v>16</v>
      </c>
    </row>
    <row r="171" spans="1:8" ht="12.75" customHeight="1">
      <c r="A171" s="33">
        <v>689074</v>
      </c>
      <c r="B171" s="6">
        <v>0</v>
      </c>
      <c r="C171" s="5" t="s">
        <v>74</v>
      </c>
      <c r="D171" s="5" t="s">
        <v>21</v>
      </c>
      <c r="E171" s="5" t="s">
        <v>12</v>
      </c>
      <c r="F171" s="81">
        <v>-8</v>
      </c>
      <c r="G171" s="8">
        <v>40540</v>
      </c>
      <c r="H171" s="5" t="s">
        <v>28</v>
      </c>
    </row>
    <row r="172" spans="1:8" ht="12.75" customHeight="1">
      <c r="A172" s="33">
        <v>689074</v>
      </c>
      <c r="B172" s="6">
        <v>0</v>
      </c>
      <c r="C172" s="5" t="s">
        <v>74</v>
      </c>
      <c r="D172" s="5" t="s">
        <v>21</v>
      </c>
      <c r="E172" s="5" t="s">
        <v>12</v>
      </c>
      <c r="F172" s="81">
        <v>8</v>
      </c>
      <c r="G172" s="8">
        <v>40540</v>
      </c>
      <c r="H172" s="5" t="s">
        <v>28</v>
      </c>
    </row>
    <row r="173" spans="1:8" ht="12.75" customHeight="1">
      <c r="A173" s="33">
        <v>689074</v>
      </c>
      <c r="B173" s="6">
        <v>0</v>
      </c>
      <c r="C173" s="5" t="s">
        <v>74</v>
      </c>
      <c r="D173" s="5" t="s">
        <v>21</v>
      </c>
      <c r="E173" s="5" t="s">
        <v>12</v>
      </c>
      <c r="F173" s="81">
        <v>-8</v>
      </c>
      <c r="G173" s="8">
        <v>40541</v>
      </c>
      <c r="H173" s="5" t="s">
        <v>16</v>
      </c>
    </row>
    <row r="174" spans="1:8" ht="12.75" customHeight="1">
      <c r="A174" s="33">
        <v>689074</v>
      </c>
      <c r="B174" s="6">
        <v>0</v>
      </c>
      <c r="C174" s="5" t="s">
        <v>74</v>
      </c>
      <c r="D174" s="5" t="s">
        <v>21</v>
      </c>
      <c r="E174" s="5" t="s">
        <v>12</v>
      </c>
      <c r="F174" s="81">
        <v>8</v>
      </c>
      <c r="G174" s="8">
        <v>40541</v>
      </c>
      <c r="H174" s="5" t="s">
        <v>16</v>
      </c>
    </row>
    <row r="175" spans="1:8" ht="12.75" customHeight="1">
      <c r="A175" s="33">
        <v>689074</v>
      </c>
      <c r="B175" s="6">
        <v>0</v>
      </c>
      <c r="C175" s="5" t="s">
        <v>74</v>
      </c>
      <c r="D175" s="5" t="s">
        <v>21</v>
      </c>
      <c r="E175" s="5" t="s">
        <v>12</v>
      </c>
      <c r="F175" s="81">
        <v>-8</v>
      </c>
      <c r="G175" s="8">
        <v>40542</v>
      </c>
      <c r="H175" s="5" t="s">
        <v>13</v>
      </c>
    </row>
    <row r="176" spans="1:8" ht="12.75" customHeight="1">
      <c r="A176" s="33">
        <v>689074</v>
      </c>
      <c r="B176" s="6">
        <v>0</v>
      </c>
      <c r="C176" s="5" t="s">
        <v>74</v>
      </c>
      <c r="D176" s="5" t="s">
        <v>21</v>
      </c>
      <c r="E176" s="5" t="s">
        <v>12</v>
      </c>
      <c r="F176" s="81">
        <v>8</v>
      </c>
      <c r="G176" s="8">
        <v>40542</v>
      </c>
      <c r="H176" s="5" t="s">
        <v>13</v>
      </c>
    </row>
    <row r="177" spans="1:8" ht="12.75" customHeight="1">
      <c r="A177" s="33">
        <v>609303</v>
      </c>
      <c r="B177" s="6">
        <v>1</v>
      </c>
      <c r="C177" s="5" t="s">
        <v>75</v>
      </c>
      <c r="D177" s="5" t="s">
        <v>21</v>
      </c>
      <c r="E177" s="5" t="s">
        <v>12</v>
      </c>
      <c r="F177" s="81">
        <v>8</v>
      </c>
      <c r="G177" s="8">
        <v>40540</v>
      </c>
      <c r="H177" s="5" t="s">
        <v>28</v>
      </c>
    </row>
    <row r="178" spans="1:8" ht="12.75" customHeight="1">
      <c r="A178" s="33">
        <v>609303</v>
      </c>
      <c r="B178" s="6">
        <v>1</v>
      </c>
      <c r="C178" s="5" t="s">
        <v>75</v>
      </c>
      <c r="D178" s="5" t="s">
        <v>21</v>
      </c>
      <c r="E178" s="5" t="s">
        <v>12</v>
      </c>
      <c r="F178" s="81">
        <v>-8</v>
      </c>
      <c r="G178" s="8">
        <v>40540</v>
      </c>
      <c r="H178" s="5" t="s">
        <v>28</v>
      </c>
    </row>
    <row r="179" spans="1:8" ht="12.75" customHeight="1">
      <c r="A179" s="33">
        <v>112940</v>
      </c>
      <c r="B179" s="6">
        <v>0</v>
      </c>
      <c r="C179" s="5" t="s">
        <v>128</v>
      </c>
      <c r="D179" s="5" t="s">
        <v>21</v>
      </c>
      <c r="E179" s="5" t="s">
        <v>12</v>
      </c>
      <c r="F179" s="81">
        <v>8</v>
      </c>
      <c r="G179" s="8">
        <v>40548</v>
      </c>
      <c r="H179" s="5" t="s">
        <v>16</v>
      </c>
    </row>
    <row r="180" spans="1:8" ht="12.75" customHeight="1">
      <c r="A180" s="33">
        <v>112940</v>
      </c>
      <c r="B180" s="6">
        <v>0</v>
      </c>
      <c r="C180" s="5" t="s">
        <v>128</v>
      </c>
      <c r="D180" s="5" t="s">
        <v>11</v>
      </c>
      <c r="E180" s="5" t="s">
        <v>12</v>
      </c>
      <c r="F180" s="81">
        <v>3.5</v>
      </c>
      <c r="G180" s="8">
        <v>40550</v>
      </c>
      <c r="H180" s="5" t="s">
        <v>31</v>
      </c>
    </row>
    <row r="181" spans="1:8" ht="12.75" customHeight="1">
      <c r="A181" s="33">
        <v>389844</v>
      </c>
      <c r="B181" s="6">
        <v>0</v>
      </c>
      <c r="C181" s="5" t="s">
        <v>56</v>
      </c>
      <c r="D181" s="5" t="s">
        <v>11</v>
      </c>
      <c r="E181" s="5" t="s">
        <v>12</v>
      </c>
      <c r="F181" s="81">
        <v>1.75</v>
      </c>
      <c r="G181" s="8">
        <v>40555</v>
      </c>
      <c r="H181" s="5" t="s">
        <v>16</v>
      </c>
    </row>
    <row r="182" spans="1:8" ht="12.75" customHeight="1">
      <c r="A182" s="33">
        <v>389844</v>
      </c>
      <c r="B182" s="6">
        <v>0</v>
      </c>
      <c r="C182" s="5" t="s">
        <v>56</v>
      </c>
      <c r="D182" s="5" t="s">
        <v>11</v>
      </c>
      <c r="E182" s="5" t="s">
        <v>12</v>
      </c>
      <c r="F182" s="81">
        <v>2</v>
      </c>
      <c r="G182" s="8">
        <v>40557</v>
      </c>
      <c r="H182" s="5" t="s">
        <v>31</v>
      </c>
    </row>
    <row r="183" spans="1:8" ht="12.75" customHeight="1">
      <c r="A183" s="33">
        <v>389844</v>
      </c>
      <c r="B183" s="6">
        <v>0</v>
      </c>
      <c r="C183" s="5" t="s">
        <v>56</v>
      </c>
      <c r="D183" s="5" t="s">
        <v>11</v>
      </c>
      <c r="E183" s="5" t="s">
        <v>12</v>
      </c>
      <c r="F183" s="81">
        <v>2</v>
      </c>
      <c r="G183" s="8">
        <v>40548</v>
      </c>
      <c r="H183" s="5" t="s">
        <v>16</v>
      </c>
    </row>
    <row r="184" spans="1:8" ht="12.75" customHeight="1">
      <c r="A184" s="33">
        <v>112940</v>
      </c>
      <c r="B184" s="6">
        <v>0</v>
      </c>
      <c r="C184" s="5" t="s">
        <v>128</v>
      </c>
      <c r="D184" s="5" t="s">
        <v>21</v>
      </c>
      <c r="E184" s="5" t="s">
        <v>12</v>
      </c>
      <c r="F184" s="81">
        <v>8</v>
      </c>
      <c r="G184" s="8">
        <v>40546</v>
      </c>
      <c r="H184" s="5" t="s">
        <v>27</v>
      </c>
    </row>
    <row r="185" spans="1:8" ht="12.75" customHeight="1">
      <c r="A185" s="33">
        <v>112940</v>
      </c>
      <c r="B185" s="6">
        <v>0</v>
      </c>
      <c r="C185" s="5" t="s">
        <v>128</v>
      </c>
      <c r="D185" s="5" t="s">
        <v>21</v>
      </c>
      <c r="E185" s="5" t="s">
        <v>12</v>
      </c>
      <c r="F185" s="81">
        <v>8</v>
      </c>
      <c r="G185" s="8">
        <v>40547</v>
      </c>
      <c r="H185" s="5" t="s">
        <v>28</v>
      </c>
    </row>
    <row r="186" spans="1:8" ht="12.75" customHeight="1">
      <c r="A186" s="33">
        <v>402483</v>
      </c>
      <c r="B186" s="6">
        <v>0</v>
      </c>
      <c r="C186" s="5" t="s">
        <v>129</v>
      </c>
      <c r="D186" s="5" t="s">
        <v>11</v>
      </c>
      <c r="E186" s="5" t="s">
        <v>12</v>
      </c>
      <c r="F186" s="81">
        <v>1</v>
      </c>
      <c r="G186" s="8">
        <v>40546</v>
      </c>
      <c r="H186" s="5" t="s">
        <v>27</v>
      </c>
    </row>
    <row r="187" spans="1:8" ht="12.75" customHeight="1">
      <c r="A187" s="33">
        <v>625135</v>
      </c>
      <c r="B187" s="6">
        <v>0</v>
      </c>
      <c r="C187" s="5" t="s">
        <v>51</v>
      </c>
      <c r="D187" s="5" t="s">
        <v>11</v>
      </c>
      <c r="E187" s="5" t="s">
        <v>12</v>
      </c>
      <c r="F187" s="81">
        <v>8</v>
      </c>
      <c r="G187" s="8">
        <v>40548</v>
      </c>
      <c r="H187" s="5" t="s">
        <v>16</v>
      </c>
    </row>
    <row r="188" spans="1:8" ht="12.75" customHeight="1">
      <c r="A188" s="33">
        <v>5435</v>
      </c>
      <c r="B188" s="6">
        <v>0</v>
      </c>
      <c r="C188" s="5" t="s">
        <v>130</v>
      </c>
      <c r="D188" s="5" t="s">
        <v>17</v>
      </c>
      <c r="E188" s="5" t="s">
        <v>12</v>
      </c>
      <c r="F188" s="81">
        <v>2.5</v>
      </c>
      <c r="G188" s="8">
        <v>40549</v>
      </c>
      <c r="H188" s="5" t="s">
        <v>13</v>
      </c>
    </row>
    <row r="189" spans="1:8" ht="12.75" customHeight="1">
      <c r="A189" s="33">
        <v>798649</v>
      </c>
      <c r="B189" s="6">
        <v>0</v>
      </c>
      <c r="C189" s="5" t="s">
        <v>119</v>
      </c>
      <c r="D189" s="5" t="s">
        <v>17</v>
      </c>
      <c r="E189" s="5" t="s">
        <v>12</v>
      </c>
      <c r="F189" s="81">
        <v>1.5</v>
      </c>
      <c r="G189" s="8">
        <v>40549</v>
      </c>
      <c r="H189" s="5" t="s">
        <v>13</v>
      </c>
    </row>
    <row r="190" spans="1:8" ht="12.75" customHeight="1">
      <c r="A190" s="33">
        <v>113347</v>
      </c>
      <c r="B190" s="6">
        <v>0</v>
      </c>
      <c r="C190" s="5" t="s">
        <v>109</v>
      </c>
      <c r="D190" s="5" t="s">
        <v>17</v>
      </c>
      <c r="E190" s="5" t="s">
        <v>12</v>
      </c>
      <c r="F190" s="81">
        <v>1.5</v>
      </c>
      <c r="G190" s="8">
        <v>40548</v>
      </c>
      <c r="H190" s="5" t="s">
        <v>16</v>
      </c>
    </row>
    <row r="191" spans="1:8" ht="12.75" customHeight="1">
      <c r="A191" s="33">
        <v>596745</v>
      </c>
      <c r="B191" s="6">
        <v>0</v>
      </c>
      <c r="C191" s="5" t="s">
        <v>131</v>
      </c>
      <c r="D191" s="5" t="s">
        <v>21</v>
      </c>
      <c r="E191" s="5" t="s">
        <v>12</v>
      </c>
      <c r="F191" s="81">
        <v>8</v>
      </c>
      <c r="G191" s="8">
        <v>40548</v>
      </c>
      <c r="H191" s="5" t="s">
        <v>16</v>
      </c>
    </row>
    <row r="192" spans="1:8" ht="12.75" customHeight="1">
      <c r="A192" s="33">
        <v>596745</v>
      </c>
      <c r="B192" s="6">
        <v>0</v>
      </c>
      <c r="C192" s="5" t="s">
        <v>131</v>
      </c>
      <c r="D192" s="5" t="s">
        <v>11</v>
      </c>
      <c r="E192" s="5" t="s">
        <v>12</v>
      </c>
      <c r="F192" s="81">
        <v>0.75</v>
      </c>
      <c r="G192" s="8">
        <v>40556</v>
      </c>
      <c r="H192" s="5" t="s">
        <v>13</v>
      </c>
    </row>
    <row r="193" spans="1:8" ht="12.75" customHeight="1">
      <c r="A193" s="33">
        <v>846953</v>
      </c>
      <c r="B193" s="6">
        <v>0</v>
      </c>
      <c r="C193" s="5" t="s">
        <v>132</v>
      </c>
      <c r="D193" s="5" t="s">
        <v>21</v>
      </c>
      <c r="E193" s="5" t="s">
        <v>12</v>
      </c>
      <c r="F193" s="81">
        <v>3</v>
      </c>
      <c r="G193" s="8">
        <v>40553</v>
      </c>
      <c r="H193" s="5" t="s">
        <v>27</v>
      </c>
    </row>
    <row r="194" spans="1:8" ht="12.75" customHeight="1">
      <c r="A194" s="33">
        <v>138199</v>
      </c>
      <c r="B194" s="6">
        <v>0</v>
      </c>
      <c r="C194" s="5" t="s">
        <v>133</v>
      </c>
      <c r="D194" s="5" t="s">
        <v>17</v>
      </c>
      <c r="E194" s="5" t="s">
        <v>12</v>
      </c>
      <c r="F194" s="81">
        <v>8</v>
      </c>
      <c r="G194" s="8">
        <v>40546</v>
      </c>
      <c r="H194" s="5" t="s">
        <v>27</v>
      </c>
    </row>
    <row r="195" spans="1:8" ht="12.75" customHeight="1">
      <c r="A195" s="33">
        <v>138199</v>
      </c>
      <c r="B195" s="6">
        <v>0</v>
      </c>
      <c r="C195" s="5" t="s">
        <v>133</v>
      </c>
      <c r="D195" s="5" t="s">
        <v>11</v>
      </c>
      <c r="E195" s="5" t="s">
        <v>12</v>
      </c>
      <c r="F195" s="81">
        <v>1</v>
      </c>
      <c r="G195" s="8">
        <v>40549</v>
      </c>
      <c r="H195" s="5" t="s">
        <v>13</v>
      </c>
    </row>
    <row r="196" spans="1:8" ht="12.75" customHeight="1">
      <c r="A196" s="33">
        <v>138199</v>
      </c>
      <c r="B196" s="6">
        <v>0</v>
      </c>
      <c r="C196" s="5" t="s">
        <v>133</v>
      </c>
      <c r="D196" s="5" t="s">
        <v>11</v>
      </c>
      <c r="E196" s="5" t="s">
        <v>12</v>
      </c>
      <c r="F196" s="81">
        <v>0.75</v>
      </c>
      <c r="G196" s="8">
        <v>40553</v>
      </c>
      <c r="H196" s="5" t="s">
        <v>27</v>
      </c>
    </row>
    <row r="197" spans="1:8" ht="12.75" customHeight="1">
      <c r="A197" s="33">
        <v>747126</v>
      </c>
      <c r="B197" s="6">
        <v>0</v>
      </c>
      <c r="C197" s="5" t="s">
        <v>120</v>
      </c>
      <c r="D197" s="5" t="s">
        <v>11</v>
      </c>
      <c r="E197" s="5" t="s">
        <v>12</v>
      </c>
      <c r="F197" s="81">
        <v>2</v>
      </c>
      <c r="G197" s="8">
        <v>40554</v>
      </c>
      <c r="H197" s="5" t="s">
        <v>28</v>
      </c>
    </row>
    <row r="198" spans="1:8" ht="12.75" customHeight="1">
      <c r="A198" s="33">
        <v>375792</v>
      </c>
      <c r="B198" s="6">
        <v>0</v>
      </c>
      <c r="C198" s="5" t="s">
        <v>54</v>
      </c>
      <c r="D198" s="5" t="s">
        <v>11</v>
      </c>
      <c r="E198" s="5" t="s">
        <v>12</v>
      </c>
      <c r="F198" s="81">
        <v>2</v>
      </c>
      <c r="G198" s="8">
        <v>40550</v>
      </c>
      <c r="H198" s="5" t="s">
        <v>31</v>
      </c>
    </row>
    <row r="199" spans="1:8" ht="12.75" customHeight="1">
      <c r="A199" s="33">
        <v>471981</v>
      </c>
      <c r="B199" s="6">
        <v>0</v>
      </c>
      <c r="C199" s="5" t="s">
        <v>134</v>
      </c>
      <c r="D199" s="5" t="s">
        <v>11</v>
      </c>
      <c r="E199" s="5" t="s">
        <v>12</v>
      </c>
      <c r="F199" s="81">
        <v>3.5</v>
      </c>
      <c r="G199" s="8">
        <v>40553</v>
      </c>
      <c r="H199" s="5" t="s">
        <v>27</v>
      </c>
    </row>
    <row r="200" spans="1:8" ht="12.75" customHeight="1">
      <c r="A200" s="33">
        <v>942722</v>
      </c>
      <c r="B200" s="6">
        <v>0</v>
      </c>
      <c r="C200" s="5" t="s">
        <v>69</v>
      </c>
      <c r="D200" s="5" t="s">
        <v>21</v>
      </c>
      <c r="E200" s="5" t="s">
        <v>12</v>
      </c>
      <c r="F200" s="81">
        <v>8</v>
      </c>
      <c r="G200" s="8">
        <v>40546</v>
      </c>
      <c r="H200" s="5" t="s">
        <v>27</v>
      </c>
    </row>
    <row r="201" spans="1:8" ht="12.75" customHeight="1">
      <c r="A201" s="33">
        <v>942722</v>
      </c>
      <c r="B201" s="6">
        <v>0</v>
      </c>
      <c r="C201" s="5" t="s">
        <v>69</v>
      </c>
      <c r="D201" s="5" t="s">
        <v>21</v>
      </c>
      <c r="E201" s="5" t="s">
        <v>12</v>
      </c>
      <c r="F201" s="81">
        <v>8</v>
      </c>
      <c r="G201" s="8">
        <v>40547</v>
      </c>
      <c r="H201" s="5" t="s">
        <v>28</v>
      </c>
    </row>
    <row r="202" spans="1:8" ht="12.75" customHeight="1">
      <c r="A202" s="33">
        <v>942722</v>
      </c>
      <c r="B202" s="6">
        <v>0</v>
      </c>
      <c r="C202" s="5" t="s">
        <v>69</v>
      </c>
      <c r="D202" s="5" t="s">
        <v>21</v>
      </c>
      <c r="E202" s="5" t="s">
        <v>12</v>
      </c>
      <c r="F202" s="81">
        <v>8</v>
      </c>
      <c r="G202" s="8">
        <v>40548</v>
      </c>
      <c r="H202" s="5" t="s">
        <v>16</v>
      </c>
    </row>
    <row r="203" spans="1:8" ht="12.75" customHeight="1">
      <c r="A203" s="33">
        <v>942722</v>
      </c>
      <c r="B203" s="6">
        <v>0</v>
      </c>
      <c r="C203" s="5" t="s">
        <v>69</v>
      </c>
      <c r="D203" s="5" t="s">
        <v>21</v>
      </c>
      <c r="E203" s="5" t="s">
        <v>12</v>
      </c>
      <c r="F203" s="81">
        <v>8</v>
      </c>
      <c r="G203" s="8">
        <v>40549</v>
      </c>
      <c r="H203" s="5" t="s">
        <v>13</v>
      </c>
    </row>
    <row r="204" spans="1:8" ht="12.75" customHeight="1">
      <c r="A204" s="33">
        <v>942722</v>
      </c>
      <c r="B204" s="6">
        <v>0</v>
      </c>
      <c r="C204" s="5" t="s">
        <v>69</v>
      </c>
      <c r="D204" s="5" t="s">
        <v>21</v>
      </c>
      <c r="E204" s="5" t="s">
        <v>12</v>
      </c>
      <c r="F204" s="81">
        <v>8</v>
      </c>
      <c r="G204" s="8">
        <v>40550</v>
      </c>
      <c r="H204" s="5" t="s">
        <v>31</v>
      </c>
    </row>
    <row r="205" spans="1:8" ht="12.75" customHeight="1">
      <c r="A205" s="33">
        <v>544430</v>
      </c>
      <c r="B205" s="6">
        <v>0</v>
      </c>
      <c r="C205" s="5" t="s">
        <v>135</v>
      </c>
      <c r="D205" s="5" t="s">
        <v>21</v>
      </c>
      <c r="E205" s="5" t="s">
        <v>12</v>
      </c>
      <c r="F205" s="81">
        <v>1.5</v>
      </c>
      <c r="G205" s="8">
        <v>40553</v>
      </c>
      <c r="H205" s="5" t="s">
        <v>27</v>
      </c>
    </row>
    <row r="206" spans="1:8" ht="12.75" customHeight="1">
      <c r="A206" s="33">
        <v>904174</v>
      </c>
      <c r="B206" s="6">
        <v>0</v>
      </c>
      <c r="C206" s="5" t="s">
        <v>22</v>
      </c>
      <c r="D206" s="5" t="s">
        <v>11</v>
      </c>
      <c r="E206" s="5" t="s">
        <v>12</v>
      </c>
      <c r="F206" s="81">
        <v>4</v>
      </c>
      <c r="G206" s="8">
        <v>40547</v>
      </c>
      <c r="H206" s="5" t="s">
        <v>28</v>
      </c>
    </row>
    <row r="207" spans="1:8" ht="12.75" customHeight="1">
      <c r="A207" s="33">
        <v>904174</v>
      </c>
      <c r="B207" s="6">
        <v>0</v>
      </c>
      <c r="C207" s="5" t="s">
        <v>22</v>
      </c>
      <c r="D207" s="5" t="s">
        <v>11</v>
      </c>
      <c r="E207" s="5" t="s">
        <v>12</v>
      </c>
      <c r="F207" s="81">
        <v>4</v>
      </c>
      <c r="G207" s="8">
        <v>40554</v>
      </c>
      <c r="H207" s="5" t="s">
        <v>28</v>
      </c>
    </row>
    <row r="208" spans="1:8" ht="12.75" customHeight="1">
      <c r="A208" s="33">
        <v>268234</v>
      </c>
      <c r="B208" s="6">
        <v>0</v>
      </c>
      <c r="C208" s="5" t="s">
        <v>30</v>
      </c>
      <c r="D208" s="5" t="s">
        <v>11</v>
      </c>
      <c r="E208" s="5" t="s">
        <v>12</v>
      </c>
      <c r="F208" s="81">
        <v>1.5</v>
      </c>
      <c r="G208" s="8">
        <v>40549</v>
      </c>
      <c r="H208" s="5" t="s">
        <v>13</v>
      </c>
    </row>
    <row r="209" spans="1:8" ht="12.75" customHeight="1">
      <c r="A209" s="33">
        <v>66388</v>
      </c>
      <c r="B209" s="6">
        <v>0</v>
      </c>
      <c r="C209" s="5" t="s">
        <v>136</v>
      </c>
      <c r="D209" s="5" t="s">
        <v>21</v>
      </c>
      <c r="E209" s="5" t="s">
        <v>12</v>
      </c>
      <c r="F209" s="81">
        <v>8</v>
      </c>
      <c r="G209" s="8">
        <v>40550</v>
      </c>
      <c r="H209" s="5" t="s">
        <v>31</v>
      </c>
    </row>
    <row r="210" spans="1:8" ht="12.75" customHeight="1">
      <c r="A210" s="33">
        <v>209328</v>
      </c>
      <c r="B210" s="6">
        <v>0</v>
      </c>
      <c r="C210" s="5" t="s">
        <v>137</v>
      </c>
      <c r="D210" s="5" t="s">
        <v>11</v>
      </c>
      <c r="E210" s="5" t="s">
        <v>12</v>
      </c>
      <c r="F210" s="81">
        <v>1.75</v>
      </c>
      <c r="G210" s="8">
        <v>40546</v>
      </c>
      <c r="H210" s="5" t="s">
        <v>27</v>
      </c>
    </row>
    <row r="211" spans="1:8" ht="12.75" customHeight="1">
      <c r="A211" s="33">
        <v>27178</v>
      </c>
      <c r="B211" s="6">
        <v>0</v>
      </c>
      <c r="C211" s="5" t="s">
        <v>138</v>
      </c>
      <c r="D211" s="5" t="s">
        <v>11</v>
      </c>
      <c r="E211" s="5" t="s">
        <v>12</v>
      </c>
      <c r="F211" s="81">
        <v>8</v>
      </c>
      <c r="G211" s="8">
        <v>40554</v>
      </c>
      <c r="H211" s="5" t="s">
        <v>28</v>
      </c>
    </row>
    <row r="212" spans="1:8" ht="12.75" customHeight="1">
      <c r="A212" s="33">
        <v>129044</v>
      </c>
      <c r="B212" s="6">
        <v>0</v>
      </c>
      <c r="C212" s="5" t="s">
        <v>139</v>
      </c>
      <c r="D212" s="5" t="s">
        <v>11</v>
      </c>
      <c r="E212" s="5" t="s">
        <v>12</v>
      </c>
      <c r="F212" s="81">
        <v>1</v>
      </c>
      <c r="G212" s="8">
        <v>40554</v>
      </c>
      <c r="H212" s="5" t="s">
        <v>28</v>
      </c>
    </row>
    <row r="213" spans="1:8" ht="12.75" customHeight="1">
      <c r="A213" s="33">
        <v>560101</v>
      </c>
      <c r="B213" s="6">
        <v>0</v>
      </c>
      <c r="C213" s="5" t="s">
        <v>140</v>
      </c>
      <c r="D213" s="5" t="s">
        <v>11</v>
      </c>
      <c r="E213" s="5" t="s">
        <v>12</v>
      </c>
      <c r="F213" s="81">
        <v>1.5</v>
      </c>
      <c r="G213" s="8">
        <v>40549</v>
      </c>
      <c r="H213" s="5" t="s">
        <v>13</v>
      </c>
    </row>
    <row r="214" spans="1:8" ht="12.75" customHeight="1">
      <c r="A214" s="33">
        <v>162126</v>
      </c>
      <c r="B214" s="6">
        <v>0</v>
      </c>
      <c r="C214" s="5" t="s">
        <v>61</v>
      </c>
      <c r="D214" s="5" t="s">
        <v>11</v>
      </c>
      <c r="E214" s="5" t="s">
        <v>12</v>
      </c>
      <c r="F214" s="81">
        <v>3</v>
      </c>
      <c r="G214" s="8">
        <v>40549</v>
      </c>
      <c r="H214" s="5" t="s">
        <v>13</v>
      </c>
    </row>
    <row r="215" spans="1:8" ht="12.75" customHeight="1">
      <c r="A215" s="33">
        <v>694606</v>
      </c>
      <c r="B215" s="6">
        <v>0</v>
      </c>
      <c r="C215" s="5" t="s">
        <v>68</v>
      </c>
      <c r="D215" s="5" t="s">
        <v>11</v>
      </c>
      <c r="E215" s="5" t="s">
        <v>12</v>
      </c>
      <c r="F215" s="81">
        <v>2</v>
      </c>
      <c r="G215" s="8">
        <v>40547</v>
      </c>
      <c r="H215" s="5" t="s">
        <v>28</v>
      </c>
    </row>
    <row r="216" spans="1:8" ht="12.75" customHeight="1">
      <c r="A216" s="33">
        <v>968003</v>
      </c>
      <c r="B216" s="6">
        <v>0</v>
      </c>
      <c r="C216" s="5" t="s">
        <v>141</v>
      </c>
      <c r="D216" s="5" t="s">
        <v>11</v>
      </c>
      <c r="E216" s="5" t="s">
        <v>12</v>
      </c>
      <c r="F216" s="81">
        <v>3</v>
      </c>
      <c r="G216" s="8">
        <v>40555</v>
      </c>
      <c r="H216" s="5" t="s">
        <v>16</v>
      </c>
    </row>
    <row r="217" spans="1:8" ht="12.75" customHeight="1"/>
    <row r="218" spans="1:8" ht="12.75" customHeight="1"/>
    <row r="219" spans="1:8" ht="12.75" customHeight="1"/>
    <row r="220" spans="1:8" ht="12.75" customHeight="1"/>
    <row r="221" spans="1:8" ht="12.75" customHeight="1"/>
    <row r="222" spans="1:8" ht="12.75" customHeight="1"/>
    <row r="223" spans="1:8" ht="12.75" customHeight="1"/>
    <row r="224" spans="1:8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E1"/>
  </mergeCells>
  <pageMargins left="0.75" right="0.75" top="1" bottom="1" header="0" footer="0"/>
  <pageSetup orientation="landscape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C193C58-B554-46D6-B8ED-4DA06A828A4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'Ques-6'!F4:F4</xm:f>
              <xm:sqref>G4</xm:sqref>
            </x14:sparkline>
            <x14:sparkline>
              <xm:f>'Ques-6'!F5:F5</xm:f>
              <xm:sqref>G5</xm:sqref>
            </x14:sparkline>
            <x14:sparkline>
              <xm:f>'Ques-6'!F6:F6</xm:f>
              <xm:sqref>G6</xm:sqref>
            </x14:sparkline>
            <x14:sparkline>
              <xm:f>'Ques-6'!F7:F7</xm:f>
              <xm:sqref>G7</xm:sqref>
            </x14:sparkline>
            <x14:sparkline>
              <xm:f>'Ques-6'!F8:F8</xm:f>
              <xm:sqref>G8</xm:sqref>
            </x14:sparkline>
            <x14:sparkline>
              <xm:f>'Ques-6'!F9:F9</xm:f>
              <xm:sqref>G9</xm:sqref>
            </x14:sparkline>
            <x14:sparkline>
              <xm:f>'Ques-6'!F10:F10</xm:f>
              <xm:sqref>G10</xm:sqref>
            </x14:sparkline>
            <x14:sparkline>
              <xm:f>'Ques-6'!F11:F11</xm:f>
              <xm:sqref>G11</xm:sqref>
            </x14:sparkline>
            <x14:sparkline>
              <xm:f>'Ques-6'!F12:F12</xm:f>
              <xm:sqref>G12</xm:sqref>
            </x14:sparkline>
            <x14:sparkline>
              <xm:f>'Ques-6'!F13:F13</xm:f>
              <xm:sqref>G13</xm:sqref>
            </x14:sparkline>
            <x14:sparkline>
              <xm:f>'Ques-6'!F14:F14</xm:f>
              <xm:sqref>G14</xm:sqref>
            </x14:sparkline>
            <x14:sparkline>
              <xm:f>'Ques-6'!F15:F15</xm:f>
              <xm:sqref>G15</xm:sqref>
            </x14:sparkline>
            <x14:sparkline>
              <xm:f>'Ques-6'!F16:F16</xm:f>
              <xm:sqref>G16</xm:sqref>
            </x14:sparkline>
            <x14:sparkline>
              <xm:f>'Ques-6'!F17:F17</xm:f>
              <xm:sqref>G17</xm:sqref>
            </x14:sparkline>
            <x14:sparkline>
              <xm:f>'Ques-6'!F18:F18</xm:f>
              <xm:sqref>G18</xm:sqref>
            </x14:sparkline>
            <x14:sparkline>
              <xm:f>'Ques-6'!F19:F19</xm:f>
              <xm:sqref>G19</xm:sqref>
            </x14:sparkline>
            <x14:sparkline>
              <xm:f>'Ques-6'!F20:F20</xm:f>
              <xm:sqref>G20</xm:sqref>
            </x14:sparkline>
            <x14:sparkline>
              <xm:f>'Ques-6'!F21:F21</xm:f>
              <xm:sqref>G21</xm:sqref>
            </x14:sparkline>
            <x14:sparkline>
              <xm:f>'Ques-6'!F22:F22</xm:f>
              <xm:sqref>G22</xm:sqref>
            </x14:sparkline>
            <x14:sparkline>
              <xm:f>'Ques-6'!F23:F23</xm:f>
              <xm:sqref>G23</xm:sqref>
            </x14:sparkline>
            <x14:sparkline>
              <xm:f>'Ques-6'!F24:F24</xm:f>
              <xm:sqref>G24</xm:sqref>
            </x14:sparkline>
            <x14:sparkline>
              <xm:f>'Ques-6'!F25:F25</xm:f>
              <xm:sqref>G25</xm:sqref>
            </x14:sparkline>
            <x14:sparkline>
              <xm:f>'Ques-6'!F26:F26</xm:f>
              <xm:sqref>G26</xm:sqref>
            </x14:sparkline>
            <x14:sparkline>
              <xm:f>'Ques-6'!F27:F27</xm:f>
              <xm:sqref>G27</xm:sqref>
            </x14:sparkline>
            <x14:sparkline>
              <xm:f>'Ques-6'!F28:F28</xm:f>
              <xm:sqref>G28</xm:sqref>
            </x14:sparkline>
            <x14:sparkline>
              <xm:f>'Ques-6'!F29:F29</xm:f>
              <xm:sqref>G29</xm:sqref>
            </x14:sparkline>
            <x14:sparkline>
              <xm:f>'Ques-6'!F30:F30</xm:f>
              <xm:sqref>G30</xm:sqref>
            </x14:sparkline>
            <x14:sparkline>
              <xm:f>'Ques-6'!F31:F31</xm:f>
              <xm:sqref>G31</xm:sqref>
            </x14:sparkline>
            <x14:sparkline>
              <xm:f>'Ques-6'!F32:F32</xm:f>
              <xm:sqref>G32</xm:sqref>
            </x14:sparkline>
            <x14:sparkline>
              <xm:f>'Ques-6'!F33:F33</xm:f>
              <xm:sqref>G33</xm:sqref>
            </x14:sparkline>
            <x14:sparkline>
              <xm:f>'Ques-6'!F34:F34</xm:f>
              <xm:sqref>G34</xm:sqref>
            </x14:sparkline>
            <x14:sparkline>
              <xm:f>'Ques-6'!F35:F35</xm:f>
              <xm:sqref>G35</xm:sqref>
            </x14:sparkline>
            <x14:sparkline>
              <xm:f>'Ques-6'!F36:F36</xm:f>
              <xm:sqref>G36</xm:sqref>
            </x14:sparkline>
            <x14:sparkline>
              <xm:f>'Ques-6'!F37:F37</xm:f>
              <xm:sqref>G37</xm:sqref>
            </x14:sparkline>
            <x14:sparkline>
              <xm:f>'Ques-6'!F38:F38</xm:f>
              <xm:sqref>G38</xm:sqref>
            </x14:sparkline>
            <x14:sparkline>
              <xm:f>'Ques-6'!F39:F39</xm:f>
              <xm:sqref>G39</xm:sqref>
            </x14:sparkline>
            <x14:sparkline>
              <xm:f>'Ques-6'!F40:F40</xm:f>
              <xm:sqref>G40</xm:sqref>
            </x14:sparkline>
            <x14:sparkline>
              <xm:f>'Ques-6'!F41:F41</xm:f>
              <xm:sqref>G41</xm:sqref>
            </x14:sparkline>
            <x14:sparkline>
              <xm:f>'Ques-6'!F42:F42</xm:f>
              <xm:sqref>G42</xm:sqref>
            </x14:sparkline>
            <x14:sparkline>
              <xm:f>'Ques-6'!F43:F43</xm:f>
              <xm:sqref>G43</xm:sqref>
            </x14:sparkline>
            <x14:sparkline>
              <xm:f>'Ques-6'!F44:F44</xm:f>
              <xm:sqref>G44</xm:sqref>
            </x14:sparkline>
            <x14:sparkline>
              <xm:f>'Ques-6'!F45:F45</xm:f>
              <xm:sqref>G45</xm:sqref>
            </x14:sparkline>
            <x14:sparkline>
              <xm:f>'Ques-6'!F46:F46</xm:f>
              <xm:sqref>G46</xm:sqref>
            </x14:sparkline>
            <x14:sparkline>
              <xm:f>'Ques-6'!F47:F47</xm:f>
              <xm:sqref>G47</xm:sqref>
            </x14:sparkline>
            <x14:sparkline>
              <xm:f>'Ques-6'!F48:F48</xm:f>
              <xm:sqref>G48</xm:sqref>
            </x14:sparkline>
            <x14:sparkline>
              <xm:f>'Ques-6'!F49:F49</xm:f>
              <xm:sqref>G49</xm:sqref>
            </x14:sparkline>
            <x14:sparkline>
              <xm:f>'Ques-6'!F50:F50</xm:f>
              <xm:sqref>G50</xm:sqref>
            </x14:sparkline>
            <x14:sparkline>
              <xm:f>'Ques-6'!F51:F51</xm:f>
              <xm:sqref>G51</xm:sqref>
            </x14:sparkline>
            <x14:sparkline>
              <xm:f>'Ques-6'!F52:F52</xm:f>
              <xm:sqref>G52</xm:sqref>
            </x14:sparkline>
            <x14:sparkline>
              <xm:f>'Ques-6'!F53:F53</xm:f>
              <xm:sqref>G53</xm:sqref>
            </x14:sparkline>
            <x14:sparkline>
              <xm:f>'Ques-6'!F54:F54</xm:f>
              <xm:sqref>G54</xm:sqref>
            </x14:sparkline>
            <x14:sparkline>
              <xm:f>'Ques-6'!F55:F55</xm:f>
              <xm:sqref>G55</xm:sqref>
            </x14:sparkline>
            <x14:sparkline>
              <xm:f>'Ques-6'!F56:F56</xm:f>
              <xm:sqref>G56</xm:sqref>
            </x14:sparkline>
            <x14:sparkline>
              <xm:f>'Ques-6'!F57:F57</xm:f>
              <xm:sqref>G57</xm:sqref>
            </x14:sparkline>
            <x14:sparkline>
              <xm:f>'Ques-6'!F58:F58</xm:f>
              <xm:sqref>G58</xm:sqref>
            </x14:sparkline>
            <x14:sparkline>
              <xm:f>'Ques-6'!F59:F59</xm:f>
              <xm:sqref>G59</xm:sqref>
            </x14:sparkline>
            <x14:sparkline>
              <xm:f>'Ques-6'!F60:F60</xm:f>
              <xm:sqref>G60</xm:sqref>
            </x14:sparkline>
            <x14:sparkline>
              <xm:f>'Ques-6'!F61:F61</xm:f>
              <xm:sqref>G61</xm:sqref>
            </x14:sparkline>
            <x14:sparkline>
              <xm:f>'Ques-6'!F62:F62</xm:f>
              <xm:sqref>G62</xm:sqref>
            </x14:sparkline>
            <x14:sparkline>
              <xm:f>'Ques-6'!F63:F63</xm:f>
              <xm:sqref>G63</xm:sqref>
            </x14:sparkline>
            <x14:sparkline>
              <xm:f>'Ques-6'!F64:F64</xm:f>
              <xm:sqref>G64</xm:sqref>
            </x14:sparkline>
            <x14:sparkline>
              <xm:f>'Ques-6'!F65:F65</xm:f>
              <xm:sqref>G65</xm:sqref>
            </x14:sparkline>
            <x14:sparkline>
              <xm:f>'Ques-6'!F66:F66</xm:f>
              <xm:sqref>G66</xm:sqref>
            </x14:sparkline>
            <x14:sparkline>
              <xm:f>'Ques-6'!F67:F67</xm:f>
              <xm:sqref>G67</xm:sqref>
            </x14:sparkline>
            <x14:sparkline>
              <xm:f>'Ques-6'!F68:F68</xm:f>
              <xm:sqref>G68</xm:sqref>
            </x14:sparkline>
            <x14:sparkline>
              <xm:f>'Ques-6'!F69:F69</xm:f>
              <xm:sqref>G69</xm:sqref>
            </x14:sparkline>
            <x14:sparkline>
              <xm:f>'Ques-6'!F70:F70</xm:f>
              <xm:sqref>G70</xm:sqref>
            </x14:sparkline>
            <x14:sparkline>
              <xm:f>'Ques-6'!F71:F71</xm:f>
              <xm:sqref>G71</xm:sqref>
            </x14:sparkline>
            <x14:sparkline>
              <xm:f>'Ques-6'!F72:F72</xm:f>
              <xm:sqref>G72</xm:sqref>
            </x14:sparkline>
            <x14:sparkline>
              <xm:f>'Ques-6'!F73:F73</xm:f>
              <xm:sqref>G73</xm:sqref>
            </x14:sparkline>
            <x14:sparkline>
              <xm:f>'Ques-6'!F74:F74</xm:f>
              <xm:sqref>G74</xm:sqref>
            </x14:sparkline>
            <x14:sparkline>
              <xm:f>'Ques-6'!F75:F75</xm:f>
              <xm:sqref>G75</xm:sqref>
            </x14:sparkline>
            <x14:sparkline>
              <xm:f>'Ques-6'!F76:F76</xm:f>
              <xm:sqref>G76</xm:sqref>
            </x14:sparkline>
            <x14:sparkline>
              <xm:f>'Ques-6'!F77:F77</xm:f>
              <xm:sqref>G77</xm:sqref>
            </x14:sparkline>
            <x14:sparkline>
              <xm:f>'Ques-6'!F78:F78</xm:f>
              <xm:sqref>G78</xm:sqref>
            </x14:sparkline>
            <x14:sparkline>
              <xm:f>'Ques-6'!F79:F79</xm:f>
              <xm:sqref>G79</xm:sqref>
            </x14:sparkline>
            <x14:sparkline>
              <xm:f>'Ques-6'!F80:F80</xm:f>
              <xm:sqref>G80</xm:sqref>
            </x14:sparkline>
            <x14:sparkline>
              <xm:f>'Ques-6'!F81:F81</xm:f>
              <xm:sqref>G81</xm:sqref>
            </x14:sparkline>
            <x14:sparkline>
              <xm:f>'Ques-6'!F82:F82</xm:f>
              <xm:sqref>G82</xm:sqref>
            </x14:sparkline>
            <x14:sparkline>
              <xm:f>'Ques-6'!F83:F83</xm:f>
              <xm:sqref>G83</xm:sqref>
            </x14:sparkline>
            <x14:sparkline>
              <xm:f>'Ques-6'!F84:F84</xm:f>
              <xm:sqref>G84</xm:sqref>
            </x14:sparkline>
            <x14:sparkline>
              <xm:f>'Ques-6'!F85:F85</xm:f>
              <xm:sqref>G85</xm:sqref>
            </x14:sparkline>
            <x14:sparkline>
              <xm:f>'Ques-6'!F86:F86</xm:f>
              <xm:sqref>G86</xm:sqref>
            </x14:sparkline>
            <x14:sparkline>
              <xm:f>'Ques-6'!F87:F87</xm:f>
              <xm:sqref>G87</xm:sqref>
            </x14:sparkline>
            <x14:sparkline>
              <xm:f>'Ques-6'!F88:F88</xm:f>
              <xm:sqref>G88</xm:sqref>
            </x14:sparkline>
            <x14:sparkline>
              <xm:f>'Ques-6'!F89:F89</xm:f>
              <xm:sqref>G89</xm:sqref>
            </x14:sparkline>
            <x14:sparkline>
              <xm:f>'Ques-6'!F90:F90</xm:f>
              <xm:sqref>G90</xm:sqref>
            </x14:sparkline>
            <x14:sparkline>
              <xm:f>'Ques-6'!F91:F91</xm:f>
              <xm:sqref>G91</xm:sqref>
            </x14:sparkline>
            <x14:sparkline>
              <xm:f>'Ques-6'!F92:F92</xm:f>
              <xm:sqref>G92</xm:sqref>
            </x14:sparkline>
            <x14:sparkline>
              <xm:f>'Ques-6'!F93:F93</xm:f>
              <xm:sqref>G93</xm:sqref>
            </x14:sparkline>
            <x14:sparkline>
              <xm:f>'Ques-6'!F94:F94</xm:f>
              <xm:sqref>G94</xm:sqref>
            </x14:sparkline>
            <x14:sparkline>
              <xm:f>'Ques-6'!F95:F95</xm:f>
              <xm:sqref>G95</xm:sqref>
            </x14:sparkline>
            <x14:sparkline>
              <xm:f>'Ques-6'!F96:F96</xm:f>
              <xm:sqref>G96</xm:sqref>
            </x14:sparkline>
            <x14:sparkline>
              <xm:f>'Ques-6'!F97:F97</xm:f>
              <xm:sqref>G97</xm:sqref>
            </x14:sparkline>
            <x14:sparkline>
              <xm:f>'Ques-6'!F98:F98</xm:f>
              <xm:sqref>G98</xm:sqref>
            </x14:sparkline>
            <x14:sparkline>
              <xm:f>'Ques-6'!F99:F99</xm:f>
              <xm:sqref>G99</xm:sqref>
            </x14:sparkline>
            <x14:sparkline>
              <xm:f>'Ques-6'!F100:F100</xm:f>
              <xm:sqref>G100</xm:sqref>
            </x14:sparkline>
            <x14:sparkline>
              <xm:f>'Ques-6'!F101:F101</xm:f>
              <xm:sqref>G101</xm:sqref>
            </x14:sparkline>
            <x14:sparkline>
              <xm:f>'Ques-6'!F102:F102</xm:f>
              <xm:sqref>G102</xm:sqref>
            </x14:sparkline>
            <x14:sparkline>
              <xm:f>'Ques-6'!F103:F103</xm:f>
              <xm:sqref>G103</xm:sqref>
            </x14:sparkline>
            <x14:sparkline>
              <xm:f>'Ques-6'!F104:F104</xm:f>
              <xm:sqref>G104</xm:sqref>
            </x14:sparkline>
            <x14:sparkline>
              <xm:f>'Ques-6'!F105:F105</xm:f>
              <xm:sqref>G105</xm:sqref>
            </x14:sparkline>
            <x14:sparkline>
              <xm:f>'Ques-6'!F106:F106</xm:f>
              <xm:sqref>G106</xm:sqref>
            </x14:sparkline>
            <x14:sparkline>
              <xm:f>'Ques-6'!F107:F107</xm:f>
              <xm:sqref>G107</xm:sqref>
            </x14:sparkline>
            <x14:sparkline>
              <xm:f>'Ques-6'!F108:F108</xm:f>
              <xm:sqref>G108</xm:sqref>
            </x14:sparkline>
            <x14:sparkline>
              <xm:f>'Ques-6'!F109:F109</xm:f>
              <xm:sqref>G109</xm:sqref>
            </x14:sparkline>
            <x14:sparkline>
              <xm:f>'Ques-6'!F110:F110</xm:f>
              <xm:sqref>G110</xm:sqref>
            </x14:sparkline>
            <x14:sparkline>
              <xm:f>'Ques-6'!F111:F111</xm:f>
              <xm:sqref>G111</xm:sqref>
            </x14:sparkline>
            <x14:sparkline>
              <xm:f>'Ques-6'!F112:F112</xm:f>
              <xm:sqref>G112</xm:sqref>
            </x14:sparkline>
            <x14:sparkline>
              <xm:f>'Ques-6'!F113:F113</xm:f>
              <xm:sqref>G113</xm:sqref>
            </x14:sparkline>
            <x14:sparkline>
              <xm:f>'Ques-6'!F114:F114</xm:f>
              <xm:sqref>G114</xm:sqref>
            </x14:sparkline>
            <x14:sparkline>
              <xm:f>'Ques-6'!F115:F115</xm:f>
              <xm:sqref>G115</xm:sqref>
            </x14:sparkline>
            <x14:sparkline>
              <xm:f>'Ques-6'!F116:F116</xm:f>
              <xm:sqref>G116</xm:sqref>
            </x14:sparkline>
            <x14:sparkline>
              <xm:f>'Ques-6'!F117:F117</xm:f>
              <xm:sqref>G117</xm:sqref>
            </x14:sparkline>
            <x14:sparkline>
              <xm:f>'Ques-6'!F118:F118</xm:f>
              <xm:sqref>G118</xm:sqref>
            </x14:sparkline>
            <x14:sparkline>
              <xm:f>'Ques-6'!F119:F119</xm:f>
              <xm:sqref>G119</xm:sqref>
            </x14:sparkline>
            <x14:sparkline>
              <xm:f>'Ques-6'!F120:F120</xm:f>
              <xm:sqref>G120</xm:sqref>
            </x14:sparkline>
            <x14:sparkline>
              <xm:f>'Ques-6'!F121:F121</xm:f>
              <xm:sqref>G121</xm:sqref>
            </x14:sparkline>
            <x14:sparkline>
              <xm:f>'Ques-6'!F122:F122</xm:f>
              <xm:sqref>G122</xm:sqref>
            </x14:sparkline>
            <x14:sparkline>
              <xm:f>'Ques-6'!F123:F123</xm:f>
              <xm:sqref>G123</xm:sqref>
            </x14:sparkline>
            <x14:sparkline>
              <xm:f>'Ques-6'!F124:F124</xm:f>
              <xm:sqref>G124</xm:sqref>
            </x14:sparkline>
            <x14:sparkline>
              <xm:f>'Ques-6'!F125:F125</xm:f>
              <xm:sqref>G125</xm:sqref>
            </x14:sparkline>
            <x14:sparkline>
              <xm:f>'Ques-6'!F126:F126</xm:f>
              <xm:sqref>G126</xm:sqref>
            </x14:sparkline>
            <x14:sparkline>
              <xm:f>'Ques-6'!F127:F127</xm:f>
              <xm:sqref>G127</xm:sqref>
            </x14:sparkline>
            <x14:sparkline>
              <xm:f>'Ques-6'!F128:F128</xm:f>
              <xm:sqref>G128</xm:sqref>
            </x14:sparkline>
            <x14:sparkline>
              <xm:f>'Ques-6'!F129:F129</xm:f>
              <xm:sqref>G129</xm:sqref>
            </x14:sparkline>
            <x14:sparkline>
              <xm:f>'Ques-6'!F130:F130</xm:f>
              <xm:sqref>G130</xm:sqref>
            </x14:sparkline>
            <x14:sparkline>
              <xm:f>'Ques-6'!F131:F131</xm:f>
              <xm:sqref>G131</xm:sqref>
            </x14:sparkline>
            <x14:sparkline>
              <xm:f>'Ques-6'!F132:F132</xm:f>
              <xm:sqref>G132</xm:sqref>
            </x14:sparkline>
            <x14:sparkline>
              <xm:f>'Ques-6'!F133:F133</xm:f>
              <xm:sqref>G133</xm:sqref>
            </x14:sparkline>
            <x14:sparkline>
              <xm:f>'Ques-6'!F134:F134</xm:f>
              <xm:sqref>G134</xm:sqref>
            </x14:sparkline>
            <x14:sparkline>
              <xm:f>'Ques-6'!F135:F135</xm:f>
              <xm:sqref>G135</xm:sqref>
            </x14:sparkline>
            <x14:sparkline>
              <xm:f>'Ques-6'!F136:F136</xm:f>
              <xm:sqref>G136</xm:sqref>
            </x14:sparkline>
            <x14:sparkline>
              <xm:f>'Ques-6'!F137:F137</xm:f>
              <xm:sqref>G137</xm:sqref>
            </x14:sparkline>
            <x14:sparkline>
              <xm:f>'Ques-6'!F138:F138</xm:f>
              <xm:sqref>G138</xm:sqref>
            </x14:sparkline>
            <x14:sparkline>
              <xm:f>'Ques-6'!F139:F139</xm:f>
              <xm:sqref>G139</xm:sqref>
            </x14:sparkline>
            <x14:sparkline>
              <xm:f>'Ques-6'!F140:F140</xm:f>
              <xm:sqref>G140</xm:sqref>
            </x14:sparkline>
            <x14:sparkline>
              <xm:f>'Ques-6'!F141:F141</xm:f>
              <xm:sqref>G141</xm:sqref>
            </x14:sparkline>
            <x14:sparkline>
              <xm:f>'Ques-6'!F142:F142</xm:f>
              <xm:sqref>G142</xm:sqref>
            </x14:sparkline>
            <x14:sparkline>
              <xm:f>'Ques-6'!F143:F143</xm:f>
              <xm:sqref>G143</xm:sqref>
            </x14:sparkline>
            <x14:sparkline>
              <xm:f>'Ques-6'!F144:F144</xm:f>
              <xm:sqref>G144</xm:sqref>
            </x14:sparkline>
            <x14:sparkline>
              <xm:f>'Ques-6'!F145:F145</xm:f>
              <xm:sqref>G145</xm:sqref>
            </x14:sparkline>
            <x14:sparkline>
              <xm:f>'Ques-6'!F146:F146</xm:f>
              <xm:sqref>G146</xm:sqref>
            </x14:sparkline>
            <x14:sparkline>
              <xm:f>'Ques-6'!F147:F147</xm:f>
              <xm:sqref>G147</xm:sqref>
            </x14:sparkline>
            <x14:sparkline>
              <xm:f>'Ques-6'!F148:F148</xm:f>
              <xm:sqref>G148</xm:sqref>
            </x14:sparkline>
            <x14:sparkline>
              <xm:f>'Ques-6'!F149:F149</xm:f>
              <xm:sqref>G149</xm:sqref>
            </x14:sparkline>
            <x14:sparkline>
              <xm:f>'Ques-6'!F150:F150</xm:f>
              <xm:sqref>G150</xm:sqref>
            </x14:sparkline>
            <x14:sparkline>
              <xm:f>'Ques-6'!F151:F151</xm:f>
              <xm:sqref>G151</xm:sqref>
            </x14:sparkline>
            <x14:sparkline>
              <xm:f>'Ques-6'!F152:F152</xm:f>
              <xm:sqref>G152</xm:sqref>
            </x14:sparkline>
            <x14:sparkline>
              <xm:f>'Ques-6'!F153:F153</xm:f>
              <xm:sqref>G153</xm:sqref>
            </x14:sparkline>
            <x14:sparkline>
              <xm:f>'Ques-6'!F154:F154</xm:f>
              <xm:sqref>G154</xm:sqref>
            </x14:sparkline>
            <x14:sparkline>
              <xm:f>'Ques-6'!F155:F155</xm:f>
              <xm:sqref>G155</xm:sqref>
            </x14:sparkline>
            <x14:sparkline>
              <xm:f>'Ques-6'!F156:F156</xm:f>
              <xm:sqref>G156</xm:sqref>
            </x14:sparkline>
            <x14:sparkline>
              <xm:f>'Ques-6'!F157:F157</xm:f>
              <xm:sqref>G157</xm:sqref>
            </x14:sparkline>
            <x14:sparkline>
              <xm:f>'Ques-6'!F158:F158</xm:f>
              <xm:sqref>G158</xm:sqref>
            </x14:sparkline>
            <x14:sparkline>
              <xm:f>'Ques-6'!F159:F159</xm:f>
              <xm:sqref>G159</xm:sqref>
            </x14:sparkline>
            <x14:sparkline>
              <xm:f>'Ques-6'!F160:F160</xm:f>
              <xm:sqref>G160</xm:sqref>
            </x14:sparkline>
            <x14:sparkline>
              <xm:f>'Ques-6'!F161:F161</xm:f>
              <xm:sqref>G161</xm:sqref>
            </x14:sparkline>
            <x14:sparkline>
              <xm:f>'Ques-6'!F162:F162</xm:f>
              <xm:sqref>G162</xm:sqref>
            </x14:sparkline>
            <x14:sparkline>
              <xm:f>'Ques-6'!F163:F163</xm:f>
              <xm:sqref>G163</xm:sqref>
            </x14:sparkline>
            <x14:sparkline>
              <xm:f>'Ques-6'!F164:F164</xm:f>
              <xm:sqref>G164</xm:sqref>
            </x14:sparkline>
            <x14:sparkline>
              <xm:f>'Ques-6'!F165:F165</xm:f>
              <xm:sqref>G165</xm:sqref>
            </x14:sparkline>
            <x14:sparkline>
              <xm:f>'Ques-6'!F166:F166</xm:f>
              <xm:sqref>G166</xm:sqref>
            </x14:sparkline>
            <x14:sparkline>
              <xm:f>'Ques-6'!F167:F167</xm:f>
              <xm:sqref>G167</xm:sqref>
            </x14:sparkline>
            <x14:sparkline>
              <xm:f>'Ques-6'!F168:F168</xm:f>
              <xm:sqref>G168</xm:sqref>
            </x14:sparkline>
            <x14:sparkline>
              <xm:f>'Ques-6'!F169:F169</xm:f>
              <xm:sqref>G169</xm:sqref>
            </x14:sparkline>
            <x14:sparkline>
              <xm:f>'Ques-6'!F170:F170</xm:f>
              <xm:sqref>G170</xm:sqref>
            </x14:sparkline>
            <x14:sparkline>
              <xm:f>'Ques-6'!F171:F171</xm:f>
              <xm:sqref>G171</xm:sqref>
            </x14:sparkline>
            <x14:sparkline>
              <xm:f>'Ques-6'!F172:F172</xm:f>
              <xm:sqref>G172</xm:sqref>
            </x14:sparkline>
            <x14:sparkline>
              <xm:f>'Ques-6'!F173:F173</xm:f>
              <xm:sqref>G173</xm:sqref>
            </x14:sparkline>
            <x14:sparkline>
              <xm:f>'Ques-6'!F174:F174</xm:f>
              <xm:sqref>G174</xm:sqref>
            </x14:sparkline>
            <x14:sparkline>
              <xm:f>'Ques-6'!F175:F175</xm:f>
              <xm:sqref>G175</xm:sqref>
            </x14:sparkline>
            <x14:sparkline>
              <xm:f>'Ques-6'!F176:F176</xm:f>
              <xm:sqref>G176</xm:sqref>
            </x14:sparkline>
            <x14:sparkline>
              <xm:f>'Ques-6'!F177:F177</xm:f>
              <xm:sqref>G177</xm:sqref>
            </x14:sparkline>
            <x14:sparkline>
              <xm:f>'Ques-6'!F178:F178</xm:f>
              <xm:sqref>G178</xm:sqref>
            </x14:sparkline>
            <x14:sparkline>
              <xm:f>'Ques-6'!F179:F179</xm:f>
              <xm:sqref>G179</xm:sqref>
            </x14:sparkline>
            <x14:sparkline>
              <xm:f>'Ques-6'!F180:F180</xm:f>
              <xm:sqref>G180</xm:sqref>
            </x14:sparkline>
            <x14:sparkline>
              <xm:f>'Ques-6'!F181:F181</xm:f>
              <xm:sqref>G181</xm:sqref>
            </x14:sparkline>
            <x14:sparkline>
              <xm:f>'Ques-6'!F182:F182</xm:f>
              <xm:sqref>G182</xm:sqref>
            </x14:sparkline>
            <x14:sparkline>
              <xm:f>'Ques-6'!F183:F183</xm:f>
              <xm:sqref>G183</xm:sqref>
            </x14:sparkline>
            <x14:sparkline>
              <xm:f>'Ques-6'!F184:F184</xm:f>
              <xm:sqref>G184</xm:sqref>
            </x14:sparkline>
            <x14:sparkline>
              <xm:f>'Ques-6'!F185:F185</xm:f>
              <xm:sqref>G185</xm:sqref>
            </x14:sparkline>
            <x14:sparkline>
              <xm:f>'Ques-6'!F186:F186</xm:f>
              <xm:sqref>G186</xm:sqref>
            </x14:sparkline>
            <x14:sparkline>
              <xm:f>'Ques-6'!F187:F187</xm:f>
              <xm:sqref>G187</xm:sqref>
            </x14:sparkline>
            <x14:sparkline>
              <xm:f>'Ques-6'!F188:F188</xm:f>
              <xm:sqref>G188</xm:sqref>
            </x14:sparkline>
            <x14:sparkline>
              <xm:f>'Ques-6'!F189:F189</xm:f>
              <xm:sqref>G189</xm:sqref>
            </x14:sparkline>
            <x14:sparkline>
              <xm:f>'Ques-6'!F190:F190</xm:f>
              <xm:sqref>G190</xm:sqref>
            </x14:sparkline>
            <x14:sparkline>
              <xm:f>'Ques-6'!F191:F191</xm:f>
              <xm:sqref>G191</xm:sqref>
            </x14:sparkline>
            <x14:sparkline>
              <xm:f>'Ques-6'!F192:F192</xm:f>
              <xm:sqref>G192</xm:sqref>
            </x14:sparkline>
            <x14:sparkline>
              <xm:f>'Ques-6'!F193:F193</xm:f>
              <xm:sqref>G193</xm:sqref>
            </x14:sparkline>
            <x14:sparkline>
              <xm:f>'Ques-6'!F194:F194</xm:f>
              <xm:sqref>G194</xm:sqref>
            </x14:sparkline>
            <x14:sparkline>
              <xm:f>'Ques-6'!F195:F195</xm:f>
              <xm:sqref>G195</xm:sqref>
            </x14:sparkline>
            <x14:sparkline>
              <xm:f>'Ques-6'!F196:F196</xm:f>
              <xm:sqref>G196</xm:sqref>
            </x14:sparkline>
            <x14:sparkline>
              <xm:f>'Ques-6'!F197:F197</xm:f>
              <xm:sqref>G197</xm:sqref>
            </x14:sparkline>
            <x14:sparkline>
              <xm:f>'Ques-6'!F198:F198</xm:f>
              <xm:sqref>G198</xm:sqref>
            </x14:sparkline>
            <x14:sparkline>
              <xm:f>'Ques-6'!F199:F199</xm:f>
              <xm:sqref>G199</xm:sqref>
            </x14:sparkline>
            <x14:sparkline>
              <xm:f>'Ques-6'!F200:F200</xm:f>
              <xm:sqref>G200</xm:sqref>
            </x14:sparkline>
            <x14:sparkline>
              <xm:f>'Ques-6'!F201:F201</xm:f>
              <xm:sqref>G201</xm:sqref>
            </x14:sparkline>
            <x14:sparkline>
              <xm:f>'Ques-6'!F202:F202</xm:f>
              <xm:sqref>G202</xm:sqref>
            </x14:sparkline>
            <x14:sparkline>
              <xm:f>'Ques-6'!F203:F203</xm:f>
              <xm:sqref>G203</xm:sqref>
            </x14:sparkline>
            <x14:sparkline>
              <xm:f>'Ques-6'!F204:F204</xm:f>
              <xm:sqref>G204</xm:sqref>
            </x14:sparkline>
            <x14:sparkline>
              <xm:f>'Ques-6'!F205:F205</xm:f>
              <xm:sqref>G205</xm:sqref>
            </x14:sparkline>
            <x14:sparkline>
              <xm:f>'Ques-6'!F206:F206</xm:f>
              <xm:sqref>G206</xm:sqref>
            </x14:sparkline>
            <x14:sparkline>
              <xm:f>'Ques-6'!F207:F207</xm:f>
              <xm:sqref>G207</xm:sqref>
            </x14:sparkline>
            <x14:sparkline>
              <xm:f>'Ques-6'!F208:F208</xm:f>
              <xm:sqref>G208</xm:sqref>
            </x14:sparkline>
            <x14:sparkline>
              <xm:f>'Ques-6'!F209:F209</xm:f>
              <xm:sqref>G209</xm:sqref>
            </x14:sparkline>
            <x14:sparkline>
              <xm:f>'Ques-6'!F210:F210</xm:f>
              <xm:sqref>G210</xm:sqref>
            </x14:sparkline>
            <x14:sparkline>
              <xm:f>'Ques-6'!F211:F211</xm:f>
              <xm:sqref>G211</xm:sqref>
            </x14:sparkline>
            <x14:sparkline>
              <xm:f>'Ques-6'!F212:F212</xm:f>
              <xm:sqref>G212</xm:sqref>
            </x14:sparkline>
            <x14:sparkline>
              <xm:f>'Ques-6'!F213:F213</xm:f>
              <xm:sqref>G213</xm:sqref>
            </x14:sparkline>
            <x14:sparkline>
              <xm:f>'Ques-6'!F214:F214</xm:f>
              <xm:sqref>G214</xm:sqref>
            </x14:sparkline>
            <x14:sparkline>
              <xm:f>'Ques-6'!F215:F215</xm:f>
              <xm:sqref>G215</xm:sqref>
            </x14:sparkline>
            <x14:sparkline>
              <xm:f>'Ques-6'!F216:F216</xm:f>
              <xm:sqref>G216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R1000"/>
  <sheetViews>
    <sheetView topLeftCell="L1" zoomScale="145" zoomScaleNormal="145" workbookViewId="0">
      <selection activeCell="R17" sqref="R17"/>
    </sheetView>
  </sheetViews>
  <sheetFormatPr defaultColWidth="12.5703125" defaultRowHeight="15" customHeight="1"/>
  <cols>
    <col min="1" max="1" width="8.5703125" customWidth="1"/>
    <col min="2" max="2" width="11" customWidth="1"/>
    <col min="3" max="3" width="12.7109375" customWidth="1"/>
    <col min="4" max="4" width="39.7109375" customWidth="1"/>
    <col min="5" max="5" width="6.140625" customWidth="1"/>
    <col min="6" max="6" width="10.140625" customWidth="1"/>
    <col min="7" max="7" width="13.7109375" customWidth="1"/>
    <col min="8" max="8" width="18.7109375" customWidth="1"/>
    <col min="9" max="9" width="11" customWidth="1"/>
    <col min="10" max="10" width="8.5703125" customWidth="1"/>
    <col min="11" max="11" width="9.7109375" customWidth="1"/>
    <col min="12" max="12" width="8.5703125" customWidth="1"/>
    <col min="13" max="13" width="10.85546875" customWidth="1"/>
    <col min="14" max="14" width="12" customWidth="1"/>
    <col min="15" max="15" width="8.5703125" customWidth="1"/>
    <col min="16" max="16" width="43.28515625" bestFit="1" customWidth="1"/>
    <col min="17" max="17" width="12.5703125" bestFit="1" customWidth="1"/>
    <col min="18" max="18" width="23.5703125" bestFit="1" customWidth="1"/>
    <col min="19" max="19" width="18" bestFit="1" customWidth="1"/>
    <col min="20" max="20" width="40.28515625" bestFit="1" customWidth="1"/>
    <col min="21" max="21" width="15.7109375" bestFit="1" customWidth="1"/>
    <col min="22" max="22" width="25.28515625" bestFit="1" customWidth="1"/>
    <col min="23" max="23" width="35" bestFit="1" customWidth="1"/>
    <col min="24" max="24" width="17.42578125" bestFit="1" customWidth="1"/>
    <col min="25" max="25" width="20.5703125" bestFit="1" customWidth="1"/>
    <col min="26" max="26" width="22.5703125" bestFit="1" customWidth="1"/>
    <col min="27" max="27" width="31.85546875" bestFit="1" customWidth="1"/>
    <col min="28" max="28" width="32.7109375" bestFit="1" customWidth="1"/>
    <col min="29" max="29" width="26.140625" bestFit="1" customWidth="1"/>
    <col min="30" max="30" width="18.5703125" bestFit="1" customWidth="1"/>
    <col min="31" max="31" width="35.28515625" bestFit="1" customWidth="1"/>
    <col min="32" max="32" width="17.42578125" bestFit="1" customWidth="1"/>
    <col min="33" max="33" width="39.140625" bestFit="1" customWidth="1"/>
    <col min="34" max="34" width="37.42578125" bestFit="1" customWidth="1"/>
    <col min="35" max="35" width="25.5703125" bestFit="1" customWidth="1"/>
    <col min="36" max="36" width="23.5703125" bestFit="1" customWidth="1"/>
    <col min="37" max="37" width="25.140625" bestFit="1" customWidth="1"/>
    <col min="38" max="38" width="27.7109375" bestFit="1" customWidth="1"/>
    <col min="39" max="39" width="13" bestFit="1" customWidth="1"/>
    <col min="40" max="40" width="20" bestFit="1" customWidth="1"/>
    <col min="41" max="41" width="9.5703125" bestFit="1" customWidth="1"/>
    <col min="42" max="42" width="25" bestFit="1" customWidth="1"/>
    <col min="43" max="43" width="20.85546875" bestFit="1" customWidth="1"/>
    <col min="44" max="44" width="16.5703125" bestFit="1" customWidth="1"/>
    <col min="45" max="45" width="20.7109375" bestFit="1" customWidth="1"/>
    <col min="46" max="46" width="26.7109375" bestFit="1" customWidth="1"/>
    <col min="47" max="47" width="31.7109375" bestFit="1" customWidth="1"/>
    <col min="48" max="48" width="31.140625" bestFit="1" customWidth="1"/>
    <col min="49" max="49" width="37" bestFit="1" customWidth="1"/>
    <col min="50" max="50" width="30.42578125" bestFit="1" customWidth="1"/>
    <col min="51" max="51" width="31.85546875" bestFit="1" customWidth="1"/>
    <col min="52" max="52" width="19.140625" bestFit="1" customWidth="1"/>
    <col min="53" max="53" width="34" bestFit="1" customWidth="1"/>
    <col min="54" max="54" width="37.140625" bestFit="1" customWidth="1"/>
    <col min="55" max="55" width="22.5703125" bestFit="1" customWidth="1"/>
    <col min="56" max="56" width="29.140625" bestFit="1" customWidth="1"/>
    <col min="57" max="57" width="20.42578125" bestFit="1" customWidth="1"/>
    <col min="58" max="58" width="38.5703125" bestFit="1" customWidth="1"/>
    <col min="59" max="59" width="32.5703125" bestFit="1" customWidth="1"/>
    <col min="60" max="60" width="39.5703125" bestFit="1" customWidth="1"/>
    <col min="61" max="61" width="35.28515625" bestFit="1" customWidth="1"/>
    <col min="62" max="62" width="37.42578125" bestFit="1" customWidth="1"/>
    <col min="63" max="63" width="21.140625" bestFit="1" customWidth="1"/>
    <col min="64" max="64" width="25.28515625" bestFit="1" customWidth="1"/>
    <col min="65" max="65" width="19" bestFit="1" customWidth="1"/>
    <col min="66" max="66" width="29.42578125" bestFit="1" customWidth="1"/>
    <col min="67" max="67" width="40.5703125" bestFit="1" customWidth="1"/>
    <col min="68" max="68" width="40.7109375" bestFit="1" customWidth="1"/>
    <col min="69" max="69" width="28.140625" bestFit="1" customWidth="1"/>
    <col min="70" max="70" width="27.5703125" bestFit="1" customWidth="1"/>
    <col min="71" max="71" width="16" bestFit="1" customWidth="1"/>
    <col min="72" max="72" width="20" bestFit="1" customWidth="1"/>
    <col min="73" max="73" width="21.5703125" bestFit="1" customWidth="1"/>
    <col min="74" max="74" width="36.28515625" bestFit="1" customWidth="1"/>
    <col min="75" max="75" width="28" bestFit="1" customWidth="1"/>
    <col min="76" max="76" width="18.28515625" bestFit="1" customWidth="1"/>
    <col min="77" max="77" width="27.42578125" bestFit="1" customWidth="1"/>
    <col min="78" max="78" width="39.7109375" bestFit="1" customWidth="1"/>
    <col min="79" max="79" width="27.140625" bestFit="1" customWidth="1"/>
    <col min="80" max="80" width="18" bestFit="1" customWidth="1"/>
    <col min="81" max="81" width="40.28515625" bestFit="1" customWidth="1"/>
    <col min="82" max="82" width="15.7109375" bestFit="1" customWidth="1"/>
    <col min="83" max="83" width="25.28515625" bestFit="1" customWidth="1"/>
    <col min="84" max="84" width="35" bestFit="1" customWidth="1"/>
    <col min="85" max="85" width="17.42578125" bestFit="1" customWidth="1"/>
    <col min="86" max="86" width="20.5703125" bestFit="1" customWidth="1"/>
    <col min="87" max="87" width="22.5703125" bestFit="1" customWidth="1"/>
    <col min="88" max="88" width="31.85546875" bestFit="1" customWidth="1"/>
    <col min="89" max="89" width="32.7109375" bestFit="1" customWidth="1"/>
    <col min="90" max="90" width="26.140625" bestFit="1" customWidth="1"/>
    <col min="91" max="91" width="18.5703125" bestFit="1" customWidth="1"/>
    <col min="92" max="92" width="35.28515625" bestFit="1" customWidth="1"/>
    <col min="93" max="93" width="17.42578125" bestFit="1" customWidth="1"/>
    <col min="94" max="94" width="39.140625" bestFit="1" customWidth="1"/>
    <col min="95" max="95" width="37.42578125" bestFit="1" customWidth="1"/>
    <col min="96" max="96" width="25.5703125" bestFit="1" customWidth="1"/>
    <col min="97" max="97" width="23.5703125" bestFit="1" customWidth="1"/>
    <col min="98" max="98" width="25.140625" bestFit="1" customWidth="1"/>
    <col min="99" max="99" width="27.7109375" bestFit="1" customWidth="1"/>
    <col min="100" max="100" width="13" bestFit="1" customWidth="1"/>
    <col min="101" max="101" width="20" bestFit="1" customWidth="1"/>
    <col min="102" max="102" width="9.5703125" bestFit="1" customWidth="1"/>
    <col min="103" max="103" width="25" bestFit="1" customWidth="1"/>
    <col min="104" max="104" width="20.85546875" bestFit="1" customWidth="1"/>
    <col min="105" max="105" width="16.5703125" bestFit="1" customWidth="1"/>
    <col min="106" max="106" width="20.7109375" bestFit="1" customWidth="1"/>
    <col min="107" max="107" width="26.7109375" bestFit="1" customWidth="1"/>
    <col min="108" max="108" width="31.7109375" bestFit="1" customWidth="1"/>
    <col min="109" max="109" width="31.140625" bestFit="1" customWidth="1"/>
    <col min="110" max="110" width="37" bestFit="1" customWidth="1"/>
    <col min="111" max="111" width="30.42578125" bestFit="1" customWidth="1"/>
    <col min="112" max="112" width="31.85546875" bestFit="1" customWidth="1"/>
    <col min="113" max="113" width="19.140625" bestFit="1" customWidth="1"/>
    <col min="114" max="114" width="34" bestFit="1" customWidth="1"/>
    <col min="115" max="115" width="37.140625" bestFit="1" customWidth="1"/>
    <col min="116" max="116" width="22.5703125" bestFit="1" customWidth="1"/>
    <col min="117" max="117" width="29.140625" bestFit="1" customWidth="1"/>
    <col min="118" max="118" width="20.42578125" bestFit="1" customWidth="1"/>
    <col min="119" max="119" width="38.5703125" bestFit="1" customWidth="1"/>
    <col min="120" max="120" width="32.5703125" bestFit="1" customWidth="1"/>
    <col min="121" max="121" width="39.5703125" bestFit="1" customWidth="1"/>
    <col min="122" max="122" width="35.28515625" bestFit="1" customWidth="1"/>
    <col min="123" max="123" width="37.42578125" bestFit="1" customWidth="1"/>
    <col min="124" max="124" width="21.140625" bestFit="1" customWidth="1"/>
    <col min="125" max="125" width="25.28515625" bestFit="1" customWidth="1"/>
    <col min="126" max="126" width="19" bestFit="1" customWidth="1"/>
    <col min="127" max="127" width="29.42578125" bestFit="1" customWidth="1"/>
    <col min="128" max="128" width="40.5703125" bestFit="1" customWidth="1"/>
    <col min="129" max="129" width="40.7109375" bestFit="1" customWidth="1"/>
    <col min="130" max="130" width="28.140625" bestFit="1" customWidth="1"/>
    <col min="131" max="131" width="27.5703125" bestFit="1" customWidth="1"/>
    <col min="132" max="132" width="16" bestFit="1" customWidth="1"/>
    <col min="133" max="133" width="20" bestFit="1" customWidth="1"/>
    <col min="134" max="134" width="21.5703125" bestFit="1" customWidth="1"/>
    <col min="135" max="135" width="36.28515625" bestFit="1" customWidth="1"/>
    <col min="136" max="136" width="28" bestFit="1" customWidth="1"/>
    <col min="137" max="137" width="18.28515625" bestFit="1" customWidth="1"/>
    <col min="138" max="138" width="27.42578125" bestFit="1" customWidth="1"/>
    <col min="139" max="139" width="18" bestFit="1" customWidth="1"/>
    <col min="140" max="140" width="28.85546875" bestFit="1" customWidth="1"/>
  </cols>
  <sheetData>
    <row r="1" spans="1:18" ht="12.75" customHeight="1">
      <c r="A1" s="107" t="s">
        <v>280</v>
      </c>
      <c r="B1" s="108"/>
      <c r="C1" s="108"/>
      <c r="D1" s="108"/>
      <c r="E1" s="108"/>
      <c r="F1" s="108"/>
      <c r="G1" s="109"/>
    </row>
    <row r="2" spans="1:18" ht="12.75" customHeight="1">
      <c r="C2" s="32"/>
    </row>
    <row r="3" spans="1:18" ht="12.75">
      <c r="A3" s="6" t="s">
        <v>281</v>
      </c>
      <c r="B3" s="5" t="s">
        <v>282</v>
      </c>
      <c r="C3" s="6" t="s">
        <v>283</v>
      </c>
      <c r="D3" s="6" t="s">
        <v>284</v>
      </c>
      <c r="E3" s="6" t="s">
        <v>285</v>
      </c>
      <c r="F3" s="6" t="s">
        <v>286</v>
      </c>
      <c r="G3" s="4" t="s">
        <v>287</v>
      </c>
      <c r="H3" s="4" t="s">
        <v>288</v>
      </c>
      <c r="I3" s="34" t="s">
        <v>289</v>
      </c>
      <c r="J3" s="6" t="s">
        <v>290</v>
      </c>
      <c r="K3" s="6" t="s">
        <v>144</v>
      </c>
      <c r="L3" s="6" t="s">
        <v>145</v>
      </c>
      <c r="M3" s="6" t="s">
        <v>291</v>
      </c>
      <c r="N3" s="6" t="s">
        <v>292</v>
      </c>
      <c r="P3" s="64" t="s">
        <v>474</v>
      </c>
      <c r="Q3" t="s">
        <v>480</v>
      </c>
      <c r="R3" t="s">
        <v>481</v>
      </c>
    </row>
    <row r="4" spans="1:18" ht="12.75" customHeight="1">
      <c r="A4" s="6" t="s">
        <v>293</v>
      </c>
      <c r="B4" s="5" t="s">
        <v>294</v>
      </c>
      <c r="C4" s="8">
        <v>41283</v>
      </c>
      <c r="D4" s="6" t="s">
        <v>295</v>
      </c>
      <c r="E4" s="6">
        <v>2</v>
      </c>
      <c r="F4" s="6">
        <v>1</v>
      </c>
      <c r="G4" s="4">
        <v>38.94</v>
      </c>
      <c r="H4" s="4">
        <v>38.94</v>
      </c>
      <c r="I4" s="34">
        <v>559598</v>
      </c>
      <c r="J4" s="6">
        <v>12001</v>
      </c>
      <c r="K4" s="6">
        <v>53015</v>
      </c>
      <c r="L4" s="6">
        <v>10020</v>
      </c>
      <c r="M4" s="8">
        <v>41316</v>
      </c>
      <c r="N4" s="8">
        <v>41324</v>
      </c>
      <c r="P4" s="59" t="s">
        <v>413</v>
      </c>
      <c r="Q4">
        <v>13033</v>
      </c>
      <c r="R4">
        <v>139386</v>
      </c>
    </row>
    <row r="5" spans="1:18" ht="12.75" customHeight="1">
      <c r="A5" s="6" t="s">
        <v>293</v>
      </c>
      <c r="B5" s="5" t="s">
        <v>294</v>
      </c>
      <c r="C5" s="8">
        <v>41283</v>
      </c>
      <c r="D5" s="6" t="s">
        <v>295</v>
      </c>
      <c r="E5" s="6">
        <v>1</v>
      </c>
      <c r="F5" s="6">
        <v>1</v>
      </c>
      <c r="G5" s="4">
        <v>30.51</v>
      </c>
      <c r="H5" s="4">
        <v>30.51</v>
      </c>
      <c r="I5" s="34">
        <v>559598</v>
      </c>
      <c r="J5" s="6">
        <v>12001</v>
      </c>
      <c r="K5" s="6">
        <v>53015</v>
      </c>
      <c r="L5" s="6">
        <v>10020</v>
      </c>
      <c r="M5" s="8">
        <v>41316</v>
      </c>
      <c r="N5" s="8">
        <v>41324</v>
      </c>
      <c r="P5" s="59" t="s">
        <v>437</v>
      </c>
      <c r="Q5">
        <v>26066</v>
      </c>
      <c r="R5">
        <v>0</v>
      </c>
    </row>
    <row r="6" spans="1:18" ht="12.75" customHeight="1">
      <c r="A6" s="6" t="s">
        <v>293</v>
      </c>
      <c r="B6" s="5" t="s">
        <v>296</v>
      </c>
      <c r="C6" s="8">
        <v>41283</v>
      </c>
      <c r="D6" s="6" t="s">
        <v>297</v>
      </c>
      <c r="E6" s="6">
        <v>1</v>
      </c>
      <c r="F6" s="6">
        <v>1</v>
      </c>
      <c r="G6" s="4">
        <v>568.32000000000005</v>
      </c>
      <c r="H6" s="4">
        <v>568.32000000000005</v>
      </c>
      <c r="I6" s="34">
        <v>559050</v>
      </c>
      <c r="J6" s="6">
        <v>12001</v>
      </c>
      <c r="K6" s="6">
        <v>53015</v>
      </c>
      <c r="L6" s="6">
        <v>10020</v>
      </c>
      <c r="M6" s="8">
        <v>41317</v>
      </c>
      <c r="N6" s="8">
        <v>41320</v>
      </c>
      <c r="P6" s="65" t="s">
        <v>477</v>
      </c>
      <c r="Q6">
        <v>26066</v>
      </c>
      <c r="R6">
        <v>0</v>
      </c>
    </row>
    <row r="7" spans="1:18" ht="12.75" customHeight="1">
      <c r="A7" s="6" t="s">
        <v>293</v>
      </c>
      <c r="B7" s="5" t="s">
        <v>296</v>
      </c>
      <c r="C7" s="8">
        <v>41283</v>
      </c>
      <c r="D7" s="6" t="s">
        <v>297</v>
      </c>
      <c r="E7" s="6">
        <v>2</v>
      </c>
      <c r="F7" s="6">
        <v>1</v>
      </c>
      <c r="G7" s="4">
        <v>128.9</v>
      </c>
      <c r="H7" s="4">
        <v>128.9</v>
      </c>
      <c r="I7" s="34">
        <v>559050</v>
      </c>
      <c r="J7" s="6">
        <v>12001</v>
      </c>
      <c r="K7" s="6">
        <v>53015</v>
      </c>
      <c r="L7" s="6">
        <v>10020</v>
      </c>
      <c r="M7" s="8">
        <v>41317</v>
      </c>
      <c r="N7" s="8">
        <v>41320</v>
      </c>
      <c r="P7" s="67" t="s">
        <v>478</v>
      </c>
      <c r="Q7">
        <v>26066</v>
      </c>
      <c r="R7">
        <v>0</v>
      </c>
    </row>
    <row r="8" spans="1:18" ht="12.75" customHeight="1">
      <c r="A8" s="6" t="s">
        <v>293</v>
      </c>
      <c r="B8" s="5" t="s">
        <v>298</v>
      </c>
      <c r="C8" s="8">
        <v>41283</v>
      </c>
      <c r="D8" s="6" t="s">
        <v>297</v>
      </c>
      <c r="E8" s="6">
        <v>1</v>
      </c>
      <c r="F8" s="6">
        <v>1</v>
      </c>
      <c r="G8" s="4">
        <v>12.6</v>
      </c>
      <c r="H8" s="4">
        <v>0</v>
      </c>
      <c r="I8" s="34"/>
      <c r="J8" s="6">
        <v>12001</v>
      </c>
      <c r="K8" s="6">
        <v>53015</v>
      </c>
      <c r="L8" s="6">
        <v>10020</v>
      </c>
      <c r="M8" s="8">
        <v>41311</v>
      </c>
      <c r="P8" s="66" t="s">
        <v>293</v>
      </c>
      <c r="Q8">
        <v>26066</v>
      </c>
      <c r="R8">
        <v>0</v>
      </c>
    </row>
    <row r="9" spans="1:18" ht="12.75" customHeight="1">
      <c r="A9" s="6" t="s">
        <v>293</v>
      </c>
      <c r="B9" s="5" t="s">
        <v>298</v>
      </c>
      <c r="C9" s="8">
        <v>41283</v>
      </c>
      <c r="D9" s="6" t="s">
        <v>297</v>
      </c>
      <c r="E9" s="6">
        <v>3</v>
      </c>
      <c r="F9" s="6">
        <v>1</v>
      </c>
      <c r="G9" s="4">
        <v>7.8</v>
      </c>
      <c r="H9" s="4">
        <v>0</v>
      </c>
      <c r="I9" s="34"/>
      <c r="J9" s="6">
        <v>12001</v>
      </c>
      <c r="K9" s="6">
        <v>53015</v>
      </c>
      <c r="L9" s="6">
        <v>10020</v>
      </c>
      <c r="M9" s="8">
        <v>41311</v>
      </c>
      <c r="P9" s="83" t="s">
        <v>463</v>
      </c>
      <c r="Q9">
        <v>13033</v>
      </c>
      <c r="R9">
        <v>0</v>
      </c>
    </row>
    <row r="10" spans="1:18" ht="12.75" customHeight="1">
      <c r="A10" s="6" t="s">
        <v>293</v>
      </c>
      <c r="B10" s="5" t="s">
        <v>298</v>
      </c>
      <c r="C10" s="8">
        <v>41283</v>
      </c>
      <c r="D10" s="6" t="s">
        <v>297</v>
      </c>
      <c r="E10" s="6">
        <v>5</v>
      </c>
      <c r="F10" s="6">
        <v>1</v>
      </c>
      <c r="G10" s="4">
        <v>0</v>
      </c>
      <c r="H10" s="4">
        <v>0</v>
      </c>
      <c r="I10" s="34"/>
      <c r="J10" s="6">
        <v>12001</v>
      </c>
      <c r="K10" s="6">
        <v>53015</v>
      </c>
      <c r="L10" s="6">
        <v>10020</v>
      </c>
      <c r="M10" s="8">
        <v>41311</v>
      </c>
      <c r="P10" s="83" t="s">
        <v>479</v>
      </c>
      <c r="Q10">
        <v>13033</v>
      </c>
      <c r="R10">
        <v>0</v>
      </c>
    </row>
    <row r="11" spans="1:18" ht="12.75" customHeight="1">
      <c r="A11" s="6" t="s">
        <v>293</v>
      </c>
      <c r="B11" s="5" t="s">
        <v>298</v>
      </c>
      <c r="C11" s="8">
        <v>41283</v>
      </c>
      <c r="D11" s="6" t="s">
        <v>297</v>
      </c>
      <c r="E11" s="6">
        <v>2</v>
      </c>
      <c r="F11" s="6">
        <v>1</v>
      </c>
      <c r="G11" s="4">
        <v>88.15</v>
      </c>
      <c r="H11" s="4">
        <v>0</v>
      </c>
      <c r="I11" s="34"/>
      <c r="J11" s="6">
        <v>12001</v>
      </c>
      <c r="K11" s="6">
        <v>53015</v>
      </c>
      <c r="L11" s="6">
        <v>10020</v>
      </c>
      <c r="M11" s="8">
        <v>41311</v>
      </c>
      <c r="P11" s="59" t="s">
        <v>432</v>
      </c>
      <c r="Q11">
        <v>12062</v>
      </c>
      <c r="R11">
        <v>76.23</v>
      </c>
    </row>
    <row r="12" spans="1:18" ht="12.75" customHeight="1">
      <c r="A12" s="6" t="s">
        <v>293</v>
      </c>
      <c r="B12" s="5" t="s">
        <v>298</v>
      </c>
      <c r="C12" s="8">
        <v>41283</v>
      </c>
      <c r="D12" s="6" t="s">
        <v>297</v>
      </c>
      <c r="E12" s="6">
        <v>4</v>
      </c>
      <c r="F12" s="6">
        <v>1</v>
      </c>
      <c r="G12" s="4">
        <v>32.5</v>
      </c>
      <c r="H12" s="4">
        <v>0</v>
      </c>
      <c r="I12" s="34"/>
      <c r="J12" s="6">
        <v>12001</v>
      </c>
      <c r="K12" s="6">
        <v>53015</v>
      </c>
      <c r="L12" s="6">
        <v>10020</v>
      </c>
      <c r="M12" s="8">
        <v>41311</v>
      </c>
      <c r="P12" s="59" t="s">
        <v>387</v>
      </c>
      <c r="Q12">
        <v>21009</v>
      </c>
      <c r="R12">
        <v>0</v>
      </c>
    </row>
    <row r="13" spans="1:18" ht="12.75" customHeight="1">
      <c r="A13" s="6" t="s">
        <v>293</v>
      </c>
      <c r="B13" s="5" t="s">
        <v>299</v>
      </c>
      <c r="C13" s="8">
        <v>41283</v>
      </c>
      <c r="D13" s="6" t="s">
        <v>297</v>
      </c>
      <c r="E13" s="6">
        <v>1</v>
      </c>
      <c r="F13" s="6">
        <v>1</v>
      </c>
      <c r="G13" s="4">
        <v>776.38</v>
      </c>
      <c r="H13" s="4">
        <v>776.38</v>
      </c>
      <c r="I13" s="34">
        <v>559010</v>
      </c>
      <c r="J13" s="6">
        <v>12001</v>
      </c>
      <c r="K13" s="6">
        <v>53015</v>
      </c>
      <c r="L13" s="6">
        <v>10020</v>
      </c>
      <c r="M13" s="8">
        <v>41312</v>
      </c>
      <c r="N13" s="8">
        <v>41319</v>
      </c>
      <c r="P13" s="59" t="s">
        <v>407</v>
      </c>
      <c r="Q13">
        <v>13033</v>
      </c>
      <c r="R13">
        <v>285</v>
      </c>
    </row>
    <row r="14" spans="1:18" ht="12.75" customHeight="1">
      <c r="A14" s="6" t="s">
        <v>293</v>
      </c>
      <c r="B14" s="5" t="s">
        <v>300</v>
      </c>
      <c r="C14" s="8">
        <v>41283</v>
      </c>
      <c r="D14" s="6" t="s">
        <v>301</v>
      </c>
      <c r="E14" s="6">
        <v>1</v>
      </c>
      <c r="F14" s="6">
        <v>1</v>
      </c>
      <c r="G14" s="4">
        <v>1022.34</v>
      </c>
      <c r="H14" s="4">
        <v>0</v>
      </c>
      <c r="I14" s="34"/>
      <c r="J14" s="6">
        <v>12001</v>
      </c>
      <c r="K14" s="6">
        <v>53015</v>
      </c>
      <c r="L14" s="6">
        <v>10020</v>
      </c>
      <c r="M14" s="8">
        <v>41316</v>
      </c>
      <c r="P14" s="65" t="s">
        <v>477</v>
      </c>
      <c r="Q14">
        <v>13033</v>
      </c>
      <c r="R14">
        <v>285</v>
      </c>
    </row>
    <row r="15" spans="1:18" ht="12.75" customHeight="1">
      <c r="A15" s="6" t="s">
        <v>293</v>
      </c>
      <c r="B15" s="5" t="s">
        <v>302</v>
      </c>
      <c r="C15" s="8">
        <v>41283</v>
      </c>
      <c r="D15" s="6" t="s">
        <v>301</v>
      </c>
      <c r="E15" s="6">
        <v>1</v>
      </c>
      <c r="F15" s="6">
        <v>1</v>
      </c>
      <c r="G15" s="4">
        <v>26.35</v>
      </c>
      <c r="H15" s="4">
        <v>26.35</v>
      </c>
      <c r="I15" s="34">
        <v>560369</v>
      </c>
      <c r="J15" s="6">
        <v>12001</v>
      </c>
      <c r="K15" s="6">
        <v>53015</v>
      </c>
      <c r="L15" s="6">
        <v>10020</v>
      </c>
      <c r="M15" s="8">
        <v>41312</v>
      </c>
      <c r="N15" s="8">
        <v>41326</v>
      </c>
      <c r="P15" s="67" t="s">
        <v>478</v>
      </c>
      <c r="Q15">
        <v>13033</v>
      </c>
      <c r="R15">
        <v>285</v>
      </c>
    </row>
    <row r="16" spans="1:18" ht="12.75" customHeight="1">
      <c r="A16" s="6" t="s">
        <v>293</v>
      </c>
      <c r="B16" s="5" t="s">
        <v>303</v>
      </c>
      <c r="C16" s="8">
        <v>41283</v>
      </c>
      <c r="D16" s="6" t="s">
        <v>304</v>
      </c>
      <c r="E16" s="6">
        <v>1</v>
      </c>
      <c r="F16" s="6">
        <v>1</v>
      </c>
      <c r="G16" s="4">
        <v>92.92</v>
      </c>
      <c r="H16" s="4">
        <v>0</v>
      </c>
      <c r="I16" s="34"/>
      <c r="J16" s="6">
        <v>12001</v>
      </c>
      <c r="K16" s="6">
        <v>53015</v>
      </c>
      <c r="L16" s="6">
        <v>10020</v>
      </c>
      <c r="M16" s="8">
        <v>41310</v>
      </c>
      <c r="P16" s="66" t="s">
        <v>293</v>
      </c>
      <c r="Q16">
        <v>13033</v>
      </c>
      <c r="R16">
        <v>285</v>
      </c>
    </row>
    <row r="17" spans="1:18" ht="12.75" customHeight="1">
      <c r="A17" s="6" t="s">
        <v>293</v>
      </c>
      <c r="B17" s="5" t="s">
        <v>303</v>
      </c>
      <c r="C17" s="8">
        <v>41283</v>
      </c>
      <c r="D17" s="6" t="s">
        <v>304</v>
      </c>
      <c r="E17" s="6">
        <v>2</v>
      </c>
      <c r="F17" s="6">
        <v>1</v>
      </c>
      <c r="G17" s="4">
        <v>154.97999999999999</v>
      </c>
      <c r="H17" s="4">
        <v>0</v>
      </c>
      <c r="I17" s="34"/>
      <c r="J17" s="6">
        <v>12001</v>
      </c>
      <c r="K17" s="6">
        <v>53015</v>
      </c>
      <c r="L17" s="6">
        <v>10020</v>
      </c>
      <c r="M17" s="8">
        <v>41310</v>
      </c>
      <c r="P17" s="83" t="s">
        <v>479</v>
      </c>
      <c r="Q17">
        <v>13033</v>
      </c>
      <c r="R17">
        <v>285</v>
      </c>
    </row>
    <row r="18" spans="1:18" ht="12.75" customHeight="1">
      <c r="A18" s="6" t="s">
        <v>293</v>
      </c>
      <c r="B18" s="5" t="s">
        <v>305</v>
      </c>
      <c r="C18" s="8">
        <v>41283</v>
      </c>
      <c r="D18" s="6" t="s">
        <v>306</v>
      </c>
      <c r="E18" s="6">
        <v>1</v>
      </c>
      <c r="F18" s="6">
        <v>1</v>
      </c>
      <c r="G18" s="4">
        <v>53.9</v>
      </c>
      <c r="H18" s="4">
        <v>53.9</v>
      </c>
      <c r="I18" s="34">
        <v>560153</v>
      </c>
      <c r="J18" s="6">
        <v>12001</v>
      </c>
      <c r="K18" s="6">
        <v>54100</v>
      </c>
      <c r="L18" s="6">
        <v>10020</v>
      </c>
      <c r="M18" s="8">
        <v>41311</v>
      </c>
      <c r="N18" s="8">
        <v>41325</v>
      </c>
      <c r="P18" s="59" t="s">
        <v>306</v>
      </c>
      <c r="Q18">
        <v>12001</v>
      </c>
      <c r="R18">
        <v>53.9</v>
      </c>
    </row>
    <row r="19" spans="1:18" ht="12.75" customHeight="1">
      <c r="A19" s="6" t="s">
        <v>293</v>
      </c>
      <c r="B19" s="5" t="s">
        <v>307</v>
      </c>
      <c r="C19" s="8">
        <v>41283</v>
      </c>
      <c r="D19" s="6" t="s">
        <v>308</v>
      </c>
      <c r="E19" s="6">
        <v>1</v>
      </c>
      <c r="F19" s="6">
        <v>1</v>
      </c>
      <c r="G19" s="4">
        <v>1166.4000000000001</v>
      </c>
      <c r="H19" s="4">
        <v>1166.4000000000001</v>
      </c>
      <c r="I19" s="34">
        <v>558405</v>
      </c>
      <c r="J19" s="6">
        <v>12001</v>
      </c>
      <c r="K19" s="6">
        <v>53015</v>
      </c>
      <c r="L19" s="6">
        <v>10020</v>
      </c>
      <c r="M19" s="8">
        <v>41306</v>
      </c>
      <c r="N19" s="8">
        <v>41318</v>
      </c>
      <c r="P19" s="59" t="s">
        <v>376</v>
      </c>
      <c r="Q19">
        <v>13033</v>
      </c>
      <c r="R19">
        <v>1750</v>
      </c>
    </row>
    <row r="20" spans="1:18" ht="12.75" customHeight="1">
      <c r="A20" s="6" t="s">
        <v>293</v>
      </c>
      <c r="B20" s="5" t="s">
        <v>309</v>
      </c>
      <c r="C20" s="8">
        <v>41283</v>
      </c>
      <c r="D20" s="6" t="s">
        <v>310</v>
      </c>
      <c r="E20" s="6">
        <v>1</v>
      </c>
      <c r="F20" s="6">
        <v>1</v>
      </c>
      <c r="G20" s="4">
        <v>670.26</v>
      </c>
      <c r="H20" s="4">
        <v>670.26</v>
      </c>
      <c r="I20" s="34">
        <v>559795</v>
      </c>
      <c r="J20" s="6">
        <v>12001</v>
      </c>
      <c r="K20" s="6">
        <v>53015</v>
      </c>
      <c r="L20" s="6">
        <v>10020</v>
      </c>
      <c r="M20" s="8">
        <v>41313</v>
      </c>
      <c r="N20" s="8">
        <v>41324</v>
      </c>
      <c r="P20" s="59" t="s">
        <v>341</v>
      </c>
      <c r="Q20">
        <v>12001</v>
      </c>
      <c r="R20">
        <v>116</v>
      </c>
    </row>
    <row r="21" spans="1:18" ht="12.75" customHeight="1">
      <c r="A21" s="6" t="s">
        <v>293</v>
      </c>
      <c r="B21" s="5" t="s">
        <v>311</v>
      </c>
      <c r="C21" s="8">
        <v>41283</v>
      </c>
      <c r="D21" s="6" t="s">
        <v>312</v>
      </c>
      <c r="E21" s="6">
        <v>1</v>
      </c>
      <c r="F21" s="6">
        <v>1</v>
      </c>
      <c r="G21" s="4">
        <v>518.76</v>
      </c>
      <c r="H21" s="4">
        <v>518.76</v>
      </c>
      <c r="I21" s="34">
        <v>560519</v>
      </c>
      <c r="J21" s="6">
        <v>12001</v>
      </c>
      <c r="K21" s="6">
        <v>54070</v>
      </c>
      <c r="L21" s="6">
        <v>10020</v>
      </c>
      <c r="M21" s="8">
        <v>41310</v>
      </c>
      <c r="N21" s="8">
        <v>41326</v>
      </c>
      <c r="P21" s="59" t="s">
        <v>391</v>
      </c>
      <c r="Q21">
        <v>52132</v>
      </c>
      <c r="R21">
        <v>0</v>
      </c>
    </row>
    <row r="22" spans="1:18" ht="12.75" customHeight="1">
      <c r="A22" s="6" t="s">
        <v>293</v>
      </c>
      <c r="B22" s="5" t="s">
        <v>313</v>
      </c>
      <c r="C22" s="8">
        <v>41283</v>
      </c>
      <c r="D22" s="6" t="s">
        <v>314</v>
      </c>
      <c r="E22" s="6">
        <v>1</v>
      </c>
      <c r="F22" s="6">
        <v>1</v>
      </c>
      <c r="G22" s="4">
        <v>162.24</v>
      </c>
      <c r="H22" s="4">
        <v>162.24</v>
      </c>
      <c r="I22" s="34">
        <v>560917</v>
      </c>
      <c r="J22" s="6">
        <v>12001</v>
      </c>
      <c r="K22" s="6">
        <v>53015</v>
      </c>
      <c r="L22" s="6">
        <v>10020</v>
      </c>
      <c r="M22" s="8">
        <v>41326</v>
      </c>
      <c r="N22" s="8">
        <v>41327</v>
      </c>
      <c r="P22" s="59" t="s">
        <v>397</v>
      </c>
      <c r="Q22">
        <v>231099</v>
      </c>
      <c r="R22">
        <v>5685</v>
      </c>
    </row>
    <row r="23" spans="1:18" ht="12.75" customHeight="1">
      <c r="A23" s="6" t="s">
        <v>293</v>
      </c>
      <c r="B23" s="5" t="s">
        <v>315</v>
      </c>
      <c r="C23" s="8">
        <v>41283</v>
      </c>
      <c r="D23" s="6" t="s">
        <v>316</v>
      </c>
      <c r="E23" s="6">
        <v>1</v>
      </c>
      <c r="F23" s="6">
        <v>1</v>
      </c>
      <c r="G23" s="4">
        <v>1072.5</v>
      </c>
      <c r="H23" s="4">
        <v>1072.5</v>
      </c>
      <c r="I23" s="34">
        <v>560787</v>
      </c>
      <c r="J23" s="6">
        <v>12001</v>
      </c>
      <c r="K23" s="6">
        <v>53012</v>
      </c>
      <c r="L23" s="6">
        <v>10020</v>
      </c>
      <c r="M23" s="8">
        <v>41305</v>
      </c>
      <c r="N23" s="8">
        <v>41326</v>
      </c>
      <c r="P23" s="59" t="s">
        <v>360</v>
      </c>
      <c r="Q23">
        <v>12001</v>
      </c>
      <c r="R23">
        <v>0</v>
      </c>
    </row>
    <row r="24" spans="1:18" ht="12.75" customHeight="1">
      <c r="A24" s="6" t="s">
        <v>293</v>
      </c>
      <c r="B24" s="5" t="s">
        <v>315</v>
      </c>
      <c r="C24" s="8">
        <v>41283</v>
      </c>
      <c r="D24" s="6" t="s">
        <v>316</v>
      </c>
      <c r="E24" s="6">
        <v>2</v>
      </c>
      <c r="F24" s="6">
        <v>1</v>
      </c>
      <c r="G24" s="4">
        <v>276.86</v>
      </c>
      <c r="H24" s="4">
        <v>276.86</v>
      </c>
      <c r="I24" s="34">
        <v>560787</v>
      </c>
      <c r="J24" s="6">
        <v>12001</v>
      </c>
      <c r="K24" s="6">
        <v>53015</v>
      </c>
      <c r="L24" s="6">
        <v>10020</v>
      </c>
      <c r="M24" s="8">
        <v>41305</v>
      </c>
      <c r="N24" s="8">
        <v>41326</v>
      </c>
      <c r="P24" s="59" t="s">
        <v>343</v>
      </c>
      <c r="Q24">
        <v>12001</v>
      </c>
      <c r="R24">
        <v>54.33</v>
      </c>
    </row>
    <row r="25" spans="1:18" ht="12.75" customHeight="1">
      <c r="A25" s="6" t="s">
        <v>293</v>
      </c>
      <c r="B25" s="5" t="s">
        <v>317</v>
      </c>
      <c r="C25" s="8">
        <v>41264</v>
      </c>
      <c r="D25" s="6" t="s">
        <v>318</v>
      </c>
      <c r="E25" s="6">
        <v>1</v>
      </c>
      <c r="F25" s="6">
        <v>1</v>
      </c>
      <c r="G25" s="4">
        <v>325.41000000000003</v>
      </c>
      <c r="H25" s="4">
        <v>325.41000000000003</v>
      </c>
      <c r="I25" s="34">
        <v>558246</v>
      </c>
      <c r="J25" s="6">
        <v>12001</v>
      </c>
      <c r="K25" s="6">
        <v>51580</v>
      </c>
      <c r="L25" s="6">
        <v>10020</v>
      </c>
      <c r="M25" s="8">
        <v>41305</v>
      </c>
      <c r="N25" s="8">
        <v>41312</v>
      </c>
      <c r="P25" s="59" t="s">
        <v>310</v>
      </c>
      <c r="Q25">
        <v>12001</v>
      </c>
      <c r="R25">
        <v>670.26</v>
      </c>
    </row>
    <row r="26" spans="1:18" ht="12.75" customHeight="1">
      <c r="A26" s="6" t="s">
        <v>293</v>
      </c>
      <c r="B26" s="5" t="s">
        <v>319</v>
      </c>
      <c r="C26" s="8">
        <v>41264</v>
      </c>
      <c r="D26" s="6" t="s">
        <v>320</v>
      </c>
      <c r="E26" s="6">
        <v>1</v>
      </c>
      <c r="F26" s="6">
        <v>1</v>
      </c>
      <c r="G26" s="4">
        <v>5858.48</v>
      </c>
      <c r="H26" s="4">
        <v>0</v>
      </c>
      <c r="I26" s="34"/>
      <c r="J26" s="6">
        <v>12001</v>
      </c>
      <c r="K26" s="6">
        <v>53015</v>
      </c>
      <c r="L26" s="6">
        <v>10020</v>
      </c>
      <c r="M26" s="8">
        <v>41322</v>
      </c>
      <c r="P26" s="59" t="s">
        <v>430</v>
      </c>
      <c r="Q26">
        <v>12062</v>
      </c>
      <c r="R26">
        <v>0</v>
      </c>
    </row>
    <row r="27" spans="1:18" ht="12.75" customHeight="1">
      <c r="A27" s="6" t="s">
        <v>293</v>
      </c>
      <c r="B27" s="5" t="s">
        <v>321</v>
      </c>
      <c r="C27" s="8">
        <v>41264</v>
      </c>
      <c r="D27" s="6" t="s">
        <v>320</v>
      </c>
      <c r="E27" s="6">
        <v>1</v>
      </c>
      <c r="F27" s="6">
        <v>1</v>
      </c>
      <c r="G27" s="4">
        <v>162.19999999999999</v>
      </c>
      <c r="H27" s="4">
        <v>0</v>
      </c>
      <c r="I27" s="34"/>
      <c r="J27" s="6">
        <v>12001</v>
      </c>
      <c r="K27" s="6">
        <v>53015</v>
      </c>
      <c r="L27" s="6">
        <v>10020</v>
      </c>
      <c r="M27" s="8">
        <v>41322</v>
      </c>
      <c r="P27" s="59" t="s">
        <v>364</v>
      </c>
      <c r="Q27">
        <v>120010</v>
      </c>
      <c r="R27">
        <v>284004.28000000003</v>
      </c>
    </row>
    <row r="28" spans="1:18" ht="12.75" customHeight="1">
      <c r="A28" s="6" t="s">
        <v>293</v>
      </c>
      <c r="B28" s="5" t="s">
        <v>322</v>
      </c>
      <c r="C28" s="8">
        <v>41264</v>
      </c>
      <c r="D28" s="6" t="s">
        <v>323</v>
      </c>
      <c r="E28" s="6">
        <v>1</v>
      </c>
      <c r="F28" s="6">
        <v>1</v>
      </c>
      <c r="G28" s="4">
        <v>16.559999999999999</v>
      </c>
      <c r="H28" s="4">
        <v>16.559999999999999</v>
      </c>
      <c r="I28" s="34">
        <v>559788</v>
      </c>
      <c r="J28" s="6">
        <v>21009</v>
      </c>
      <c r="K28" s="6">
        <v>54070</v>
      </c>
      <c r="L28" s="6">
        <v>40001</v>
      </c>
      <c r="M28" s="8">
        <v>41306</v>
      </c>
      <c r="N28" s="8">
        <v>41324</v>
      </c>
      <c r="P28" s="59" t="s">
        <v>446</v>
      </c>
      <c r="Q28">
        <v>12062</v>
      </c>
      <c r="R28">
        <v>647.78</v>
      </c>
    </row>
    <row r="29" spans="1:18" ht="12.75" customHeight="1">
      <c r="A29" s="6" t="s">
        <v>293</v>
      </c>
      <c r="B29" s="5" t="s">
        <v>322</v>
      </c>
      <c r="C29" s="8">
        <v>41264</v>
      </c>
      <c r="D29" s="6" t="s">
        <v>323</v>
      </c>
      <c r="E29" s="6">
        <v>2</v>
      </c>
      <c r="F29" s="6">
        <v>1</v>
      </c>
      <c r="G29" s="4">
        <v>19.440000000000001</v>
      </c>
      <c r="H29" s="4">
        <v>19.440000000000001</v>
      </c>
      <c r="I29" s="34">
        <v>559788</v>
      </c>
      <c r="J29" s="6">
        <v>21009</v>
      </c>
      <c r="K29" s="6">
        <v>54070</v>
      </c>
      <c r="L29" s="6">
        <v>40001</v>
      </c>
      <c r="M29" s="8">
        <v>41306</v>
      </c>
      <c r="N29" s="8">
        <v>41324</v>
      </c>
      <c r="P29" s="59" t="s">
        <v>378</v>
      </c>
      <c r="Q29">
        <v>52132</v>
      </c>
      <c r="R29">
        <v>0</v>
      </c>
    </row>
    <row r="30" spans="1:18" ht="12.75" customHeight="1">
      <c r="A30" s="6" t="s">
        <v>293</v>
      </c>
      <c r="B30" s="5" t="s">
        <v>324</v>
      </c>
      <c r="C30" s="8">
        <v>41264</v>
      </c>
      <c r="D30" s="6" t="s">
        <v>325</v>
      </c>
      <c r="E30" s="6">
        <v>1</v>
      </c>
      <c r="F30" s="6">
        <v>1</v>
      </c>
      <c r="G30" s="4">
        <v>1733.28</v>
      </c>
      <c r="H30" s="4">
        <v>1733.28</v>
      </c>
      <c r="I30" s="34">
        <v>560130</v>
      </c>
      <c r="J30" s="6">
        <v>12001</v>
      </c>
      <c r="K30" s="6">
        <v>53015</v>
      </c>
      <c r="L30" s="6">
        <v>10020</v>
      </c>
      <c r="M30" s="8">
        <v>41314</v>
      </c>
      <c r="N30" s="8">
        <v>41325</v>
      </c>
      <c r="P30" s="59" t="s">
        <v>328</v>
      </c>
      <c r="Q30">
        <v>12062</v>
      </c>
      <c r="R30">
        <v>52.48</v>
      </c>
    </row>
    <row r="31" spans="1:18" ht="12.75" customHeight="1">
      <c r="A31" s="6" t="s">
        <v>293</v>
      </c>
      <c r="B31" s="5" t="s">
        <v>326</v>
      </c>
      <c r="C31" s="8">
        <v>41264</v>
      </c>
      <c r="D31" s="6" t="s">
        <v>325</v>
      </c>
      <c r="E31" s="6">
        <v>1</v>
      </c>
      <c r="F31" s="6">
        <v>1</v>
      </c>
      <c r="G31" s="4">
        <v>3031.6</v>
      </c>
      <c r="H31" s="4">
        <v>3031.6</v>
      </c>
      <c r="I31" s="34">
        <v>560479</v>
      </c>
      <c r="J31" s="6">
        <v>12001</v>
      </c>
      <c r="K31" s="6">
        <v>53015</v>
      </c>
      <c r="L31" s="6">
        <v>10020</v>
      </c>
      <c r="M31" s="8">
        <v>41314</v>
      </c>
      <c r="N31" s="8">
        <v>41326</v>
      </c>
      <c r="P31" s="59" t="s">
        <v>314</v>
      </c>
      <c r="Q31">
        <v>12001</v>
      </c>
      <c r="R31">
        <v>162.24</v>
      </c>
    </row>
    <row r="32" spans="1:18" ht="12.75" customHeight="1">
      <c r="A32" s="6" t="s">
        <v>293</v>
      </c>
      <c r="B32" s="5" t="s">
        <v>326</v>
      </c>
      <c r="C32" s="8">
        <v>41264</v>
      </c>
      <c r="D32" s="6" t="s">
        <v>325</v>
      </c>
      <c r="E32" s="6">
        <v>2</v>
      </c>
      <c r="F32" s="6">
        <v>1</v>
      </c>
      <c r="G32" s="4">
        <v>228.28</v>
      </c>
      <c r="H32" s="4">
        <v>228.28</v>
      </c>
      <c r="I32" s="34">
        <v>560479</v>
      </c>
      <c r="J32" s="6">
        <v>12001</v>
      </c>
      <c r="K32" s="6">
        <v>53015</v>
      </c>
      <c r="L32" s="6">
        <v>10020</v>
      </c>
      <c r="M32" s="8">
        <v>41312</v>
      </c>
      <c r="N32" s="8">
        <v>41326</v>
      </c>
      <c r="P32" s="59" t="s">
        <v>325</v>
      </c>
      <c r="Q32">
        <v>72006</v>
      </c>
      <c r="R32">
        <v>7025.38</v>
      </c>
    </row>
    <row r="33" spans="1:18" ht="12.75" customHeight="1">
      <c r="A33" s="6" t="s">
        <v>293</v>
      </c>
      <c r="B33" s="5" t="s">
        <v>327</v>
      </c>
      <c r="C33" s="8">
        <v>41264</v>
      </c>
      <c r="D33" s="6" t="s">
        <v>328</v>
      </c>
      <c r="E33" s="6">
        <v>1</v>
      </c>
      <c r="F33" s="6">
        <v>1</v>
      </c>
      <c r="G33" s="4">
        <v>52.48</v>
      </c>
      <c r="H33" s="4">
        <v>52.48</v>
      </c>
      <c r="I33" s="34">
        <v>559004</v>
      </c>
      <c r="J33" s="6">
        <v>12062</v>
      </c>
      <c r="K33" s="6">
        <v>55050</v>
      </c>
      <c r="L33" s="6">
        <v>20559</v>
      </c>
      <c r="M33" s="8">
        <v>41312</v>
      </c>
      <c r="N33" s="8">
        <v>41319</v>
      </c>
      <c r="P33" s="59" t="s">
        <v>434</v>
      </c>
      <c r="Q33">
        <v>21009</v>
      </c>
      <c r="R33">
        <v>2739843</v>
      </c>
    </row>
    <row r="34" spans="1:18" ht="12.75" customHeight="1">
      <c r="A34" s="6" t="s">
        <v>293</v>
      </c>
      <c r="B34" s="5" t="s">
        <v>329</v>
      </c>
      <c r="C34" s="8">
        <v>41264</v>
      </c>
      <c r="D34" s="6" t="s">
        <v>330</v>
      </c>
      <c r="E34" s="6">
        <v>2</v>
      </c>
      <c r="F34" s="6">
        <v>1</v>
      </c>
      <c r="G34" s="4">
        <v>3250</v>
      </c>
      <c r="H34" s="4">
        <v>0</v>
      </c>
      <c r="I34" s="34"/>
      <c r="J34" s="6">
        <v>13033</v>
      </c>
      <c r="K34" s="6">
        <v>55850</v>
      </c>
      <c r="L34" s="6">
        <v>40001</v>
      </c>
      <c r="M34" s="8">
        <v>41316</v>
      </c>
      <c r="P34" s="59" t="s">
        <v>389</v>
      </c>
      <c r="Q34">
        <v>12062</v>
      </c>
      <c r="R34">
        <v>250</v>
      </c>
    </row>
    <row r="35" spans="1:18" ht="12.75" customHeight="1">
      <c r="A35" s="6" t="s">
        <v>293</v>
      </c>
      <c r="B35" s="5" t="s">
        <v>329</v>
      </c>
      <c r="C35" s="8">
        <v>41264</v>
      </c>
      <c r="D35" s="6" t="s">
        <v>330</v>
      </c>
      <c r="E35" s="6">
        <v>1</v>
      </c>
      <c r="F35" s="6">
        <v>1</v>
      </c>
      <c r="G35" s="4">
        <v>3900</v>
      </c>
      <c r="H35" s="4">
        <v>0</v>
      </c>
      <c r="I35" s="34"/>
      <c r="J35" s="6">
        <v>13033</v>
      </c>
      <c r="K35" s="6">
        <v>55850</v>
      </c>
      <c r="L35" s="6">
        <v>40001</v>
      </c>
      <c r="M35" s="8">
        <v>41316</v>
      </c>
      <c r="P35" s="59" t="s">
        <v>362</v>
      </c>
      <c r="Q35">
        <v>12001</v>
      </c>
      <c r="R35">
        <v>976.3</v>
      </c>
    </row>
    <row r="36" spans="1:18" ht="12.75" customHeight="1">
      <c r="A36" s="6" t="s">
        <v>293</v>
      </c>
      <c r="B36" s="5" t="s">
        <v>329</v>
      </c>
      <c r="C36" s="8">
        <v>41264</v>
      </c>
      <c r="D36" s="6" t="s">
        <v>330</v>
      </c>
      <c r="E36" s="6">
        <v>2</v>
      </c>
      <c r="F36" s="6">
        <v>1</v>
      </c>
      <c r="G36" s="4">
        <v>3250</v>
      </c>
      <c r="H36" s="4">
        <v>3250</v>
      </c>
      <c r="I36" s="34">
        <v>559611</v>
      </c>
      <c r="J36" s="6">
        <v>13033</v>
      </c>
      <c r="K36" s="6">
        <v>55850</v>
      </c>
      <c r="L36" s="6">
        <v>40001</v>
      </c>
      <c r="M36" s="8">
        <v>41316</v>
      </c>
      <c r="N36" s="8">
        <v>41324</v>
      </c>
      <c r="P36" s="59" t="s">
        <v>442</v>
      </c>
      <c r="Q36">
        <v>13033</v>
      </c>
      <c r="R36">
        <v>0</v>
      </c>
    </row>
    <row r="37" spans="1:18" ht="12.75" customHeight="1">
      <c r="A37" s="6" t="s">
        <v>293</v>
      </c>
      <c r="B37" s="5" t="s">
        <v>329</v>
      </c>
      <c r="C37" s="8">
        <v>41264</v>
      </c>
      <c r="D37" s="6" t="s">
        <v>330</v>
      </c>
      <c r="E37" s="6">
        <v>1</v>
      </c>
      <c r="F37" s="6">
        <v>1</v>
      </c>
      <c r="G37" s="4">
        <v>3900</v>
      </c>
      <c r="H37" s="4">
        <v>3900</v>
      </c>
      <c r="I37" s="34">
        <v>559611</v>
      </c>
      <c r="J37" s="6">
        <v>13033</v>
      </c>
      <c r="K37" s="6">
        <v>55850</v>
      </c>
      <c r="L37" s="6">
        <v>40001</v>
      </c>
      <c r="M37" s="8">
        <v>41316</v>
      </c>
      <c r="N37" s="8">
        <v>41324</v>
      </c>
      <c r="P37" s="59" t="s">
        <v>318</v>
      </c>
      <c r="Q37">
        <v>12001</v>
      </c>
      <c r="R37">
        <v>325.41000000000003</v>
      </c>
    </row>
    <row r="38" spans="1:18" ht="12.75" customHeight="1">
      <c r="A38" s="6" t="s">
        <v>293</v>
      </c>
      <c r="B38" s="5" t="s">
        <v>331</v>
      </c>
      <c r="C38" s="8">
        <v>41281</v>
      </c>
      <c r="D38" s="6" t="s">
        <v>332</v>
      </c>
      <c r="E38" s="6">
        <v>14</v>
      </c>
      <c r="F38" s="6">
        <v>1</v>
      </c>
      <c r="G38" s="4">
        <v>530.4</v>
      </c>
      <c r="H38" s="4">
        <v>0</v>
      </c>
      <c r="I38" s="34"/>
      <c r="J38" s="6">
        <v>12001</v>
      </c>
      <c r="K38" s="6">
        <v>53402</v>
      </c>
      <c r="L38" s="6">
        <v>10020</v>
      </c>
      <c r="M38" s="8">
        <v>41313</v>
      </c>
      <c r="P38" s="59" t="s">
        <v>451</v>
      </c>
      <c r="Q38">
        <v>84434</v>
      </c>
      <c r="R38">
        <v>0</v>
      </c>
    </row>
    <row r="39" spans="1:18" ht="12.75" customHeight="1">
      <c r="A39" s="6" t="s">
        <v>293</v>
      </c>
      <c r="B39" s="5" t="s">
        <v>331</v>
      </c>
      <c r="C39" s="8">
        <v>41281</v>
      </c>
      <c r="D39" s="6" t="s">
        <v>332</v>
      </c>
      <c r="E39" s="6">
        <v>16</v>
      </c>
      <c r="F39" s="6">
        <v>1</v>
      </c>
      <c r="G39" s="4">
        <v>55.84</v>
      </c>
      <c r="H39" s="4">
        <v>0</v>
      </c>
      <c r="I39" s="34"/>
      <c r="J39" s="6">
        <v>12001</v>
      </c>
      <c r="K39" s="6">
        <v>53402</v>
      </c>
      <c r="L39" s="6">
        <v>10020</v>
      </c>
      <c r="M39" s="8">
        <v>41313</v>
      </c>
      <c r="P39" s="59" t="s">
        <v>339</v>
      </c>
      <c r="Q39">
        <v>64133</v>
      </c>
      <c r="R39">
        <v>278.87</v>
      </c>
    </row>
    <row r="40" spans="1:18" ht="12.75" customHeight="1">
      <c r="A40" s="6" t="s">
        <v>293</v>
      </c>
      <c r="B40" s="5" t="s">
        <v>331</v>
      </c>
      <c r="C40" s="8">
        <v>41281</v>
      </c>
      <c r="D40" s="6" t="s">
        <v>332</v>
      </c>
      <c r="E40" s="6">
        <v>16</v>
      </c>
      <c r="F40" s="6">
        <v>2</v>
      </c>
      <c r="G40" s="4">
        <v>55.84</v>
      </c>
      <c r="H40" s="4">
        <v>0</v>
      </c>
      <c r="I40" s="34"/>
      <c r="J40" s="6">
        <v>12001</v>
      </c>
      <c r="K40" s="6">
        <v>53402</v>
      </c>
      <c r="L40" s="6">
        <v>10020</v>
      </c>
      <c r="M40" s="8">
        <v>41313</v>
      </c>
      <c r="P40" s="59" t="s">
        <v>371</v>
      </c>
      <c r="Q40">
        <v>72067</v>
      </c>
      <c r="R40">
        <v>1084.8899999999999</v>
      </c>
    </row>
    <row r="41" spans="1:18" ht="12.75" customHeight="1">
      <c r="A41" s="6" t="s">
        <v>293</v>
      </c>
      <c r="B41" s="5" t="s">
        <v>331</v>
      </c>
      <c r="C41" s="8">
        <v>41281</v>
      </c>
      <c r="D41" s="6" t="s">
        <v>332</v>
      </c>
      <c r="E41" s="6">
        <v>6</v>
      </c>
      <c r="F41" s="6">
        <v>1</v>
      </c>
      <c r="G41" s="4">
        <v>45.84</v>
      </c>
      <c r="H41" s="4">
        <v>0</v>
      </c>
      <c r="I41" s="34"/>
      <c r="J41" s="6">
        <v>12001</v>
      </c>
      <c r="K41" s="6">
        <v>53402</v>
      </c>
      <c r="L41" s="6">
        <v>10020</v>
      </c>
      <c r="M41" s="8">
        <v>41313</v>
      </c>
      <c r="P41" s="59" t="s">
        <v>312</v>
      </c>
      <c r="Q41">
        <v>12001</v>
      </c>
      <c r="R41">
        <v>518.76</v>
      </c>
    </row>
    <row r="42" spans="1:18" ht="12.75" customHeight="1">
      <c r="A42" s="6" t="s">
        <v>293</v>
      </c>
      <c r="B42" s="5" t="s">
        <v>331</v>
      </c>
      <c r="C42" s="8">
        <v>41281</v>
      </c>
      <c r="D42" s="6" t="s">
        <v>332</v>
      </c>
      <c r="E42" s="6">
        <v>7</v>
      </c>
      <c r="F42" s="6">
        <v>1</v>
      </c>
      <c r="G42" s="4">
        <v>23.88</v>
      </c>
      <c r="H42" s="4">
        <v>0</v>
      </c>
      <c r="I42" s="34"/>
      <c r="J42" s="6">
        <v>12001</v>
      </c>
      <c r="K42" s="6">
        <v>53402</v>
      </c>
      <c r="L42" s="6">
        <v>10020</v>
      </c>
      <c r="M42" s="8">
        <v>41313</v>
      </c>
      <c r="P42" s="59" t="s">
        <v>295</v>
      </c>
      <c r="Q42">
        <v>192016</v>
      </c>
      <c r="R42">
        <v>4125.3899999999994</v>
      </c>
    </row>
    <row r="43" spans="1:18" ht="12.75" customHeight="1">
      <c r="A43" s="6" t="s">
        <v>293</v>
      </c>
      <c r="B43" s="5" t="s">
        <v>331</v>
      </c>
      <c r="C43" s="8">
        <v>41281</v>
      </c>
      <c r="D43" s="6" t="s">
        <v>332</v>
      </c>
      <c r="E43" s="6">
        <v>8</v>
      </c>
      <c r="F43" s="6">
        <v>1</v>
      </c>
      <c r="G43" s="4">
        <v>22.1</v>
      </c>
      <c r="H43" s="4">
        <v>0</v>
      </c>
      <c r="I43" s="34"/>
      <c r="J43" s="6">
        <v>12001</v>
      </c>
      <c r="K43" s="6">
        <v>53402</v>
      </c>
      <c r="L43" s="6">
        <v>10020</v>
      </c>
      <c r="M43" s="8">
        <v>41313</v>
      </c>
      <c r="P43" s="59" t="s">
        <v>409</v>
      </c>
      <c r="Q43">
        <v>13033</v>
      </c>
      <c r="R43">
        <v>57.84</v>
      </c>
    </row>
    <row r="44" spans="1:18" ht="12.75" customHeight="1">
      <c r="A44" s="6" t="s">
        <v>293</v>
      </c>
      <c r="B44" s="5" t="s">
        <v>331</v>
      </c>
      <c r="C44" s="8">
        <v>41281</v>
      </c>
      <c r="D44" s="6" t="s">
        <v>332</v>
      </c>
      <c r="E44" s="6">
        <v>9</v>
      </c>
      <c r="F44" s="6">
        <v>1</v>
      </c>
      <c r="G44" s="4">
        <v>19.88</v>
      </c>
      <c r="H44" s="4">
        <v>0</v>
      </c>
      <c r="I44" s="34"/>
      <c r="J44" s="6">
        <v>12001</v>
      </c>
      <c r="K44" s="6">
        <v>53402</v>
      </c>
      <c r="L44" s="6">
        <v>10020</v>
      </c>
      <c r="M44" s="8">
        <v>41313</v>
      </c>
      <c r="P44" s="59" t="s">
        <v>332</v>
      </c>
      <c r="Q44">
        <v>367077</v>
      </c>
      <c r="R44">
        <v>1097.7400000000002</v>
      </c>
    </row>
    <row r="45" spans="1:18" ht="12.75" customHeight="1">
      <c r="A45" s="6" t="s">
        <v>293</v>
      </c>
      <c r="B45" s="5" t="s">
        <v>331</v>
      </c>
      <c r="C45" s="8">
        <v>41281</v>
      </c>
      <c r="D45" s="6" t="s">
        <v>332</v>
      </c>
      <c r="E45" s="6">
        <v>10</v>
      </c>
      <c r="F45" s="6">
        <v>1</v>
      </c>
      <c r="G45" s="4">
        <v>24.36</v>
      </c>
      <c r="H45" s="4">
        <v>0</v>
      </c>
      <c r="I45" s="34"/>
      <c r="J45" s="6">
        <v>12001</v>
      </c>
      <c r="K45" s="6">
        <v>53402</v>
      </c>
      <c r="L45" s="6">
        <v>10020</v>
      </c>
      <c r="M45" s="8">
        <v>41313</v>
      </c>
      <c r="P45" s="59" t="s">
        <v>357</v>
      </c>
      <c r="Q45">
        <v>222091</v>
      </c>
      <c r="R45">
        <v>381.33999999999992</v>
      </c>
    </row>
    <row r="46" spans="1:18" ht="12.75" customHeight="1">
      <c r="A46" s="6" t="s">
        <v>293</v>
      </c>
      <c r="B46" s="5" t="s">
        <v>331</v>
      </c>
      <c r="C46" s="8">
        <v>41281</v>
      </c>
      <c r="D46" s="6" t="s">
        <v>332</v>
      </c>
      <c r="E46" s="6">
        <v>12</v>
      </c>
      <c r="F46" s="6">
        <v>1</v>
      </c>
      <c r="G46" s="4">
        <v>26.06</v>
      </c>
      <c r="H46" s="4">
        <v>0</v>
      </c>
      <c r="I46" s="34"/>
      <c r="J46" s="6">
        <v>12001</v>
      </c>
      <c r="K46" s="6">
        <v>53402</v>
      </c>
      <c r="L46" s="6">
        <v>10020</v>
      </c>
      <c r="M46" s="8">
        <v>41313</v>
      </c>
      <c r="P46" s="59" t="s">
        <v>424</v>
      </c>
      <c r="Q46">
        <v>12062</v>
      </c>
      <c r="R46">
        <v>172.8</v>
      </c>
    </row>
    <row r="47" spans="1:18" ht="12.75" customHeight="1">
      <c r="A47" s="6" t="s">
        <v>293</v>
      </c>
      <c r="B47" s="5" t="s">
        <v>331</v>
      </c>
      <c r="C47" s="8">
        <v>41281</v>
      </c>
      <c r="D47" s="6" t="s">
        <v>332</v>
      </c>
      <c r="E47" s="6">
        <v>11</v>
      </c>
      <c r="F47" s="6">
        <v>1</v>
      </c>
      <c r="G47" s="4">
        <v>139.05000000000001</v>
      </c>
      <c r="H47" s="4">
        <v>0</v>
      </c>
      <c r="I47" s="34"/>
      <c r="J47" s="6">
        <v>12001</v>
      </c>
      <c r="K47" s="6">
        <v>53402</v>
      </c>
      <c r="L47" s="6">
        <v>10020</v>
      </c>
      <c r="M47" s="8">
        <v>41313</v>
      </c>
      <c r="P47" s="59" t="s">
        <v>428</v>
      </c>
      <c r="Q47">
        <v>12062</v>
      </c>
      <c r="R47">
        <v>3784.56</v>
      </c>
    </row>
    <row r="48" spans="1:18" ht="12.75" customHeight="1">
      <c r="A48" s="6" t="s">
        <v>293</v>
      </c>
      <c r="B48" s="5" t="s">
        <v>331</v>
      </c>
      <c r="C48" s="8">
        <v>41281</v>
      </c>
      <c r="D48" s="6" t="s">
        <v>332</v>
      </c>
      <c r="E48" s="6">
        <v>15</v>
      </c>
      <c r="F48" s="6">
        <v>1</v>
      </c>
      <c r="G48" s="4">
        <v>35.21</v>
      </c>
      <c r="H48" s="4">
        <v>0</v>
      </c>
      <c r="I48" s="34"/>
      <c r="J48" s="6">
        <v>12001</v>
      </c>
      <c r="K48" s="6">
        <v>53402</v>
      </c>
      <c r="L48" s="6">
        <v>10020</v>
      </c>
      <c r="M48" s="8">
        <v>41313</v>
      </c>
      <c r="P48" s="59" t="s">
        <v>415</v>
      </c>
      <c r="Q48">
        <v>55051</v>
      </c>
      <c r="R48">
        <v>1274.2</v>
      </c>
    </row>
    <row r="49" spans="1:18" ht="12.75" customHeight="1">
      <c r="A49" s="6" t="s">
        <v>293</v>
      </c>
      <c r="B49" s="5" t="s">
        <v>331</v>
      </c>
      <c r="C49" s="8">
        <v>41281</v>
      </c>
      <c r="D49" s="6" t="s">
        <v>332</v>
      </c>
      <c r="E49" s="6">
        <v>5</v>
      </c>
      <c r="F49" s="6">
        <v>1</v>
      </c>
      <c r="G49" s="4">
        <v>49.19</v>
      </c>
      <c r="H49" s="4">
        <v>0</v>
      </c>
      <c r="I49" s="34"/>
      <c r="J49" s="6">
        <v>12001</v>
      </c>
      <c r="K49" s="6">
        <v>53402</v>
      </c>
      <c r="L49" s="6">
        <v>10020</v>
      </c>
      <c r="M49" s="8">
        <v>41313</v>
      </c>
      <c r="P49" s="59" t="s">
        <v>405</v>
      </c>
      <c r="Q49">
        <v>12062</v>
      </c>
      <c r="R49">
        <v>700</v>
      </c>
    </row>
    <row r="50" spans="1:18" ht="12.75" customHeight="1">
      <c r="A50" s="6" t="s">
        <v>293</v>
      </c>
      <c r="B50" s="5" t="s">
        <v>331</v>
      </c>
      <c r="C50" s="8">
        <v>41281</v>
      </c>
      <c r="D50" s="6" t="s">
        <v>332</v>
      </c>
      <c r="E50" s="6">
        <v>17</v>
      </c>
      <c r="F50" s="6">
        <v>1</v>
      </c>
      <c r="G50" s="4">
        <v>23.87</v>
      </c>
      <c r="H50" s="4">
        <v>0</v>
      </c>
      <c r="I50" s="34"/>
      <c r="J50" s="6">
        <v>12001</v>
      </c>
      <c r="K50" s="6">
        <v>53402</v>
      </c>
      <c r="L50" s="6">
        <v>10020</v>
      </c>
      <c r="M50" s="8">
        <v>41313</v>
      </c>
      <c r="P50" s="59" t="s">
        <v>367</v>
      </c>
      <c r="Q50">
        <v>24002</v>
      </c>
      <c r="R50">
        <v>77235.759999999995</v>
      </c>
    </row>
    <row r="51" spans="1:18" ht="12.75" customHeight="1">
      <c r="A51" s="6" t="s">
        <v>293</v>
      </c>
      <c r="B51" s="5" t="s">
        <v>331</v>
      </c>
      <c r="C51" s="8">
        <v>41281</v>
      </c>
      <c r="D51" s="6" t="s">
        <v>332</v>
      </c>
      <c r="E51" s="6">
        <v>1</v>
      </c>
      <c r="F51" s="6">
        <v>1</v>
      </c>
      <c r="G51" s="4">
        <v>68.28</v>
      </c>
      <c r="H51" s="4">
        <v>0</v>
      </c>
      <c r="I51" s="34"/>
      <c r="J51" s="6">
        <v>12001</v>
      </c>
      <c r="K51" s="6">
        <v>53402</v>
      </c>
      <c r="L51" s="6">
        <v>10020</v>
      </c>
      <c r="M51" s="8">
        <v>41313</v>
      </c>
      <c r="P51" s="59" t="s">
        <v>384</v>
      </c>
      <c r="Q51">
        <v>105045</v>
      </c>
      <c r="R51">
        <v>0</v>
      </c>
    </row>
    <row r="52" spans="1:18" ht="12.75" customHeight="1">
      <c r="A52" s="6" t="s">
        <v>293</v>
      </c>
      <c r="B52" s="5" t="s">
        <v>331</v>
      </c>
      <c r="C52" s="8">
        <v>41281</v>
      </c>
      <c r="D52" s="6" t="s">
        <v>332</v>
      </c>
      <c r="E52" s="6">
        <v>13</v>
      </c>
      <c r="F52" s="6">
        <v>1</v>
      </c>
      <c r="G52" s="4">
        <v>42.98</v>
      </c>
      <c r="H52" s="4">
        <v>0</v>
      </c>
      <c r="I52" s="34"/>
      <c r="J52" s="6">
        <v>12001</v>
      </c>
      <c r="K52" s="6">
        <v>53402</v>
      </c>
      <c r="L52" s="6">
        <v>10020</v>
      </c>
      <c r="M52" s="8">
        <v>41313</v>
      </c>
      <c r="P52" s="59" t="s">
        <v>316</v>
      </c>
      <c r="Q52">
        <v>24002</v>
      </c>
      <c r="R52">
        <v>1349.3600000000001</v>
      </c>
    </row>
    <row r="53" spans="1:18" ht="12.75" customHeight="1">
      <c r="A53" s="6" t="s">
        <v>293</v>
      </c>
      <c r="B53" s="5" t="s">
        <v>331</v>
      </c>
      <c r="C53" s="8">
        <v>41281</v>
      </c>
      <c r="D53" s="6" t="s">
        <v>332</v>
      </c>
      <c r="E53" s="6">
        <v>3</v>
      </c>
      <c r="F53" s="6">
        <v>1</v>
      </c>
      <c r="G53" s="4">
        <v>17.68</v>
      </c>
      <c r="H53" s="4">
        <v>0</v>
      </c>
      <c r="I53" s="34"/>
      <c r="J53" s="6">
        <v>12001</v>
      </c>
      <c r="K53" s="6">
        <v>53402</v>
      </c>
      <c r="L53" s="6">
        <v>10020</v>
      </c>
      <c r="M53" s="8">
        <v>41313</v>
      </c>
      <c r="P53" s="59" t="s">
        <v>353</v>
      </c>
      <c r="Q53">
        <v>38067</v>
      </c>
      <c r="R53">
        <v>46025</v>
      </c>
    </row>
    <row r="54" spans="1:18" ht="12.75" customHeight="1">
      <c r="A54" s="6" t="s">
        <v>293</v>
      </c>
      <c r="B54" s="5" t="s">
        <v>331</v>
      </c>
      <c r="C54" s="8">
        <v>41281</v>
      </c>
      <c r="D54" s="6" t="s">
        <v>332</v>
      </c>
      <c r="E54" s="6">
        <v>4</v>
      </c>
      <c r="F54" s="6">
        <v>1</v>
      </c>
      <c r="G54" s="4">
        <v>13.77</v>
      </c>
      <c r="H54" s="4">
        <v>0</v>
      </c>
      <c r="I54" s="34"/>
      <c r="J54" s="6">
        <v>12001</v>
      </c>
      <c r="K54" s="6">
        <v>53402</v>
      </c>
      <c r="L54" s="6">
        <v>10020</v>
      </c>
      <c r="M54" s="8">
        <v>41313</v>
      </c>
      <c r="P54" s="59" t="s">
        <v>349</v>
      </c>
      <c r="Q54">
        <v>12001</v>
      </c>
      <c r="R54">
        <v>9981.33</v>
      </c>
    </row>
    <row r="55" spans="1:18" ht="12.75" customHeight="1">
      <c r="A55" s="6" t="s">
        <v>293</v>
      </c>
      <c r="B55" s="5" t="s">
        <v>331</v>
      </c>
      <c r="C55" s="8">
        <v>41281</v>
      </c>
      <c r="D55" s="6" t="s">
        <v>332</v>
      </c>
      <c r="E55" s="6">
        <v>2</v>
      </c>
      <c r="F55" s="6">
        <v>1</v>
      </c>
      <c r="G55" s="4">
        <v>137.9</v>
      </c>
      <c r="H55" s="4">
        <v>0</v>
      </c>
      <c r="I55" s="34"/>
      <c r="J55" s="6">
        <v>12001</v>
      </c>
      <c r="K55" s="6">
        <v>53402</v>
      </c>
      <c r="L55" s="6">
        <v>10020</v>
      </c>
      <c r="M55" s="8">
        <v>41313</v>
      </c>
      <c r="P55" s="59" t="s">
        <v>403</v>
      </c>
      <c r="Q55">
        <v>13033</v>
      </c>
      <c r="R55">
        <v>1120</v>
      </c>
    </row>
    <row r="56" spans="1:18" ht="12.75" customHeight="1">
      <c r="A56" s="6" t="s">
        <v>293</v>
      </c>
      <c r="B56" s="5" t="s">
        <v>333</v>
      </c>
      <c r="C56" s="8">
        <v>41264</v>
      </c>
      <c r="D56" s="6" t="s">
        <v>332</v>
      </c>
      <c r="E56" s="6">
        <v>1</v>
      </c>
      <c r="F56" s="6">
        <v>1</v>
      </c>
      <c r="G56" s="4">
        <v>443.64</v>
      </c>
      <c r="H56" s="4">
        <v>443.64</v>
      </c>
      <c r="I56" s="34">
        <v>559754</v>
      </c>
      <c r="J56" s="6">
        <v>12001</v>
      </c>
      <c r="K56" s="6">
        <v>54071</v>
      </c>
      <c r="L56" s="6">
        <v>10020</v>
      </c>
      <c r="M56" s="8">
        <v>41306</v>
      </c>
      <c r="N56" s="8">
        <v>41324</v>
      </c>
      <c r="P56" s="59" t="s">
        <v>411</v>
      </c>
      <c r="Q56">
        <v>13033</v>
      </c>
      <c r="R56">
        <v>175</v>
      </c>
    </row>
    <row r="57" spans="1:18" ht="12.75" customHeight="1">
      <c r="A57" s="6" t="s">
        <v>293</v>
      </c>
      <c r="B57" s="5" t="s">
        <v>334</v>
      </c>
      <c r="C57" s="8">
        <v>41264</v>
      </c>
      <c r="D57" s="6" t="s">
        <v>295</v>
      </c>
      <c r="E57" s="6">
        <v>3</v>
      </c>
      <c r="F57" s="6">
        <v>1</v>
      </c>
      <c r="G57" s="4">
        <v>52.8</v>
      </c>
      <c r="H57" s="4">
        <v>52.8</v>
      </c>
      <c r="I57" s="34">
        <v>559260</v>
      </c>
      <c r="J57" s="6">
        <v>12001</v>
      </c>
      <c r="K57" s="6">
        <v>53015</v>
      </c>
      <c r="L57" s="6">
        <v>10020</v>
      </c>
      <c r="M57" s="8">
        <v>41316</v>
      </c>
      <c r="N57" s="8">
        <v>41320</v>
      </c>
      <c r="P57" s="59" t="s">
        <v>399</v>
      </c>
      <c r="Q57">
        <v>105045</v>
      </c>
      <c r="R57">
        <v>0</v>
      </c>
    </row>
    <row r="58" spans="1:18" ht="12.75" customHeight="1">
      <c r="A58" s="6" t="s">
        <v>293</v>
      </c>
      <c r="B58" s="5" t="s">
        <v>334</v>
      </c>
      <c r="C58" s="8">
        <v>41264</v>
      </c>
      <c r="D58" s="6" t="s">
        <v>295</v>
      </c>
      <c r="E58" s="6">
        <v>5</v>
      </c>
      <c r="F58" s="6">
        <v>1</v>
      </c>
      <c r="G58" s="4">
        <v>44.4</v>
      </c>
      <c r="H58" s="4">
        <v>44.4</v>
      </c>
      <c r="I58" s="34">
        <v>559260</v>
      </c>
      <c r="J58" s="6">
        <v>12001</v>
      </c>
      <c r="K58" s="6">
        <v>54070</v>
      </c>
      <c r="L58" s="6">
        <v>10020</v>
      </c>
      <c r="M58" s="8">
        <v>41316</v>
      </c>
      <c r="N58" s="8">
        <v>41320</v>
      </c>
      <c r="P58" s="59" t="s">
        <v>297</v>
      </c>
      <c r="Q58">
        <v>96008</v>
      </c>
      <c r="R58">
        <v>1473.6</v>
      </c>
    </row>
    <row r="59" spans="1:18" ht="12.75" customHeight="1">
      <c r="A59" s="6" t="s">
        <v>293</v>
      </c>
      <c r="B59" s="5" t="s">
        <v>334</v>
      </c>
      <c r="C59" s="8">
        <v>41264</v>
      </c>
      <c r="D59" s="6" t="s">
        <v>295</v>
      </c>
      <c r="E59" s="6">
        <v>1</v>
      </c>
      <c r="F59" s="6">
        <v>1</v>
      </c>
      <c r="G59" s="4">
        <v>200.08</v>
      </c>
      <c r="H59" s="4">
        <v>200.08</v>
      </c>
      <c r="I59" s="34">
        <v>559260</v>
      </c>
      <c r="J59" s="6">
        <v>12001</v>
      </c>
      <c r="K59" s="6">
        <v>53015</v>
      </c>
      <c r="L59" s="6">
        <v>10020</v>
      </c>
      <c r="M59" s="8">
        <v>41316</v>
      </c>
      <c r="N59" s="8">
        <v>41320</v>
      </c>
      <c r="P59" s="59" t="s">
        <v>345</v>
      </c>
      <c r="Q59">
        <v>24002</v>
      </c>
      <c r="R59">
        <v>0</v>
      </c>
    </row>
    <row r="60" spans="1:18" ht="12.75" customHeight="1">
      <c r="A60" s="6" t="s">
        <v>293</v>
      </c>
      <c r="B60" s="5" t="s">
        <v>334</v>
      </c>
      <c r="C60" s="8">
        <v>41264</v>
      </c>
      <c r="D60" s="6" t="s">
        <v>295</v>
      </c>
      <c r="E60" s="6">
        <v>2</v>
      </c>
      <c r="F60" s="6">
        <v>1</v>
      </c>
      <c r="G60" s="4">
        <v>770.8</v>
      </c>
      <c r="H60" s="4">
        <v>770.8</v>
      </c>
      <c r="I60" s="34">
        <v>559260</v>
      </c>
      <c r="J60" s="6">
        <v>12001</v>
      </c>
      <c r="K60" s="6">
        <v>53015</v>
      </c>
      <c r="L60" s="6">
        <v>10020</v>
      </c>
      <c r="M60" s="8">
        <v>41316</v>
      </c>
      <c r="N60" s="8">
        <v>41320</v>
      </c>
      <c r="P60" s="59" t="s">
        <v>453</v>
      </c>
      <c r="Q60">
        <v>21022</v>
      </c>
      <c r="R60">
        <v>153645.92000000001</v>
      </c>
    </row>
    <row r="61" spans="1:18" ht="12.75" customHeight="1">
      <c r="A61" s="6" t="s">
        <v>293</v>
      </c>
      <c r="B61" s="5" t="s">
        <v>334</v>
      </c>
      <c r="C61" s="8">
        <v>41264</v>
      </c>
      <c r="D61" s="6" t="s">
        <v>295</v>
      </c>
      <c r="E61" s="6">
        <v>4</v>
      </c>
      <c r="F61" s="6">
        <v>1</v>
      </c>
      <c r="G61" s="4">
        <v>142</v>
      </c>
      <c r="H61" s="4">
        <v>142</v>
      </c>
      <c r="I61" s="34">
        <v>559260</v>
      </c>
      <c r="J61" s="6">
        <v>12001</v>
      </c>
      <c r="K61" s="6">
        <v>53015</v>
      </c>
      <c r="L61" s="6">
        <v>10020</v>
      </c>
      <c r="M61" s="8">
        <v>41316</v>
      </c>
      <c r="N61" s="8">
        <v>41320</v>
      </c>
      <c r="P61" s="59" t="s">
        <v>440</v>
      </c>
      <c r="Q61">
        <v>78198</v>
      </c>
      <c r="R61">
        <v>4315</v>
      </c>
    </row>
    <row r="62" spans="1:18" ht="12.75" customHeight="1">
      <c r="A62" s="6" t="s">
        <v>293</v>
      </c>
      <c r="B62" s="5" t="s">
        <v>335</v>
      </c>
      <c r="C62" s="8">
        <v>41264</v>
      </c>
      <c r="D62" s="6" t="s">
        <v>295</v>
      </c>
      <c r="E62" s="6">
        <v>7</v>
      </c>
      <c r="F62" s="6">
        <v>1</v>
      </c>
      <c r="G62" s="4">
        <v>768</v>
      </c>
      <c r="H62" s="4">
        <v>768</v>
      </c>
      <c r="I62" s="34">
        <v>559254</v>
      </c>
      <c r="J62" s="6">
        <v>12001</v>
      </c>
      <c r="K62" s="6">
        <v>53406</v>
      </c>
      <c r="L62" s="6">
        <v>10020</v>
      </c>
      <c r="M62" s="8">
        <v>41316</v>
      </c>
      <c r="N62" s="8">
        <v>41320</v>
      </c>
      <c r="P62" s="59" t="s">
        <v>426</v>
      </c>
      <c r="Q62">
        <v>12062</v>
      </c>
      <c r="R62">
        <v>0</v>
      </c>
    </row>
    <row r="63" spans="1:18" ht="12.75" customHeight="1">
      <c r="A63" s="6" t="s">
        <v>293</v>
      </c>
      <c r="B63" s="5" t="s">
        <v>335</v>
      </c>
      <c r="C63" s="8">
        <v>41264</v>
      </c>
      <c r="D63" s="6" t="s">
        <v>295</v>
      </c>
      <c r="E63" s="6">
        <v>6</v>
      </c>
      <c r="F63" s="6">
        <v>1</v>
      </c>
      <c r="G63" s="4">
        <v>32.159999999999997</v>
      </c>
      <c r="H63" s="4">
        <v>32.159999999999997</v>
      </c>
      <c r="I63" s="34">
        <v>559254</v>
      </c>
      <c r="J63" s="6">
        <v>12001</v>
      </c>
      <c r="K63" s="6">
        <v>53406</v>
      </c>
      <c r="L63" s="6">
        <v>10020</v>
      </c>
      <c r="M63" s="8">
        <v>41316</v>
      </c>
      <c r="N63" s="8">
        <v>41320</v>
      </c>
      <c r="P63" s="59" t="s">
        <v>301</v>
      </c>
      <c r="Q63">
        <v>48004</v>
      </c>
      <c r="R63">
        <v>26.35</v>
      </c>
    </row>
    <row r="64" spans="1:18" ht="12.75" customHeight="1">
      <c r="A64" s="6" t="s">
        <v>293</v>
      </c>
      <c r="B64" s="5" t="s">
        <v>335</v>
      </c>
      <c r="C64" s="8">
        <v>41264</v>
      </c>
      <c r="D64" s="6" t="s">
        <v>295</v>
      </c>
      <c r="E64" s="6">
        <v>5</v>
      </c>
      <c r="F64" s="6">
        <v>1</v>
      </c>
      <c r="G64" s="4">
        <v>64</v>
      </c>
      <c r="H64" s="4">
        <v>64</v>
      </c>
      <c r="I64" s="34">
        <v>559254</v>
      </c>
      <c r="J64" s="6">
        <v>12001</v>
      </c>
      <c r="K64" s="6">
        <v>53406</v>
      </c>
      <c r="L64" s="6">
        <v>10020</v>
      </c>
      <c r="M64" s="8">
        <v>41316</v>
      </c>
      <c r="N64" s="8">
        <v>41320</v>
      </c>
      <c r="P64" s="59" t="s">
        <v>323</v>
      </c>
      <c r="Q64">
        <v>288082</v>
      </c>
      <c r="R64">
        <v>200.10999999999996</v>
      </c>
    </row>
    <row r="65" spans="1:18" ht="12.75" customHeight="1">
      <c r="A65" s="6" t="s">
        <v>293</v>
      </c>
      <c r="B65" s="5" t="s">
        <v>335</v>
      </c>
      <c r="C65" s="8">
        <v>41264</v>
      </c>
      <c r="D65" s="6" t="s">
        <v>295</v>
      </c>
      <c r="E65" s="6">
        <v>4</v>
      </c>
      <c r="F65" s="6">
        <v>1</v>
      </c>
      <c r="G65" s="4">
        <v>287.5</v>
      </c>
      <c r="H65" s="4">
        <v>287.5</v>
      </c>
      <c r="I65" s="34">
        <v>559254</v>
      </c>
      <c r="J65" s="6">
        <v>12001</v>
      </c>
      <c r="K65" s="6">
        <v>53406</v>
      </c>
      <c r="L65" s="6">
        <v>10020</v>
      </c>
      <c r="M65" s="8">
        <v>41316</v>
      </c>
      <c r="N65" s="8">
        <v>41320</v>
      </c>
      <c r="P65" s="59" t="s">
        <v>347</v>
      </c>
      <c r="Q65">
        <v>409649</v>
      </c>
      <c r="R65">
        <v>1020.1800000000002</v>
      </c>
    </row>
    <row r="66" spans="1:18" ht="12.75" customHeight="1">
      <c r="A66" s="6" t="s">
        <v>293</v>
      </c>
      <c r="B66" s="5" t="s">
        <v>335</v>
      </c>
      <c r="C66" s="8">
        <v>41264</v>
      </c>
      <c r="D66" s="6" t="s">
        <v>295</v>
      </c>
      <c r="E66" s="6">
        <v>2</v>
      </c>
      <c r="F66" s="6">
        <v>1</v>
      </c>
      <c r="G66" s="4">
        <v>385.92</v>
      </c>
      <c r="H66" s="4">
        <v>385.92</v>
      </c>
      <c r="I66" s="34">
        <v>559254</v>
      </c>
      <c r="J66" s="6">
        <v>12001</v>
      </c>
      <c r="K66" s="6">
        <v>53015</v>
      </c>
      <c r="L66" s="6">
        <v>10020</v>
      </c>
      <c r="M66" s="8">
        <v>41316</v>
      </c>
      <c r="N66" s="8">
        <v>41320</v>
      </c>
      <c r="P66" s="59" t="s">
        <v>381</v>
      </c>
      <c r="Q66">
        <v>26066</v>
      </c>
      <c r="R66">
        <v>10132.5</v>
      </c>
    </row>
    <row r="67" spans="1:18" ht="12.75" customHeight="1">
      <c r="A67" s="6" t="s">
        <v>293</v>
      </c>
      <c r="B67" s="5" t="s">
        <v>335</v>
      </c>
      <c r="C67" s="8">
        <v>41264</v>
      </c>
      <c r="D67" s="6" t="s">
        <v>295</v>
      </c>
      <c r="E67" s="6">
        <v>1</v>
      </c>
      <c r="F67" s="6">
        <v>1</v>
      </c>
      <c r="G67" s="4">
        <v>35.22</v>
      </c>
      <c r="H67" s="4">
        <v>35.22</v>
      </c>
      <c r="I67" s="34">
        <v>559254</v>
      </c>
      <c r="J67" s="6">
        <v>12001</v>
      </c>
      <c r="K67" s="6">
        <v>53015</v>
      </c>
      <c r="L67" s="6">
        <v>10020</v>
      </c>
      <c r="M67" s="8">
        <v>41316</v>
      </c>
      <c r="N67" s="8">
        <v>41320</v>
      </c>
      <c r="P67" s="59" t="s">
        <v>308</v>
      </c>
      <c r="Q67">
        <v>36003</v>
      </c>
      <c r="R67">
        <v>4140.3999999999996</v>
      </c>
    </row>
    <row r="68" spans="1:18" ht="12.75" customHeight="1">
      <c r="A68" s="6" t="s">
        <v>293</v>
      </c>
      <c r="B68" s="5" t="s">
        <v>335</v>
      </c>
      <c r="C68" s="8">
        <v>41264</v>
      </c>
      <c r="D68" s="6" t="s">
        <v>295</v>
      </c>
      <c r="E68" s="6">
        <v>3</v>
      </c>
      <c r="F68" s="6">
        <v>1</v>
      </c>
      <c r="G68" s="4">
        <v>1072</v>
      </c>
      <c r="H68" s="4">
        <v>1072</v>
      </c>
      <c r="I68" s="34">
        <v>559254</v>
      </c>
      <c r="J68" s="6">
        <v>12001</v>
      </c>
      <c r="K68" s="6">
        <v>54120</v>
      </c>
      <c r="L68" s="6">
        <v>10020</v>
      </c>
      <c r="M68" s="8">
        <v>41316</v>
      </c>
      <c r="N68" s="8">
        <v>41320</v>
      </c>
      <c r="P68" s="59" t="s">
        <v>448</v>
      </c>
      <c r="Q68">
        <v>12062</v>
      </c>
      <c r="R68">
        <v>2804.4</v>
      </c>
    </row>
    <row r="69" spans="1:18" ht="12.75" customHeight="1">
      <c r="A69" s="6" t="s">
        <v>293</v>
      </c>
      <c r="B69" s="5" t="s">
        <v>336</v>
      </c>
      <c r="C69" s="8">
        <v>41264</v>
      </c>
      <c r="D69" s="6" t="s">
        <v>295</v>
      </c>
      <c r="E69" s="6">
        <v>1</v>
      </c>
      <c r="F69" s="6">
        <v>1</v>
      </c>
      <c r="G69" s="4">
        <v>181.32</v>
      </c>
      <c r="H69" s="4">
        <v>181.32</v>
      </c>
      <c r="I69" s="34">
        <v>559600</v>
      </c>
      <c r="J69" s="6">
        <v>12001</v>
      </c>
      <c r="K69" s="6">
        <v>53015</v>
      </c>
      <c r="L69" s="6">
        <v>10020</v>
      </c>
      <c r="M69" s="8">
        <v>41311</v>
      </c>
      <c r="N69" s="8">
        <v>41324</v>
      </c>
      <c r="P69" s="59" t="s">
        <v>330</v>
      </c>
      <c r="Q69">
        <v>52132</v>
      </c>
      <c r="R69">
        <v>7150</v>
      </c>
    </row>
    <row r="70" spans="1:18" ht="12.75" customHeight="1">
      <c r="A70" s="6" t="s">
        <v>293</v>
      </c>
      <c r="B70" s="5" t="s">
        <v>336</v>
      </c>
      <c r="C70" s="8">
        <v>41264</v>
      </c>
      <c r="D70" s="6" t="s">
        <v>295</v>
      </c>
      <c r="E70" s="6">
        <v>2</v>
      </c>
      <c r="F70" s="6">
        <v>1</v>
      </c>
      <c r="G70" s="4">
        <v>19.739999999999998</v>
      </c>
      <c r="H70" s="4">
        <v>19.739999999999998</v>
      </c>
      <c r="I70" s="34">
        <v>559600</v>
      </c>
      <c r="J70" s="6">
        <v>12001</v>
      </c>
      <c r="K70" s="6">
        <v>53015</v>
      </c>
      <c r="L70" s="6">
        <v>10020</v>
      </c>
      <c r="M70" s="8">
        <v>41311</v>
      </c>
      <c r="N70" s="8">
        <v>41324</v>
      </c>
      <c r="P70" s="59" t="s">
        <v>304</v>
      </c>
      <c r="Q70">
        <v>24002</v>
      </c>
      <c r="R70">
        <v>0</v>
      </c>
    </row>
    <row r="71" spans="1:18" ht="12.75" customHeight="1">
      <c r="A71" s="6" t="s">
        <v>293</v>
      </c>
      <c r="B71" s="5" t="s">
        <v>337</v>
      </c>
      <c r="C71" s="8">
        <v>41250</v>
      </c>
      <c r="D71" s="6" t="s">
        <v>301</v>
      </c>
      <c r="E71" s="6">
        <v>1</v>
      </c>
      <c r="F71" s="6">
        <v>1</v>
      </c>
      <c r="G71" s="4">
        <v>90.4</v>
      </c>
      <c r="H71" s="4">
        <v>0</v>
      </c>
      <c r="I71" s="34"/>
      <c r="J71" s="6">
        <v>12001</v>
      </c>
      <c r="K71" s="6">
        <v>53015</v>
      </c>
      <c r="L71" s="6">
        <v>10020</v>
      </c>
      <c r="M71" s="8">
        <v>41312</v>
      </c>
      <c r="P71" s="59" t="s">
        <v>351</v>
      </c>
      <c r="Q71">
        <v>36003</v>
      </c>
      <c r="R71">
        <v>1733.4899999999998</v>
      </c>
    </row>
    <row r="72" spans="1:18" ht="12.75" customHeight="1">
      <c r="A72" s="6" t="s">
        <v>293</v>
      </c>
      <c r="B72" s="5" t="s">
        <v>337</v>
      </c>
      <c r="C72" s="8">
        <v>41250</v>
      </c>
      <c r="D72" s="6" t="s">
        <v>301</v>
      </c>
      <c r="E72" s="6">
        <v>2</v>
      </c>
      <c r="F72" s="6">
        <v>1</v>
      </c>
      <c r="G72" s="4">
        <v>56.9</v>
      </c>
      <c r="H72" s="4">
        <v>0</v>
      </c>
      <c r="I72" s="34"/>
      <c r="J72" s="6">
        <v>12001</v>
      </c>
      <c r="K72" s="6">
        <v>53015</v>
      </c>
      <c r="L72" s="6">
        <v>10020</v>
      </c>
      <c r="M72" s="8">
        <v>41312</v>
      </c>
      <c r="P72" s="59" t="s">
        <v>320</v>
      </c>
      <c r="Q72">
        <v>45011</v>
      </c>
      <c r="R72">
        <v>0</v>
      </c>
    </row>
    <row r="73" spans="1:18" ht="12.75" customHeight="1">
      <c r="A73" s="6" t="s">
        <v>293</v>
      </c>
      <c r="B73" s="5" t="s">
        <v>338</v>
      </c>
      <c r="C73" s="8">
        <v>41250</v>
      </c>
      <c r="D73" s="6" t="s">
        <v>339</v>
      </c>
      <c r="E73" s="6">
        <v>1</v>
      </c>
      <c r="F73" s="6">
        <v>1</v>
      </c>
      <c r="G73" s="4">
        <v>98.15</v>
      </c>
      <c r="H73" s="4">
        <v>98.15</v>
      </c>
      <c r="I73" s="34">
        <v>560808</v>
      </c>
      <c r="J73" s="6">
        <v>12001</v>
      </c>
      <c r="K73" s="6">
        <v>53402</v>
      </c>
      <c r="L73" s="6">
        <v>10020</v>
      </c>
      <c r="M73" s="8">
        <v>41311</v>
      </c>
      <c r="N73" s="8">
        <v>41327</v>
      </c>
      <c r="P73" s="59" t="s">
        <v>444</v>
      </c>
      <c r="Q73">
        <v>13033</v>
      </c>
      <c r="R73">
        <v>0</v>
      </c>
    </row>
    <row r="74" spans="1:18" ht="12.75" customHeight="1">
      <c r="A74" s="6" t="s">
        <v>293</v>
      </c>
      <c r="B74" s="5" t="s">
        <v>340</v>
      </c>
      <c r="C74" s="8">
        <v>41250</v>
      </c>
      <c r="D74" s="6" t="s">
        <v>341</v>
      </c>
      <c r="E74" s="6">
        <v>1</v>
      </c>
      <c r="F74" s="6">
        <v>1</v>
      </c>
      <c r="G74" s="4">
        <v>116</v>
      </c>
      <c r="H74" s="4">
        <v>116</v>
      </c>
      <c r="I74" s="34">
        <v>559819</v>
      </c>
      <c r="J74" s="6">
        <v>12001</v>
      </c>
      <c r="K74" s="6">
        <v>53015</v>
      </c>
      <c r="L74" s="6">
        <v>10020</v>
      </c>
      <c r="M74" s="8">
        <v>41312</v>
      </c>
      <c r="N74" s="8">
        <v>41324</v>
      </c>
      <c r="P74" s="59" t="s">
        <v>475</v>
      </c>
      <c r="Q74">
        <v>3477569</v>
      </c>
      <c r="R74">
        <v>3517368.38</v>
      </c>
    </row>
    <row r="75" spans="1:18" ht="12.75" customHeight="1">
      <c r="A75" s="6" t="s">
        <v>293</v>
      </c>
      <c r="B75" s="5" t="s">
        <v>342</v>
      </c>
      <c r="C75" s="8">
        <v>41250</v>
      </c>
      <c r="D75" s="6" t="s">
        <v>343</v>
      </c>
      <c r="E75" s="6">
        <v>1</v>
      </c>
      <c r="F75" s="6">
        <v>1</v>
      </c>
      <c r="G75" s="4">
        <v>54.33</v>
      </c>
      <c r="H75" s="4">
        <v>54.33</v>
      </c>
      <c r="I75" s="34">
        <v>560112</v>
      </c>
      <c r="J75" s="6">
        <v>12001</v>
      </c>
      <c r="K75" s="6">
        <v>53406</v>
      </c>
      <c r="L75" s="6">
        <v>10020</v>
      </c>
      <c r="M75" s="8">
        <v>41310</v>
      </c>
      <c r="N75" s="8">
        <v>41325</v>
      </c>
    </row>
    <row r="76" spans="1:18" ht="12.75" customHeight="1">
      <c r="A76" s="6" t="s">
        <v>293</v>
      </c>
      <c r="B76" s="5" t="s">
        <v>344</v>
      </c>
      <c r="C76" s="8">
        <v>41250</v>
      </c>
      <c r="D76" s="6" t="s">
        <v>345</v>
      </c>
      <c r="E76" s="6">
        <v>2</v>
      </c>
      <c r="F76" s="6">
        <v>1</v>
      </c>
      <c r="G76" s="4">
        <v>675</v>
      </c>
      <c r="H76" s="4">
        <v>0</v>
      </c>
      <c r="I76" s="34"/>
      <c r="J76" s="6">
        <v>12001</v>
      </c>
      <c r="K76" s="6">
        <v>53401</v>
      </c>
      <c r="L76" s="6">
        <v>10020</v>
      </c>
      <c r="M76" s="8">
        <v>41312</v>
      </c>
    </row>
    <row r="77" spans="1:18" ht="12.75" customHeight="1">
      <c r="A77" s="6" t="s">
        <v>293</v>
      </c>
      <c r="B77" s="5" t="s">
        <v>344</v>
      </c>
      <c r="C77" s="8">
        <v>41250</v>
      </c>
      <c r="D77" s="6" t="s">
        <v>345</v>
      </c>
      <c r="E77" s="6">
        <v>3</v>
      </c>
      <c r="F77" s="6">
        <v>1</v>
      </c>
      <c r="G77" s="4">
        <v>500</v>
      </c>
      <c r="H77" s="4">
        <v>0</v>
      </c>
      <c r="I77" s="34"/>
      <c r="J77" s="6">
        <v>12001</v>
      </c>
      <c r="K77" s="6">
        <v>53401</v>
      </c>
      <c r="L77" s="6">
        <v>10020</v>
      </c>
      <c r="M77" s="8">
        <v>41312</v>
      </c>
    </row>
    <row r="78" spans="1:18" ht="12.75" customHeight="1">
      <c r="A78" s="6" t="s">
        <v>293</v>
      </c>
      <c r="B78" s="5" t="s">
        <v>346</v>
      </c>
      <c r="C78" s="8">
        <v>41264</v>
      </c>
      <c r="D78" s="6" t="s">
        <v>347</v>
      </c>
      <c r="E78" s="6">
        <v>1</v>
      </c>
      <c r="F78" s="6">
        <v>1</v>
      </c>
      <c r="G78" s="4">
        <v>36</v>
      </c>
      <c r="H78" s="4">
        <v>36</v>
      </c>
      <c r="I78" s="34">
        <v>560172</v>
      </c>
      <c r="J78" s="6">
        <v>12001</v>
      </c>
      <c r="K78" s="6">
        <v>54060</v>
      </c>
      <c r="L78" s="6">
        <v>10020</v>
      </c>
      <c r="M78" s="8">
        <v>41310</v>
      </c>
      <c r="N78" s="8">
        <v>41325</v>
      </c>
    </row>
    <row r="79" spans="1:18" ht="12.75" customHeight="1">
      <c r="A79" s="6" t="s">
        <v>293</v>
      </c>
      <c r="B79" s="5" t="s">
        <v>348</v>
      </c>
      <c r="C79" s="8">
        <v>41233</v>
      </c>
      <c r="D79" s="6" t="s">
        <v>349</v>
      </c>
      <c r="E79" s="6">
        <v>1</v>
      </c>
      <c r="F79" s="6">
        <v>1</v>
      </c>
      <c r="G79" s="4">
        <v>9981.33</v>
      </c>
      <c r="H79" s="4">
        <v>9981.33</v>
      </c>
      <c r="I79" s="34">
        <v>560951</v>
      </c>
      <c r="J79" s="6">
        <v>12001</v>
      </c>
      <c r="K79" s="6">
        <v>53015</v>
      </c>
      <c r="L79" s="6">
        <v>10020</v>
      </c>
      <c r="M79" s="8">
        <v>41310</v>
      </c>
      <c r="N79" s="8">
        <v>41327</v>
      </c>
    </row>
    <row r="80" spans="1:18" ht="12.75" customHeight="1">
      <c r="A80" s="6" t="s">
        <v>293</v>
      </c>
      <c r="B80" s="5" t="s">
        <v>350</v>
      </c>
      <c r="C80" s="8">
        <v>41233</v>
      </c>
      <c r="D80" s="6" t="s">
        <v>351</v>
      </c>
      <c r="E80" s="6">
        <v>2</v>
      </c>
      <c r="F80" s="6">
        <v>1</v>
      </c>
      <c r="G80" s="4">
        <v>471.25</v>
      </c>
      <c r="H80" s="4">
        <v>471.25</v>
      </c>
      <c r="I80" s="34">
        <v>560955</v>
      </c>
      <c r="J80" s="6">
        <v>12001</v>
      </c>
      <c r="K80" s="6">
        <v>53015</v>
      </c>
      <c r="L80" s="6">
        <v>10020</v>
      </c>
      <c r="M80" s="8">
        <v>41311</v>
      </c>
      <c r="N80" s="8">
        <v>41327</v>
      </c>
    </row>
    <row r="81" spans="1:14" ht="12.75" customHeight="1">
      <c r="A81" s="6" t="s">
        <v>293</v>
      </c>
      <c r="B81" s="5" t="s">
        <v>350</v>
      </c>
      <c r="C81" s="8">
        <v>41233</v>
      </c>
      <c r="D81" s="6" t="s">
        <v>351</v>
      </c>
      <c r="E81" s="6">
        <v>1</v>
      </c>
      <c r="F81" s="6">
        <v>1</v>
      </c>
      <c r="G81" s="4">
        <v>131.9</v>
      </c>
      <c r="H81" s="4">
        <v>131.9</v>
      </c>
      <c r="I81" s="34">
        <v>560955</v>
      </c>
      <c r="J81" s="6">
        <v>12001</v>
      </c>
      <c r="K81" s="6">
        <v>53012</v>
      </c>
      <c r="L81" s="6">
        <v>10020</v>
      </c>
      <c r="M81" s="8">
        <v>41311</v>
      </c>
      <c r="N81" s="8">
        <v>41327</v>
      </c>
    </row>
    <row r="82" spans="1:14" ht="12.75" customHeight="1">
      <c r="A82" s="6" t="s">
        <v>293</v>
      </c>
      <c r="B82" s="5" t="s">
        <v>350</v>
      </c>
      <c r="C82" s="8">
        <v>41233</v>
      </c>
      <c r="D82" s="6" t="s">
        <v>351</v>
      </c>
      <c r="E82" s="6">
        <v>3</v>
      </c>
      <c r="F82" s="6">
        <v>1</v>
      </c>
      <c r="G82" s="4">
        <v>1130.3399999999999</v>
      </c>
      <c r="H82" s="4">
        <v>1130.3399999999999</v>
      </c>
      <c r="I82" s="34">
        <v>560955</v>
      </c>
      <c r="J82" s="6">
        <v>12001</v>
      </c>
      <c r="K82" s="6">
        <v>53015</v>
      </c>
      <c r="L82" s="6">
        <v>10020</v>
      </c>
      <c r="M82" s="8">
        <v>41311</v>
      </c>
      <c r="N82" s="8">
        <v>41327</v>
      </c>
    </row>
    <row r="83" spans="1:14" ht="12.75" customHeight="1">
      <c r="A83" s="6" t="s">
        <v>293</v>
      </c>
      <c r="B83" s="5" t="s">
        <v>352</v>
      </c>
      <c r="C83" s="8">
        <v>41233</v>
      </c>
      <c r="D83" s="6" t="s">
        <v>353</v>
      </c>
      <c r="E83" s="6">
        <v>1</v>
      </c>
      <c r="F83" s="6">
        <v>1</v>
      </c>
      <c r="G83" s="4">
        <v>39150</v>
      </c>
      <c r="H83" s="4">
        <v>39150</v>
      </c>
      <c r="I83" s="34">
        <v>558725</v>
      </c>
      <c r="J83" s="6">
        <v>12001</v>
      </c>
      <c r="K83" s="6">
        <v>53401</v>
      </c>
      <c r="L83" s="6">
        <v>10020</v>
      </c>
      <c r="M83" s="8">
        <v>41316</v>
      </c>
      <c r="N83" s="8">
        <v>41319</v>
      </c>
    </row>
    <row r="84" spans="1:14" ht="12.75" customHeight="1">
      <c r="A84" s="6" t="s">
        <v>293</v>
      </c>
      <c r="B84" s="5" t="s">
        <v>354</v>
      </c>
      <c r="C84" s="8">
        <v>41233</v>
      </c>
      <c r="D84" s="6" t="s">
        <v>332</v>
      </c>
      <c r="E84" s="6">
        <v>2</v>
      </c>
      <c r="F84" s="6">
        <v>1</v>
      </c>
      <c r="G84" s="4">
        <v>59.16</v>
      </c>
      <c r="H84" s="4">
        <v>59.16</v>
      </c>
      <c r="I84" s="34">
        <v>559750</v>
      </c>
      <c r="J84" s="6">
        <v>12001</v>
      </c>
      <c r="K84" s="6">
        <v>53402</v>
      </c>
      <c r="L84" s="6">
        <v>10020</v>
      </c>
      <c r="M84" s="8">
        <v>41316</v>
      </c>
      <c r="N84" s="8">
        <v>41324</v>
      </c>
    </row>
    <row r="85" spans="1:14" ht="12.75" customHeight="1">
      <c r="A85" s="6" t="s">
        <v>293</v>
      </c>
      <c r="B85" s="5" t="s">
        <v>354</v>
      </c>
      <c r="C85" s="8">
        <v>41233</v>
      </c>
      <c r="D85" s="6" t="s">
        <v>332</v>
      </c>
      <c r="E85" s="6">
        <v>1</v>
      </c>
      <c r="F85" s="6">
        <v>1</v>
      </c>
      <c r="G85" s="4">
        <v>40.32</v>
      </c>
      <c r="H85" s="4">
        <v>40.32</v>
      </c>
      <c r="I85" s="34">
        <v>559750</v>
      </c>
      <c r="J85" s="6">
        <v>12001</v>
      </c>
      <c r="K85" s="6">
        <v>53402</v>
      </c>
      <c r="L85" s="6">
        <v>10020</v>
      </c>
      <c r="M85" s="8">
        <v>41316</v>
      </c>
      <c r="N85" s="8">
        <v>41324</v>
      </c>
    </row>
    <row r="86" spans="1:14" ht="12.75" customHeight="1">
      <c r="A86" s="6" t="s">
        <v>293</v>
      </c>
      <c r="B86" s="5" t="s">
        <v>355</v>
      </c>
      <c r="C86" s="8">
        <v>41233</v>
      </c>
      <c r="D86" s="6" t="s">
        <v>332</v>
      </c>
      <c r="E86" s="6">
        <v>1</v>
      </c>
      <c r="F86" s="6">
        <v>1</v>
      </c>
      <c r="G86" s="4">
        <v>183.04</v>
      </c>
      <c r="H86" s="4">
        <v>183.04</v>
      </c>
      <c r="I86" s="34">
        <v>559751</v>
      </c>
      <c r="J86" s="6">
        <v>12001</v>
      </c>
      <c r="K86" s="6">
        <v>53402</v>
      </c>
      <c r="L86" s="6">
        <v>10020</v>
      </c>
      <c r="M86" s="8">
        <v>41318</v>
      </c>
      <c r="N86" s="8">
        <v>41324</v>
      </c>
    </row>
    <row r="87" spans="1:14" ht="12.75" customHeight="1">
      <c r="A87" s="6" t="s">
        <v>293</v>
      </c>
      <c r="B87" s="5" t="s">
        <v>355</v>
      </c>
      <c r="C87" s="8">
        <v>41233</v>
      </c>
      <c r="D87" s="6" t="s">
        <v>332</v>
      </c>
      <c r="E87" s="6">
        <v>2</v>
      </c>
      <c r="F87" s="6">
        <v>1</v>
      </c>
      <c r="G87" s="4">
        <v>304.72000000000003</v>
      </c>
      <c r="H87" s="4">
        <v>304.72000000000003</v>
      </c>
      <c r="I87" s="34">
        <v>559751</v>
      </c>
      <c r="J87" s="6">
        <v>12001</v>
      </c>
      <c r="K87" s="6">
        <v>53402</v>
      </c>
      <c r="L87" s="6">
        <v>10020</v>
      </c>
      <c r="M87" s="8">
        <v>41318</v>
      </c>
      <c r="N87" s="8">
        <v>41324</v>
      </c>
    </row>
    <row r="88" spans="1:14" ht="12.75" customHeight="1">
      <c r="A88" s="6" t="s">
        <v>293</v>
      </c>
      <c r="B88" s="5" t="s">
        <v>355</v>
      </c>
      <c r="C88" s="8">
        <v>41233</v>
      </c>
      <c r="D88" s="6" t="s">
        <v>332</v>
      </c>
      <c r="E88" s="6">
        <v>3</v>
      </c>
      <c r="F88" s="6">
        <v>1</v>
      </c>
      <c r="G88" s="4">
        <v>27.48</v>
      </c>
      <c r="H88" s="4">
        <v>27.48</v>
      </c>
      <c r="I88" s="34">
        <v>559751</v>
      </c>
      <c r="J88" s="6">
        <v>12001</v>
      </c>
      <c r="K88" s="6">
        <v>53402</v>
      </c>
      <c r="L88" s="6">
        <v>10020</v>
      </c>
      <c r="M88" s="8">
        <v>41318</v>
      </c>
      <c r="N88" s="8">
        <v>41324</v>
      </c>
    </row>
    <row r="89" spans="1:14" ht="12.75" customHeight="1">
      <c r="A89" s="6" t="s">
        <v>293</v>
      </c>
      <c r="B89" s="5" t="s">
        <v>356</v>
      </c>
      <c r="C89" s="8">
        <v>41233</v>
      </c>
      <c r="D89" s="6" t="s">
        <v>357</v>
      </c>
      <c r="E89" s="6">
        <v>1</v>
      </c>
      <c r="F89" s="6">
        <v>1</v>
      </c>
      <c r="G89" s="4">
        <v>321.2</v>
      </c>
      <c r="H89" s="4">
        <v>321.2</v>
      </c>
      <c r="I89" s="34">
        <v>560735</v>
      </c>
      <c r="J89" s="6">
        <v>12001</v>
      </c>
      <c r="K89" s="6">
        <v>53402</v>
      </c>
      <c r="L89" s="6">
        <v>10020</v>
      </c>
      <c r="M89" s="8">
        <v>41318</v>
      </c>
      <c r="N89" s="8">
        <v>41326</v>
      </c>
    </row>
    <row r="90" spans="1:14" ht="12.75" customHeight="1">
      <c r="A90" s="6" t="s">
        <v>293</v>
      </c>
      <c r="B90" s="5" t="s">
        <v>358</v>
      </c>
      <c r="C90" s="8">
        <v>41233</v>
      </c>
      <c r="D90" s="6" t="s">
        <v>308</v>
      </c>
      <c r="E90" s="6">
        <v>1</v>
      </c>
      <c r="F90" s="6">
        <v>1</v>
      </c>
      <c r="G90" s="4">
        <v>2856</v>
      </c>
      <c r="H90" s="4">
        <v>2856</v>
      </c>
      <c r="I90" s="34">
        <v>559789</v>
      </c>
      <c r="J90" s="6">
        <v>12001</v>
      </c>
      <c r="K90" s="6">
        <v>53015</v>
      </c>
      <c r="L90" s="6">
        <v>10020</v>
      </c>
      <c r="M90" s="8">
        <v>41312</v>
      </c>
      <c r="N90" s="8">
        <v>41324</v>
      </c>
    </row>
    <row r="91" spans="1:14" ht="12.75" customHeight="1">
      <c r="A91" s="6" t="s">
        <v>293</v>
      </c>
      <c r="B91" s="5" t="s">
        <v>358</v>
      </c>
      <c r="C91" s="8">
        <v>41233</v>
      </c>
      <c r="D91" s="6" t="s">
        <v>308</v>
      </c>
      <c r="E91" s="6">
        <v>2</v>
      </c>
      <c r="F91" s="6">
        <v>1</v>
      </c>
      <c r="G91" s="4">
        <v>118</v>
      </c>
      <c r="H91" s="4">
        <v>118</v>
      </c>
      <c r="I91" s="34">
        <v>559789</v>
      </c>
      <c r="J91" s="6">
        <v>12001</v>
      </c>
      <c r="K91" s="6">
        <v>53015</v>
      </c>
      <c r="L91" s="6">
        <v>10020</v>
      </c>
      <c r="M91" s="8">
        <v>41312</v>
      </c>
      <c r="N91" s="8">
        <v>41324</v>
      </c>
    </row>
    <row r="92" spans="1:14" ht="12.75" customHeight="1">
      <c r="A92" s="6" t="s">
        <v>293</v>
      </c>
      <c r="B92" s="5" t="s">
        <v>359</v>
      </c>
      <c r="C92" s="8">
        <v>41233</v>
      </c>
      <c r="D92" s="6" t="s">
        <v>360</v>
      </c>
      <c r="E92" s="6">
        <v>1</v>
      </c>
      <c r="F92" s="6">
        <v>1</v>
      </c>
      <c r="G92" s="4">
        <v>55.17</v>
      </c>
      <c r="H92" s="4">
        <v>0</v>
      </c>
      <c r="I92" s="34"/>
      <c r="J92" s="6">
        <v>12001</v>
      </c>
      <c r="K92" s="6">
        <v>54100</v>
      </c>
      <c r="L92" s="6">
        <v>10020</v>
      </c>
      <c r="M92" s="8">
        <v>41319</v>
      </c>
    </row>
    <row r="93" spans="1:14" ht="12.75" customHeight="1">
      <c r="A93" s="6" t="s">
        <v>293</v>
      </c>
      <c r="B93" s="5" t="s">
        <v>361</v>
      </c>
      <c r="C93" s="8">
        <v>41233</v>
      </c>
      <c r="D93" s="6" t="s">
        <v>362</v>
      </c>
      <c r="E93" s="6">
        <v>1</v>
      </c>
      <c r="F93" s="6">
        <v>1</v>
      </c>
      <c r="G93" s="4">
        <v>976.3</v>
      </c>
      <c r="H93" s="4">
        <v>976.3</v>
      </c>
      <c r="I93" s="34">
        <v>559806</v>
      </c>
      <c r="J93" s="6">
        <v>12001</v>
      </c>
      <c r="K93" s="6">
        <v>53015</v>
      </c>
      <c r="L93" s="6">
        <v>10020</v>
      </c>
      <c r="M93" s="8">
        <v>41312</v>
      </c>
      <c r="N93" s="8">
        <v>41324</v>
      </c>
    </row>
    <row r="94" spans="1:14" ht="12.75" customHeight="1">
      <c r="A94" s="6" t="s">
        <v>293</v>
      </c>
      <c r="B94" s="5" t="s">
        <v>363</v>
      </c>
      <c r="C94" s="8">
        <v>41233</v>
      </c>
      <c r="D94" s="6" t="s">
        <v>364</v>
      </c>
      <c r="E94" s="6">
        <v>2</v>
      </c>
      <c r="F94" s="6">
        <v>1</v>
      </c>
      <c r="G94" s="4">
        <v>68883.360000000001</v>
      </c>
      <c r="H94" s="4">
        <v>68883.360000000001</v>
      </c>
      <c r="I94" s="34">
        <v>558916</v>
      </c>
      <c r="J94" s="6">
        <v>12001</v>
      </c>
      <c r="K94" s="6">
        <v>53401</v>
      </c>
      <c r="L94" s="6">
        <v>10020</v>
      </c>
      <c r="M94" s="8">
        <v>41316</v>
      </c>
      <c r="N94" s="8">
        <v>41319</v>
      </c>
    </row>
    <row r="95" spans="1:14" ht="12.75" customHeight="1">
      <c r="A95" s="6" t="s">
        <v>293</v>
      </c>
      <c r="B95" s="5" t="s">
        <v>363</v>
      </c>
      <c r="C95" s="8">
        <v>41233</v>
      </c>
      <c r="D95" s="6" t="s">
        <v>364</v>
      </c>
      <c r="E95" s="6">
        <v>1</v>
      </c>
      <c r="F95" s="6">
        <v>1</v>
      </c>
      <c r="G95" s="4">
        <v>136001.60000000001</v>
      </c>
      <c r="H95" s="4">
        <v>19488</v>
      </c>
      <c r="I95" s="34">
        <v>558913</v>
      </c>
      <c r="J95" s="6">
        <v>12001</v>
      </c>
      <c r="K95" s="6">
        <v>53401</v>
      </c>
      <c r="L95" s="6">
        <v>10020</v>
      </c>
      <c r="M95" s="8">
        <v>41316</v>
      </c>
      <c r="N95" s="8">
        <v>41319</v>
      </c>
    </row>
    <row r="96" spans="1:14" ht="12.75" customHeight="1">
      <c r="A96" s="6" t="s">
        <v>293</v>
      </c>
      <c r="B96" s="5" t="s">
        <v>363</v>
      </c>
      <c r="C96" s="8">
        <v>41233</v>
      </c>
      <c r="D96" s="6" t="s">
        <v>364</v>
      </c>
      <c r="E96" s="6">
        <v>1</v>
      </c>
      <c r="F96" s="6">
        <v>1</v>
      </c>
      <c r="G96" s="4">
        <v>136001.60000000001</v>
      </c>
      <c r="H96" s="4">
        <v>25370.240000000002</v>
      </c>
      <c r="I96" s="34">
        <v>558914</v>
      </c>
      <c r="J96" s="6">
        <v>12001</v>
      </c>
      <c r="K96" s="6">
        <v>53401</v>
      </c>
      <c r="L96" s="6">
        <v>10020</v>
      </c>
      <c r="M96" s="8">
        <v>41316</v>
      </c>
      <c r="N96" s="8">
        <v>41319</v>
      </c>
    </row>
    <row r="97" spans="1:14" ht="12.75" customHeight="1">
      <c r="A97" s="6" t="s">
        <v>293</v>
      </c>
      <c r="B97" s="5" t="s">
        <v>363</v>
      </c>
      <c r="C97" s="8">
        <v>41233</v>
      </c>
      <c r="D97" s="6" t="s">
        <v>364</v>
      </c>
      <c r="E97" s="6">
        <v>1</v>
      </c>
      <c r="F97" s="6">
        <v>1</v>
      </c>
      <c r="G97" s="4">
        <v>136001.60000000001</v>
      </c>
      <c r="H97" s="4">
        <v>30134.720000000001</v>
      </c>
      <c r="I97" s="34">
        <v>560068</v>
      </c>
      <c r="J97" s="6">
        <v>12001</v>
      </c>
      <c r="K97" s="6">
        <v>53401</v>
      </c>
      <c r="L97" s="6">
        <v>10020</v>
      </c>
      <c r="M97" s="8">
        <v>41316</v>
      </c>
      <c r="N97" s="8">
        <v>41325</v>
      </c>
    </row>
    <row r="98" spans="1:14" ht="12.75" customHeight="1">
      <c r="A98" s="6" t="s">
        <v>293</v>
      </c>
      <c r="B98" s="5" t="s">
        <v>363</v>
      </c>
      <c r="C98" s="8">
        <v>41233</v>
      </c>
      <c r="D98" s="6" t="s">
        <v>364</v>
      </c>
      <c r="E98" s="6">
        <v>1</v>
      </c>
      <c r="F98" s="6">
        <v>1</v>
      </c>
      <c r="G98" s="4">
        <v>136001.60000000001</v>
      </c>
      <c r="H98" s="4">
        <v>61008.639999999999</v>
      </c>
      <c r="I98" s="34">
        <v>558916</v>
      </c>
      <c r="J98" s="6">
        <v>12001</v>
      </c>
      <c r="K98" s="6">
        <v>53401</v>
      </c>
      <c r="L98" s="6">
        <v>10020</v>
      </c>
      <c r="M98" s="8">
        <v>41316</v>
      </c>
      <c r="N98" s="8">
        <v>41319</v>
      </c>
    </row>
    <row r="99" spans="1:14" ht="12.75" customHeight="1">
      <c r="A99" s="6" t="s">
        <v>293</v>
      </c>
      <c r="B99" s="5" t="s">
        <v>365</v>
      </c>
      <c r="C99" s="8">
        <v>41233</v>
      </c>
      <c r="D99" s="6" t="s">
        <v>364</v>
      </c>
      <c r="E99" s="6">
        <v>1</v>
      </c>
      <c r="F99" s="6">
        <v>1</v>
      </c>
      <c r="G99" s="4">
        <v>79119.320000000007</v>
      </c>
      <c r="H99" s="4">
        <v>5880</v>
      </c>
      <c r="I99" s="34">
        <v>558905</v>
      </c>
      <c r="J99" s="6">
        <v>12001</v>
      </c>
      <c r="K99" s="6">
        <v>53401</v>
      </c>
      <c r="L99" s="6">
        <v>10020</v>
      </c>
      <c r="M99" s="8">
        <v>41316</v>
      </c>
      <c r="N99" s="8">
        <v>41319</v>
      </c>
    </row>
    <row r="100" spans="1:14" ht="12.75" customHeight="1">
      <c r="A100" s="6" t="s">
        <v>293</v>
      </c>
      <c r="B100" s="5" t="s">
        <v>365</v>
      </c>
      <c r="C100" s="8">
        <v>41233</v>
      </c>
      <c r="D100" s="6" t="s">
        <v>364</v>
      </c>
      <c r="E100" s="6">
        <v>1</v>
      </c>
      <c r="F100" s="6">
        <v>1</v>
      </c>
      <c r="G100" s="4">
        <v>79119.320000000007</v>
      </c>
      <c r="H100" s="4">
        <v>8820</v>
      </c>
      <c r="I100" s="34">
        <v>558910</v>
      </c>
      <c r="J100" s="6">
        <v>12001</v>
      </c>
      <c r="K100" s="6">
        <v>53401</v>
      </c>
      <c r="L100" s="6">
        <v>10020</v>
      </c>
      <c r="M100" s="8">
        <v>41316</v>
      </c>
      <c r="N100" s="8">
        <v>41319</v>
      </c>
    </row>
    <row r="101" spans="1:14" ht="12.75" customHeight="1">
      <c r="A101" s="6" t="s">
        <v>293</v>
      </c>
      <c r="B101" s="5" t="s">
        <v>365</v>
      </c>
      <c r="C101" s="8">
        <v>41233</v>
      </c>
      <c r="D101" s="6" t="s">
        <v>364</v>
      </c>
      <c r="E101" s="6">
        <v>1</v>
      </c>
      <c r="F101" s="6">
        <v>1</v>
      </c>
      <c r="G101" s="4">
        <v>79119.320000000007</v>
      </c>
      <c r="H101" s="4">
        <v>12568.5</v>
      </c>
      <c r="I101" s="34">
        <v>558907</v>
      </c>
      <c r="J101" s="6">
        <v>12001</v>
      </c>
      <c r="K101" s="6">
        <v>53401</v>
      </c>
      <c r="L101" s="6">
        <v>10020</v>
      </c>
      <c r="M101" s="8">
        <v>41316</v>
      </c>
      <c r="N101" s="8">
        <v>41319</v>
      </c>
    </row>
    <row r="102" spans="1:14" ht="12.75" customHeight="1">
      <c r="A102" s="6" t="s">
        <v>293</v>
      </c>
      <c r="B102" s="5" t="s">
        <v>365</v>
      </c>
      <c r="C102" s="8">
        <v>41233</v>
      </c>
      <c r="D102" s="6" t="s">
        <v>364</v>
      </c>
      <c r="E102" s="6">
        <v>1</v>
      </c>
      <c r="F102" s="6">
        <v>1</v>
      </c>
      <c r="G102" s="4">
        <v>79119.320000000007</v>
      </c>
      <c r="H102" s="4">
        <v>25382</v>
      </c>
      <c r="I102" s="34">
        <v>558912</v>
      </c>
      <c r="J102" s="6">
        <v>12001</v>
      </c>
      <c r="K102" s="6">
        <v>53401</v>
      </c>
      <c r="L102" s="6">
        <v>10020</v>
      </c>
      <c r="M102" s="8">
        <v>41316</v>
      </c>
      <c r="N102" s="8">
        <v>41319</v>
      </c>
    </row>
    <row r="103" spans="1:14" ht="12.75" customHeight="1">
      <c r="A103" s="6" t="s">
        <v>293</v>
      </c>
      <c r="B103" s="5" t="s">
        <v>365</v>
      </c>
      <c r="C103" s="8">
        <v>41233</v>
      </c>
      <c r="D103" s="6" t="s">
        <v>364</v>
      </c>
      <c r="E103" s="6">
        <v>1</v>
      </c>
      <c r="F103" s="6">
        <v>1</v>
      </c>
      <c r="G103" s="4">
        <v>79119.320000000007</v>
      </c>
      <c r="H103" s="4">
        <v>26468.82</v>
      </c>
      <c r="I103" s="34">
        <v>558909</v>
      </c>
      <c r="J103" s="6">
        <v>12001</v>
      </c>
      <c r="K103" s="6">
        <v>53401</v>
      </c>
      <c r="L103" s="6">
        <v>10020</v>
      </c>
      <c r="M103" s="8">
        <v>41316</v>
      </c>
      <c r="N103" s="8">
        <v>41319</v>
      </c>
    </row>
    <row r="104" spans="1:14" ht="12.75" customHeight="1">
      <c r="A104" s="6" t="s">
        <v>293</v>
      </c>
      <c r="B104" s="5" t="s">
        <v>366</v>
      </c>
      <c r="C104" s="8">
        <v>41233</v>
      </c>
      <c r="D104" s="6" t="s">
        <v>367</v>
      </c>
      <c r="E104" s="6">
        <v>1</v>
      </c>
      <c r="F104" s="6">
        <v>1</v>
      </c>
      <c r="G104" s="4">
        <v>77235.759999999995</v>
      </c>
      <c r="H104" s="4">
        <v>2597</v>
      </c>
      <c r="I104" s="34">
        <v>559783</v>
      </c>
      <c r="J104" s="6">
        <v>12001</v>
      </c>
      <c r="K104" s="6">
        <v>53401</v>
      </c>
      <c r="L104" s="6">
        <v>10020</v>
      </c>
      <c r="M104" s="8">
        <v>41316</v>
      </c>
      <c r="N104" s="8">
        <v>41324</v>
      </c>
    </row>
    <row r="105" spans="1:14" ht="12.75" customHeight="1">
      <c r="A105" s="6" t="s">
        <v>293</v>
      </c>
      <c r="B105" s="5" t="s">
        <v>366</v>
      </c>
      <c r="C105" s="8">
        <v>41233</v>
      </c>
      <c r="D105" s="6" t="s">
        <v>367</v>
      </c>
      <c r="E105" s="6">
        <v>1</v>
      </c>
      <c r="F105" s="6">
        <v>1</v>
      </c>
      <c r="G105" s="4">
        <v>77235.759999999995</v>
      </c>
      <c r="H105" s="4">
        <v>74638.759999999995</v>
      </c>
      <c r="I105" s="34">
        <v>559782</v>
      </c>
      <c r="J105" s="6">
        <v>12001</v>
      </c>
      <c r="K105" s="6">
        <v>53401</v>
      </c>
      <c r="L105" s="6">
        <v>10020</v>
      </c>
      <c r="M105" s="8">
        <v>41316</v>
      </c>
      <c r="N105" s="8">
        <v>41324</v>
      </c>
    </row>
    <row r="106" spans="1:14" ht="12.75" customHeight="1">
      <c r="A106" s="6" t="s">
        <v>293</v>
      </c>
      <c r="B106" s="5" t="s">
        <v>368</v>
      </c>
      <c r="C106" s="8">
        <v>41233</v>
      </c>
      <c r="D106" s="6" t="s">
        <v>332</v>
      </c>
      <c r="E106" s="6">
        <v>3</v>
      </c>
      <c r="F106" s="6">
        <v>1</v>
      </c>
      <c r="G106" s="4">
        <v>39.380000000000003</v>
      </c>
      <c r="H106" s="4">
        <v>39.380000000000003</v>
      </c>
      <c r="I106" s="34">
        <v>559747</v>
      </c>
      <c r="J106" s="6">
        <v>12001</v>
      </c>
      <c r="K106" s="6">
        <v>53402</v>
      </c>
      <c r="L106" s="6">
        <v>10020</v>
      </c>
      <c r="M106" s="8">
        <v>41317</v>
      </c>
      <c r="N106" s="8">
        <v>41324</v>
      </c>
    </row>
    <row r="107" spans="1:14" ht="12.75" customHeight="1">
      <c r="A107" s="6" t="s">
        <v>293</v>
      </c>
      <c r="B107" s="5" t="s">
        <v>369</v>
      </c>
      <c r="C107" s="8">
        <v>41233</v>
      </c>
      <c r="D107" s="6" t="s">
        <v>332</v>
      </c>
      <c r="E107" s="6">
        <v>1</v>
      </c>
      <c r="F107" s="6">
        <v>1</v>
      </c>
      <c r="G107" s="4">
        <v>22.8</v>
      </c>
      <c r="H107" s="4">
        <v>0</v>
      </c>
      <c r="I107" s="34"/>
      <c r="J107" s="6">
        <v>12001</v>
      </c>
      <c r="K107" s="6">
        <v>53402</v>
      </c>
      <c r="L107" s="6">
        <v>10020</v>
      </c>
      <c r="M107" s="8">
        <v>41316</v>
      </c>
    </row>
    <row r="108" spans="1:14" ht="12.75" customHeight="1">
      <c r="A108" s="6" t="s">
        <v>293</v>
      </c>
      <c r="B108" s="5" t="s">
        <v>370</v>
      </c>
      <c r="C108" s="8">
        <v>41233</v>
      </c>
      <c r="D108" s="6" t="s">
        <v>371</v>
      </c>
      <c r="E108" s="6">
        <v>2</v>
      </c>
      <c r="F108" s="6">
        <v>1</v>
      </c>
      <c r="G108" s="4">
        <v>370.32</v>
      </c>
      <c r="H108" s="4">
        <v>370.32</v>
      </c>
      <c r="I108" s="34">
        <v>559314</v>
      </c>
      <c r="J108" s="6">
        <v>12001</v>
      </c>
      <c r="K108" s="6">
        <v>53015</v>
      </c>
      <c r="L108" s="6">
        <v>10020</v>
      </c>
      <c r="M108" s="8">
        <v>41320</v>
      </c>
      <c r="N108" s="8">
        <v>41320</v>
      </c>
    </row>
    <row r="109" spans="1:14" ht="12.75" customHeight="1">
      <c r="A109" s="6" t="s">
        <v>293</v>
      </c>
      <c r="B109" s="5" t="s">
        <v>370</v>
      </c>
      <c r="C109" s="8">
        <v>41233</v>
      </c>
      <c r="D109" s="6" t="s">
        <v>371</v>
      </c>
      <c r="E109" s="6">
        <v>1</v>
      </c>
      <c r="F109" s="6">
        <v>1</v>
      </c>
      <c r="G109" s="4">
        <v>68.959999999999994</v>
      </c>
      <c r="H109" s="4">
        <v>68.959999999999994</v>
      </c>
      <c r="I109" s="34">
        <v>559314</v>
      </c>
      <c r="J109" s="6">
        <v>12001</v>
      </c>
      <c r="K109" s="6">
        <v>53015</v>
      </c>
      <c r="L109" s="6">
        <v>10020</v>
      </c>
      <c r="M109" s="8">
        <v>41320</v>
      </c>
      <c r="N109" s="8">
        <v>41320</v>
      </c>
    </row>
    <row r="110" spans="1:14" ht="12.75" customHeight="1">
      <c r="A110" s="6" t="s">
        <v>293</v>
      </c>
      <c r="B110" s="5" t="s">
        <v>372</v>
      </c>
      <c r="C110" s="8">
        <v>41233</v>
      </c>
      <c r="D110" s="6" t="s">
        <v>371</v>
      </c>
      <c r="E110" s="6">
        <v>2</v>
      </c>
      <c r="F110" s="6">
        <v>1</v>
      </c>
      <c r="G110" s="4">
        <v>133.54</v>
      </c>
      <c r="H110" s="4">
        <v>133.54</v>
      </c>
      <c r="I110" s="34">
        <v>559313</v>
      </c>
      <c r="J110" s="6">
        <v>12001</v>
      </c>
      <c r="K110" s="6">
        <v>53013</v>
      </c>
      <c r="L110" s="6">
        <v>10020</v>
      </c>
      <c r="M110" s="8">
        <v>41316</v>
      </c>
      <c r="N110" s="8">
        <v>41320</v>
      </c>
    </row>
    <row r="111" spans="1:14" ht="12.75" customHeight="1">
      <c r="A111" s="6" t="s">
        <v>293</v>
      </c>
      <c r="B111" s="5" t="s">
        <v>372</v>
      </c>
      <c r="C111" s="8">
        <v>41233</v>
      </c>
      <c r="D111" s="6" t="s">
        <v>371</v>
      </c>
      <c r="E111" s="6">
        <v>1</v>
      </c>
      <c r="F111" s="6">
        <v>1</v>
      </c>
      <c r="G111" s="4">
        <v>52.85</v>
      </c>
      <c r="H111" s="4">
        <v>52.85</v>
      </c>
      <c r="I111" s="34">
        <v>559313</v>
      </c>
      <c r="J111" s="6">
        <v>12001</v>
      </c>
      <c r="K111" s="6">
        <v>53013</v>
      </c>
      <c r="L111" s="6">
        <v>10020</v>
      </c>
      <c r="M111" s="8">
        <v>41316</v>
      </c>
      <c r="N111" s="8">
        <v>41320</v>
      </c>
    </row>
    <row r="112" spans="1:14" ht="12.75" customHeight="1">
      <c r="A112" s="6" t="s">
        <v>293</v>
      </c>
      <c r="B112" s="5" t="s">
        <v>373</v>
      </c>
      <c r="C112" s="8">
        <v>41233</v>
      </c>
      <c r="D112" s="6" t="s">
        <v>371</v>
      </c>
      <c r="E112" s="6">
        <v>1</v>
      </c>
      <c r="F112" s="6">
        <v>1</v>
      </c>
      <c r="G112" s="4">
        <v>152.5</v>
      </c>
      <c r="H112" s="4">
        <v>152.5</v>
      </c>
      <c r="I112" s="34">
        <v>559309</v>
      </c>
      <c r="J112" s="6">
        <v>12001</v>
      </c>
      <c r="K112" s="6">
        <v>53015</v>
      </c>
      <c r="L112" s="6">
        <v>10020</v>
      </c>
      <c r="M112" s="8">
        <v>41317</v>
      </c>
      <c r="N112" s="8">
        <v>41320</v>
      </c>
    </row>
    <row r="113" spans="1:14" ht="12.75" customHeight="1">
      <c r="A113" s="6" t="s">
        <v>293</v>
      </c>
      <c r="B113" s="5" t="s">
        <v>374</v>
      </c>
      <c r="C113" s="8">
        <v>41233</v>
      </c>
      <c r="D113" s="6" t="s">
        <v>325</v>
      </c>
      <c r="E113" s="6">
        <v>2</v>
      </c>
      <c r="F113" s="6">
        <v>1</v>
      </c>
      <c r="G113" s="4">
        <v>142.31</v>
      </c>
      <c r="H113" s="4">
        <v>142.31</v>
      </c>
      <c r="I113" s="34">
        <v>560793</v>
      </c>
      <c r="J113" s="6">
        <v>12001</v>
      </c>
      <c r="K113" s="6">
        <v>53015</v>
      </c>
      <c r="L113" s="6">
        <v>10020</v>
      </c>
      <c r="M113" s="8">
        <v>41318</v>
      </c>
      <c r="N113" s="8">
        <v>41327</v>
      </c>
    </row>
    <row r="114" spans="1:14" ht="12.75" customHeight="1">
      <c r="A114" s="6" t="s">
        <v>293</v>
      </c>
      <c r="B114" s="5" t="s">
        <v>374</v>
      </c>
      <c r="C114" s="8">
        <v>41233</v>
      </c>
      <c r="D114" s="6" t="s">
        <v>325</v>
      </c>
      <c r="E114" s="6">
        <v>1</v>
      </c>
      <c r="F114" s="6">
        <v>1</v>
      </c>
      <c r="G114" s="4">
        <v>1889.91</v>
      </c>
      <c r="H114" s="4">
        <v>1889.91</v>
      </c>
      <c r="I114" s="34">
        <v>560793</v>
      </c>
      <c r="J114" s="6">
        <v>12001</v>
      </c>
      <c r="K114" s="6">
        <v>53015</v>
      </c>
      <c r="L114" s="6">
        <v>10020</v>
      </c>
      <c r="M114" s="8">
        <v>41318</v>
      </c>
      <c r="N114" s="8">
        <v>41327</v>
      </c>
    </row>
    <row r="115" spans="1:14" ht="12.75" customHeight="1">
      <c r="A115" s="6" t="s">
        <v>293</v>
      </c>
      <c r="B115" s="5" t="s">
        <v>375</v>
      </c>
      <c r="C115" s="8">
        <v>41233</v>
      </c>
      <c r="D115" s="6" t="s">
        <v>376</v>
      </c>
      <c r="E115" s="6">
        <v>1</v>
      </c>
      <c r="F115" s="6">
        <v>1</v>
      </c>
      <c r="G115" s="4">
        <v>1750</v>
      </c>
      <c r="H115" s="4">
        <v>1750</v>
      </c>
      <c r="I115" s="34">
        <v>558891</v>
      </c>
      <c r="J115" s="6">
        <v>13033</v>
      </c>
      <c r="K115" s="6">
        <v>55470</v>
      </c>
      <c r="L115" s="6">
        <v>40001</v>
      </c>
      <c r="M115" s="8">
        <v>41318</v>
      </c>
      <c r="N115" s="8">
        <v>41319</v>
      </c>
    </row>
    <row r="116" spans="1:14" ht="12.75" customHeight="1">
      <c r="A116" s="6" t="s">
        <v>293</v>
      </c>
      <c r="B116" s="5" t="s">
        <v>377</v>
      </c>
      <c r="C116" s="8">
        <v>41233</v>
      </c>
      <c r="D116" s="6" t="s">
        <v>378</v>
      </c>
      <c r="E116" s="6">
        <v>2</v>
      </c>
      <c r="F116" s="6">
        <v>1</v>
      </c>
      <c r="G116" s="4">
        <v>75.599999999999994</v>
      </c>
      <c r="H116" s="4">
        <v>0</v>
      </c>
      <c r="I116" s="34"/>
      <c r="J116" s="6">
        <v>13033</v>
      </c>
      <c r="K116" s="6">
        <v>54060</v>
      </c>
      <c r="L116" s="6">
        <v>10020</v>
      </c>
      <c r="M116" s="8">
        <v>41305</v>
      </c>
    </row>
    <row r="117" spans="1:14" ht="12.75" customHeight="1">
      <c r="A117" s="6" t="s">
        <v>293</v>
      </c>
      <c r="B117" s="5" t="s">
        <v>377</v>
      </c>
      <c r="C117" s="8">
        <v>41233</v>
      </c>
      <c r="D117" s="6" t="s">
        <v>378</v>
      </c>
      <c r="E117" s="6">
        <v>4</v>
      </c>
      <c r="F117" s="6">
        <v>1</v>
      </c>
      <c r="G117" s="4">
        <v>75.599999999999994</v>
      </c>
      <c r="H117" s="4">
        <v>0</v>
      </c>
      <c r="I117" s="34"/>
      <c r="J117" s="6">
        <v>13033</v>
      </c>
      <c r="K117" s="6">
        <v>54060</v>
      </c>
      <c r="L117" s="6">
        <v>10020</v>
      </c>
      <c r="M117" s="8">
        <v>41305</v>
      </c>
    </row>
    <row r="118" spans="1:14" ht="12.75" customHeight="1">
      <c r="A118" s="6" t="s">
        <v>293</v>
      </c>
      <c r="B118" s="5" t="s">
        <v>377</v>
      </c>
      <c r="C118" s="8">
        <v>41233</v>
      </c>
      <c r="D118" s="6" t="s">
        <v>378</v>
      </c>
      <c r="E118" s="6">
        <v>3</v>
      </c>
      <c r="F118" s="6">
        <v>1</v>
      </c>
      <c r="G118" s="4">
        <v>75.599999999999994</v>
      </c>
      <c r="H118" s="4">
        <v>0</v>
      </c>
      <c r="I118" s="34"/>
      <c r="J118" s="6">
        <v>13033</v>
      </c>
      <c r="K118" s="6">
        <v>54060</v>
      </c>
      <c r="L118" s="6">
        <v>10020</v>
      </c>
      <c r="M118" s="8">
        <v>41305</v>
      </c>
    </row>
    <row r="119" spans="1:14" ht="12.75" customHeight="1">
      <c r="A119" s="6" t="s">
        <v>293</v>
      </c>
      <c r="B119" s="5" t="s">
        <v>377</v>
      </c>
      <c r="C119" s="8">
        <v>41233</v>
      </c>
      <c r="D119" s="6" t="s">
        <v>378</v>
      </c>
      <c r="E119" s="6">
        <v>1</v>
      </c>
      <c r="F119" s="6">
        <v>1</v>
      </c>
      <c r="G119" s="4">
        <v>138.24</v>
      </c>
      <c r="H119" s="4">
        <v>0</v>
      </c>
      <c r="I119" s="34"/>
      <c r="J119" s="6">
        <v>13033</v>
      </c>
      <c r="K119" s="6">
        <v>54060</v>
      </c>
      <c r="L119" s="6">
        <v>10020</v>
      </c>
      <c r="M119" s="8">
        <v>41305</v>
      </c>
    </row>
    <row r="120" spans="1:14" ht="12.75" customHeight="1">
      <c r="A120" s="6" t="s">
        <v>293</v>
      </c>
      <c r="B120" s="5" t="s">
        <v>379</v>
      </c>
      <c r="C120" s="8">
        <v>41233</v>
      </c>
      <c r="D120" s="6" t="s">
        <v>339</v>
      </c>
      <c r="E120" s="6">
        <v>3</v>
      </c>
      <c r="F120" s="6">
        <v>1</v>
      </c>
      <c r="G120" s="4">
        <v>18.12</v>
      </c>
      <c r="H120" s="4">
        <v>18.12</v>
      </c>
      <c r="I120" s="34">
        <v>560527</v>
      </c>
      <c r="J120" s="6">
        <v>13033</v>
      </c>
      <c r="K120" s="6">
        <v>53402</v>
      </c>
      <c r="L120" s="6">
        <v>10020</v>
      </c>
      <c r="M120" s="8">
        <v>41318</v>
      </c>
      <c r="N120" s="8">
        <v>41326</v>
      </c>
    </row>
    <row r="121" spans="1:14" ht="12.75" customHeight="1">
      <c r="A121" s="6" t="s">
        <v>293</v>
      </c>
      <c r="B121" s="5" t="s">
        <v>379</v>
      </c>
      <c r="C121" s="8">
        <v>41233</v>
      </c>
      <c r="D121" s="6" t="s">
        <v>339</v>
      </c>
      <c r="E121" s="6">
        <v>2</v>
      </c>
      <c r="F121" s="6">
        <v>1</v>
      </c>
      <c r="G121" s="4">
        <v>18.239999999999998</v>
      </c>
      <c r="H121" s="4">
        <v>18.239999999999998</v>
      </c>
      <c r="I121" s="34">
        <v>560527</v>
      </c>
      <c r="J121" s="6">
        <v>13033</v>
      </c>
      <c r="K121" s="6">
        <v>53402</v>
      </c>
      <c r="L121" s="6">
        <v>10020</v>
      </c>
      <c r="M121" s="8">
        <v>41318</v>
      </c>
      <c r="N121" s="8">
        <v>41326</v>
      </c>
    </row>
    <row r="122" spans="1:14" ht="12.75" customHeight="1">
      <c r="A122" s="6" t="s">
        <v>293</v>
      </c>
      <c r="B122" s="5" t="s">
        <v>379</v>
      </c>
      <c r="C122" s="8">
        <v>41233</v>
      </c>
      <c r="D122" s="6" t="s">
        <v>339</v>
      </c>
      <c r="E122" s="6">
        <v>1</v>
      </c>
      <c r="F122" s="6">
        <v>1</v>
      </c>
      <c r="G122" s="4">
        <v>29.52</v>
      </c>
      <c r="H122" s="4">
        <v>29.52</v>
      </c>
      <c r="I122" s="34">
        <v>560527</v>
      </c>
      <c r="J122" s="6">
        <v>13033</v>
      </c>
      <c r="K122" s="6">
        <v>53402</v>
      </c>
      <c r="L122" s="6">
        <v>10020</v>
      </c>
      <c r="M122" s="8">
        <v>41318</v>
      </c>
      <c r="N122" s="8">
        <v>41326</v>
      </c>
    </row>
    <row r="123" spans="1:14" ht="12.75" customHeight="1">
      <c r="A123" s="6" t="s">
        <v>293</v>
      </c>
      <c r="B123" s="5" t="s">
        <v>379</v>
      </c>
      <c r="C123" s="8">
        <v>41233</v>
      </c>
      <c r="D123" s="6" t="s">
        <v>339</v>
      </c>
      <c r="E123" s="6">
        <v>4</v>
      </c>
      <c r="F123" s="6">
        <v>1</v>
      </c>
      <c r="G123" s="4">
        <v>114.84</v>
      </c>
      <c r="H123" s="4">
        <v>114.84</v>
      </c>
      <c r="I123" s="34">
        <v>560527</v>
      </c>
      <c r="J123" s="6">
        <v>13033</v>
      </c>
      <c r="K123" s="6">
        <v>53402</v>
      </c>
      <c r="L123" s="6">
        <v>10020</v>
      </c>
      <c r="M123" s="8">
        <v>41318</v>
      </c>
      <c r="N123" s="8">
        <v>41326</v>
      </c>
    </row>
    <row r="124" spans="1:14" ht="12.75" customHeight="1">
      <c r="A124" s="6" t="s">
        <v>293</v>
      </c>
      <c r="B124" s="5" t="s">
        <v>380</v>
      </c>
      <c r="C124" s="8">
        <v>41318</v>
      </c>
      <c r="D124" s="6" t="s">
        <v>381</v>
      </c>
      <c r="E124" s="6">
        <v>1</v>
      </c>
      <c r="F124" s="6">
        <v>1</v>
      </c>
      <c r="G124" s="4">
        <v>10132.5</v>
      </c>
      <c r="H124" s="4">
        <v>5066.25</v>
      </c>
      <c r="I124" s="34">
        <v>558671</v>
      </c>
      <c r="J124" s="6">
        <v>13033</v>
      </c>
      <c r="K124" s="6">
        <v>51200</v>
      </c>
      <c r="L124" s="6">
        <v>10020</v>
      </c>
      <c r="M124" s="8">
        <v>41319</v>
      </c>
      <c r="N124" s="8">
        <v>41318</v>
      </c>
    </row>
    <row r="125" spans="1:14" ht="12.75" customHeight="1">
      <c r="A125" s="6" t="s">
        <v>293</v>
      </c>
      <c r="B125" s="5" t="s">
        <v>380</v>
      </c>
      <c r="C125" s="8">
        <v>41318</v>
      </c>
      <c r="D125" s="6" t="s">
        <v>381</v>
      </c>
      <c r="E125" s="6">
        <v>1</v>
      </c>
      <c r="F125" s="6">
        <v>1</v>
      </c>
      <c r="G125" s="4">
        <v>10132.5</v>
      </c>
      <c r="H125" s="4">
        <v>5066.25</v>
      </c>
      <c r="I125" s="34">
        <v>558672</v>
      </c>
      <c r="J125" s="6">
        <v>13033</v>
      </c>
      <c r="K125" s="6">
        <v>51200</v>
      </c>
      <c r="L125" s="6">
        <v>10020</v>
      </c>
      <c r="M125" s="8">
        <v>41319</v>
      </c>
      <c r="N125" s="8">
        <v>41318</v>
      </c>
    </row>
    <row r="126" spans="1:14" ht="12.75" customHeight="1">
      <c r="A126" s="6" t="s">
        <v>293</v>
      </c>
      <c r="B126" s="5" t="s">
        <v>382</v>
      </c>
      <c r="C126" s="8">
        <v>41318</v>
      </c>
      <c r="D126" s="6" t="s">
        <v>320</v>
      </c>
      <c r="E126" s="6">
        <v>1</v>
      </c>
      <c r="F126" s="6">
        <v>1</v>
      </c>
      <c r="G126" s="4">
        <v>1124.6099999999999</v>
      </c>
      <c r="H126" s="4">
        <v>0</v>
      </c>
      <c r="I126" s="34"/>
      <c r="J126" s="6">
        <v>21009</v>
      </c>
      <c r="K126" s="6">
        <v>53406</v>
      </c>
      <c r="L126" s="6">
        <v>10020</v>
      </c>
      <c r="M126" s="8">
        <v>41314</v>
      </c>
    </row>
    <row r="127" spans="1:14" ht="12.75" customHeight="1">
      <c r="A127" s="6" t="s">
        <v>293</v>
      </c>
      <c r="B127" s="5" t="s">
        <v>383</v>
      </c>
      <c r="C127" s="8">
        <v>41318</v>
      </c>
      <c r="D127" s="6" t="s">
        <v>384</v>
      </c>
      <c r="E127" s="6">
        <v>5</v>
      </c>
      <c r="F127" s="6">
        <v>1</v>
      </c>
      <c r="G127" s="4">
        <v>73.5</v>
      </c>
      <c r="H127" s="4">
        <v>0</v>
      </c>
      <c r="I127" s="34"/>
      <c r="J127" s="6">
        <v>21009</v>
      </c>
      <c r="K127" s="6">
        <v>54070</v>
      </c>
      <c r="L127" s="6">
        <v>10020</v>
      </c>
      <c r="M127" s="8">
        <v>41306</v>
      </c>
    </row>
    <row r="128" spans="1:14" ht="12.75" customHeight="1">
      <c r="A128" s="6" t="s">
        <v>293</v>
      </c>
      <c r="B128" s="5" t="s">
        <v>383</v>
      </c>
      <c r="C128" s="8">
        <v>41318</v>
      </c>
      <c r="D128" s="6" t="s">
        <v>384</v>
      </c>
      <c r="E128" s="6">
        <v>4</v>
      </c>
      <c r="F128" s="6">
        <v>1</v>
      </c>
      <c r="G128" s="4">
        <v>59.5</v>
      </c>
      <c r="H128" s="4">
        <v>0</v>
      </c>
      <c r="I128" s="34"/>
      <c r="J128" s="6">
        <v>21009</v>
      </c>
      <c r="K128" s="6">
        <v>54070</v>
      </c>
      <c r="L128" s="6">
        <v>10020</v>
      </c>
      <c r="M128" s="8">
        <v>41306</v>
      </c>
    </row>
    <row r="129" spans="1:14" ht="12.75" customHeight="1">
      <c r="A129" s="6" t="s">
        <v>293</v>
      </c>
      <c r="B129" s="5" t="s">
        <v>383</v>
      </c>
      <c r="C129" s="8">
        <v>41318</v>
      </c>
      <c r="D129" s="6" t="s">
        <v>384</v>
      </c>
      <c r="E129" s="6">
        <v>1</v>
      </c>
      <c r="F129" s="6">
        <v>1</v>
      </c>
      <c r="G129" s="4">
        <v>315</v>
      </c>
      <c r="H129" s="4">
        <v>0</v>
      </c>
      <c r="I129" s="34"/>
      <c r="J129" s="6">
        <v>21009</v>
      </c>
      <c r="K129" s="6">
        <v>54070</v>
      </c>
      <c r="L129" s="6">
        <v>10020</v>
      </c>
      <c r="M129" s="8">
        <v>41306</v>
      </c>
    </row>
    <row r="130" spans="1:14" ht="12.75" customHeight="1">
      <c r="A130" s="6" t="s">
        <v>293</v>
      </c>
      <c r="B130" s="5" t="s">
        <v>383</v>
      </c>
      <c r="C130" s="8">
        <v>41318</v>
      </c>
      <c r="D130" s="6" t="s">
        <v>384</v>
      </c>
      <c r="E130" s="6">
        <v>2</v>
      </c>
      <c r="F130" s="6">
        <v>1</v>
      </c>
      <c r="G130" s="4">
        <v>315</v>
      </c>
      <c r="H130" s="4">
        <v>0</v>
      </c>
      <c r="I130" s="34"/>
      <c r="J130" s="6">
        <v>21009</v>
      </c>
      <c r="K130" s="6">
        <v>54070</v>
      </c>
      <c r="L130" s="6">
        <v>10020</v>
      </c>
      <c r="M130" s="8">
        <v>41306</v>
      </c>
    </row>
    <row r="131" spans="1:14" ht="12.75" customHeight="1">
      <c r="A131" s="6" t="s">
        <v>293</v>
      </c>
      <c r="B131" s="5" t="s">
        <v>383</v>
      </c>
      <c r="C131" s="8">
        <v>41318</v>
      </c>
      <c r="D131" s="6" t="s">
        <v>384</v>
      </c>
      <c r="E131" s="6">
        <v>3</v>
      </c>
      <c r="F131" s="6">
        <v>1</v>
      </c>
      <c r="G131" s="4">
        <v>90</v>
      </c>
      <c r="H131" s="4">
        <v>0</v>
      </c>
      <c r="I131" s="34"/>
      <c r="J131" s="6">
        <v>21009</v>
      </c>
      <c r="K131" s="6">
        <v>54070</v>
      </c>
      <c r="L131" s="6">
        <v>10020</v>
      </c>
      <c r="M131" s="8">
        <v>41306</v>
      </c>
    </row>
    <row r="132" spans="1:14" ht="12.75" customHeight="1">
      <c r="A132" s="6" t="s">
        <v>293</v>
      </c>
      <c r="B132" s="5" t="s">
        <v>385</v>
      </c>
      <c r="C132" s="8">
        <v>41226</v>
      </c>
      <c r="D132" s="6" t="s">
        <v>323</v>
      </c>
      <c r="E132" s="6">
        <v>5</v>
      </c>
      <c r="F132" s="6">
        <v>1</v>
      </c>
      <c r="G132" s="4">
        <v>3.8</v>
      </c>
      <c r="H132" s="4">
        <v>3.8</v>
      </c>
      <c r="I132" s="34">
        <v>560801</v>
      </c>
      <c r="J132" s="6">
        <v>21009</v>
      </c>
      <c r="K132" s="6">
        <v>54060</v>
      </c>
      <c r="L132" s="6">
        <v>10020</v>
      </c>
      <c r="M132" s="8">
        <v>41310</v>
      </c>
      <c r="N132" s="8">
        <v>41327</v>
      </c>
    </row>
    <row r="133" spans="1:14" ht="12.75" customHeight="1">
      <c r="A133" s="6" t="s">
        <v>293</v>
      </c>
      <c r="B133" s="5" t="s">
        <v>385</v>
      </c>
      <c r="C133" s="8">
        <v>41226</v>
      </c>
      <c r="D133" s="6" t="s">
        <v>323</v>
      </c>
      <c r="E133" s="6">
        <v>4</v>
      </c>
      <c r="F133" s="6">
        <v>1</v>
      </c>
      <c r="G133" s="4">
        <v>3.8</v>
      </c>
      <c r="H133" s="4">
        <v>3.8</v>
      </c>
      <c r="I133" s="34">
        <v>560801</v>
      </c>
      <c r="J133" s="6">
        <v>21009</v>
      </c>
      <c r="K133" s="6">
        <v>54060</v>
      </c>
      <c r="L133" s="6">
        <v>10020</v>
      </c>
      <c r="M133" s="8">
        <v>41310</v>
      </c>
      <c r="N133" s="8">
        <v>41327</v>
      </c>
    </row>
    <row r="134" spans="1:14" ht="12.75" customHeight="1">
      <c r="A134" s="6" t="s">
        <v>293</v>
      </c>
      <c r="B134" s="5" t="s">
        <v>385</v>
      </c>
      <c r="C134" s="8">
        <v>41226</v>
      </c>
      <c r="D134" s="6" t="s">
        <v>323</v>
      </c>
      <c r="E134" s="6">
        <v>6</v>
      </c>
      <c r="F134" s="6">
        <v>1</v>
      </c>
      <c r="G134" s="4">
        <v>3.8</v>
      </c>
      <c r="H134" s="4">
        <v>3.8</v>
      </c>
      <c r="I134" s="34">
        <v>560801</v>
      </c>
      <c r="J134" s="6">
        <v>21009</v>
      </c>
      <c r="K134" s="6">
        <v>54060</v>
      </c>
      <c r="L134" s="6">
        <v>10020</v>
      </c>
      <c r="M134" s="8">
        <v>41310</v>
      </c>
      <c r="N134" s="8">
        <v>41327</v>
      </c>
    </row>
    <row r="135" spans="1:14" ht="12.75" customHeight="1">
      <c r="A135" s="6" t="s">
        <v>293</v>
      </c>
      <c r="B135" s="5" t="s">
        <v>385</v>
      </c>
      <c r="C135" s="8">
        <v>41226</v>
      </c>
      <c r="D135" s="6" t="s">
        <v>323</v>
      </c>
      <c r="E135" s="6">
        <v>1</v>
      </c>
      <c r="F135" s="6">
        <v>1</v>
      </c>
      <c r="G135" s="4">
        <v>36.92</v>
      </c>
      <c r="H135" s="4">
        <v>36.92</v>
      </c>
      <c r="I135" s="34">
        <v>560801</v>
      </c>
      <c r="J135" s="6">
        <v>21009</v>
      </c>
      <c r="K135" s="6">
        <v>54060</v>
      </c>
      <c r="L135" s="6">
        <v>10020</v>
      </c>
      <c r="M135" s="8">
        <v>41310</v>
      </c>
      <c r="N135" s="8">
        <v>41327</v>
      </c>
    </row>
    <row r="136" spans="1:14" ht="12.75" customHeight="1">
      <c r="A136" s="6" t="s">
        <v>293</v>
      </c>
      <c r="B136" s="5" t="s">
        <v>385</v>
      </c>
      <c r="C136" s="8">
        <v>41226</v>
      </c>
      <c r="D136" s="6" t="s">
        <v>323</v>
      </c>
      <c r="E136" s="6">
        <v>3</v>
      </c>
      <c r="F136" s="6">
        <v>1</v>
      </c>
      <c r="G136" s="4">
        <v>19.559999999999999</v>
      </c>
      <c r="H136" s="4">
        <v>19.559999999999999</v>
      </c>
      <c r="I136" s="34">
        <v>560801</v>
      </c>
      <c r="J136" s="6">
        <v>21009</v>
      </c>
      <c r="K136" s="6">
        <v>54060</v>
      </c>
      <c r="L136" s="6">
        <v>10020</v>
      </c>
      <c r="M136" s="8">
        <v>41310</v>
      </c>
      <c r="N136" s="8">
        <v>41327</v>
      </c>
    </row>
    <row r="137" spans="1:14" ht="12.75" customHeight="1">
      <c r="A137" s="6" t="s">
        <v>293</v>
      </c>
      <c r="B137" s="5" t="s">
        <v>385</v>
      </c>
      <c r="C137" s="8">
        <v>41226</v>
      </c>
      <c r="D137" s="6" t="s">
        <v>323</v>
      </c>
      <c r="E137" s="6">
        <v>2</v>
      </c>
      <c r="F137" s="6">
        <v>1</v>
      </c>
      <c r="G137" s="4">
        <v>11.36</v>
      </c>
      <c r="H137" s="4">
        <v>11.36</v>
      </c>
      <c r="I137" s="34">
        <v>560801</v>
      </c>
      <c r="J137" s="6">
        <v>21009</v>
      </c>
      <c r="K137" s="6">
        <v>54060</v>
      </c>
      <c r="L137" s="6">
        <v>10020</v>
      </c>
      <c r="M137" s="8">
        <v>41310</v>
      </c>
      <c r="N137" s="8">
        <v>41327</v>
      </c>
    </row>
    <row r="138" spans="1:14" ht="12.75" customHeight="1">
      <c r="A138" s="6" t="s">
        <v>293</v>
      </c>
      <c r="B138" s="5" t="s">
        <v>386</v>
      </c>
      <c r="C138" s="8">
        <v>41318</v>
      </c>
      <c r="D138" s="6" t="s">
        <v>387</v>
      </c>
      <c r="E138" s="6">
        <v>1</v>
      </c>
      <c r="F138" s="6">
        <v>1</v>
      </c>
      <c r="G138" s="4">
        <v>636</v>
      </c>
      <c r="H138" s="4">
        <v>0</v>
      </c>
      <c r="I138" s="34"/>
      <c r="J138" s="6">
        <v>21009</v>
      </c>
      <c r="K138" s="6">
        <v>53402</v>
      </c>
      <c r="L138" s="6">
        <v>10020</v>
      </c>
      <c r="M138" s="8">
        <v>41318</v>
      </c>
    </row>
    <row r="139" spans="1:14" ht="12.75" customHeight="1">
      <c r="A139" s="6" t="s">
        <v>293</v>
      </c>
      <c r="B139" s="5" t="s">
        <v>388</v>
      </c>
      <c r="C139" s="8">
        <v>41318</v>
      </c>
      <c r="D139" s="6" t="s">
        <v>389</v>
      </c>
      <c r="E139" s="6">
        <v>1</v>
      </c>
      <c r="F139" s="6">
        <v>1</v>
      </c>
      <c r="G139" s="4">
        <v>250</v>
      </c>
      <c r="H139" s="4">
        <v>250</v>
      </c>
      <c r="I139" s="34">
        <v>558887</v>
      </c>
      <c r="J139" s="6">
        <v>12062</v>
      </c>
      <c r="K139" s="6">
        <v>51620</v>
      </c>
      <c r="L139" s="6">
        <v>22086</v>
      </c>
      <c r="M139" s="8">
        <v>41312</v>
      </c>
      <c r="N139" s="8">
        <v>41319</v>
      </c>
    </row>
    <row r="140" spans="1:14" ht="12.75" customHeight="1">
      <c r="A140" s="6" t="s">
        <v>293</v>
      </c>
      <c r="B140" s="5" t="s">
        <v>390</v>
      </c>
      <c r="C140" s="8">
        <v>41318</v>
      </c>
      <c r="D140" s="6" t="s">
        <v>391</v>
      </c>
      <c r="E140" s="6">
        <v>2</v>
      </c>
      <c r="F140" s="6">
        <v>1</v>
      </c>
      <c r="G140" s="4">
        <v>1300</v>
      </c>
      <c r="H140" s="4">
        <v>0</v>
      </c>
      <c r="I140" s="34"/>
      <c r="J140" s="6">
        <v>13033</v>
      </c>
      <c r="K140" s="6">
        <v>52541</v>
      </c>
      <c r="L140" s="6">
        <v>40001</v>
      </c>
      <c r="M140" s="8">
        <v>41312</v>
      </c>
    </row>
    <row r="141" spans="1:14" ht="12.75" customHeight="1">
      <c r="A141" s="6" t="s">
        <v>293</v>
      </c>
      <c r="B141" s="5" t="s">
        <v>390</v>
      </c>
      <c r="C141" s="8">
        <v>41318</v>
      </c>
      <c r="D141" s="6" t="s">
        <v>391</v>
      </c>
      <c r="E141" s="6">
        <v>4</v>
      </c>
      <c r="F141" s="6">
        <v>1</v>
      </c>
      <c r="G141" s="4">
        <v>40</v>
      </c>
      <c r="H141" s="4">
        <v>0</v>
      </c>
      <c r="I141" s="34"/>
      <c r="J141" s="6">
        <v>13033</v>
      </c>
      <c r="K141" s="6">
        <v>52541</v>
      </c>
      <c r="L141" s="6">
        <v>40001</v>
      </c>
      <c r="M141" s="8">
        <v>41312</v>
      </c>
    </row>
    <row r="142" spans="1:14" ht="12.75" customHeight="1">
      <c r="A142" s="6" t="s">
        <v>293</v>
      </c>
      <c r="B142" s="5" t="s">
        <v>390</v>
      </c>
      <c r="C142" s="8">
        <v>41318</v>
      </c>
      <c r="D142" s="6" t="s">
        <v>391</v>
      </c>
      <c r="E142" s="6">
        <v>3</v>
      </c>
      <c r="F142" s="6">
        <v>1</v>
      </c>
      <c r="G142" s="4">
        <v>196</v>
      </c>
      <c r="H142" s="4">
        <v>0</v>
      </c>
      <c r="I142" s="34"/>
      <c r="J142" s="6">
        <v>13033</v>
      </c>
      <c r="K142" s="6">
        <v>52541</v>
      </c>
      <c r="L142" s="6">
        <v>40001</v>
      </c>
      <c r="M142" s="8">
        <v>41312</v>
      </c>
    </row>
    <row r="143" spans="1:14" ht="12.75" customHeight="1">
      <c r="A143" s="6" t="s">
        <v>293</v>
      </c>
      <c r="B143" s="5" t="s">
        <v>390</v>
      </c>
      <c r="C143" s="8">
        <v>41318</v>
      </c>
      <c r="D143" s="6" t="s">
        <v>391</v>
      </c>
      <c r="E143" s="6">
        <v>1</v>
      </c>
      <c r="F143" s="6">
        <v>1</v>
      </c>
      <c r="G143" s="4">
        <v>1200</v>
      </c>
      <c r="H143" s="4">
        <v>0</v>
      </c>
      <c r="I143" s="34"/>
      <c r="J143" s="6">
        <v>13033</v>
      </c>
      <c r="K143" s="6">
        <v>52541</v>
      </c>
      <c r="L143" s="6">
        <v>40001</v>
      </c>
      <c r="M143" s="8">
        <v>41312</v>
      </c>
    </row>
    <row r="144" spans="1:14" ht="12.75" customHeight="1">
      <c r="A144" s="6" t="s">
        <v>293</v>
      </c>
      <c r="B144" s="5" t="s">
        <v>392</v>
      </c>
      <c r="C144" s="8">
        <v>41318</v>
      </c>
      <c r="D144" s="6" t="s">
        <v>332</v>
      </c>
      <c r="E144" s="6">
        <v>1</v>
      </c>
      <c r="F144" s="6">
        <v>1</v>
      </c>
      <c r="G144" s="4">
        <v>203.7</v>
      </c>
      <c r="H144" s="4">
        <v>0</v>
      </c>
      <c r="I144" s="34"/>
      <c r="J144" s="6">
        <v>21009</v>
      </c>
      <c r="K144" s="6">
        <v>53402</v>
      </c>
      <c r="L144" s="6">
        <v>10020</v>
      </c>
      <c r="M144" s="8">
        <v>41313</v>
      </c>
    </row>
    <row r="145" spans="1:14" ht="12.75" customHeight="1">
      <c r="A145" s="6" t="s">
        <v>293</v>
      </c>
      <c r="B145" s="5" t="s">
        <v>393</v>
      </c>
      <c r="C145" s="8">
        <v>41318</v>
      </c>
      <c r="D145" s="6" t="s">
        <v>332</v>
      </c>
      <c r="E145" s="6">
        <v>1</v>
      </c>
      <c r="F145" s="6">
        <v>1</v>
      </c>
      <c r="G145" s="4">
        <v>69.88</v>
      </c>
      <c r="H145" s="4">
        <v>0</v>
      </c>
      <c r="I145" s="34"/>
      <c r="J145" s="6">
        <v>21009</v>
      </c>
      <c r="K145" s="6">
        <v>53402</v>
      </c>
      <c r="L145" s="6">
        <v>10020</v>
      </c>
      <c r="M145" s="8">
        <v>41316</v>
      </c>
    </row>
    <row r="146" spans="1:14" ht="12.75" customHeight="1">
      <c r="A146" s="6" t="s">
        <v>293</v>
      </c>
      <c r="B146" s="5" t="s">
        <v>394</v>
      </c>
      <c r="C146" s="8">
        <v>41318</v>
      </c>
      <c r="D146" s="6" t="s">
        <v>347</v>
      </c>
      <c r="E146" s="6">
        <v>2</v>
      </c>
      <c r="F146" s="6">
        <v>1</v>
      </c>
      <c r="G146" s="4">
        <v>10.8</v>
      </c>
      <c r="H146" s="4">
        <v>10.8</v>
      </c>
      <c r="I146" s="34">
        <v>560176</v>
      </c>
      <c r="J146" s="6">
        <v>21009</v>
      </c>
      <c r="K146" s="6">
        <v>54060</v>
      </c>
      <c r="L146" s="6">
        <v>10020</v>
      </c>
      <c r="M146" s="8">
        <v>41319</v>
      </c>
      <c r="N146" s="8">
        <v>41325</v>
      </c>
    </row>
    <row r="147" spans="1:14" ht="12.75" customHeight="1">
      <c r="A147" s="6" t="s">
        <v>293</v>
      </c>
      <c r="B147" s="5" t="s">
        <v>394</v>
      </c>
      <c r="C147" s="8">
        <v>41318</v>
      </c>
      <c r="D147" s="6" t="s">
        <v>347</v>
      </c>
      <c r="E147" s="6">
        <v>1</v>
      </c>
      <c r="F147" s="6">
        <v>1</v>
      </c>
      <c r="G147" s="4">
        <v>10.38</v>
      </c>
      <c r="H147" s="4">
        <v>10.38</v>
      </c>
      <c r="I147" s="34">
        <v>560176</v>
      </c>
      <c r="J147" s="6">
        <v>21009</v>
      </c>
      <c r="K147" s="6">
        <v>54060</v>
      </c>
      <c r="L147" s="6">
        <v>10020</v>
      </c>
      <c r="M147" s="8">
        <v>41319</v>
      </c>
      <c r="N147" s="8">
        <v>41325</v>
      </c>
    </row>
    <row r="148" spans="1:14" ht="12.75" customHeight="1">
      <c r="A148" s="6" t="s">
        <v>293</v>
      </c>
      <c r="B148" s="5" t="s">
        <v>394</v>
      </c>
      <c r="C148" s="8">
        <v>41318</v>
      </c>
      <c r="D148" s="6" t="s">
        <v>347</v>
      </c>
      <c r="E148" s="6">
        <v>3</v>
      </c>
      <c r="F148" s="6">
        <v>1</v>
      </c>
      <c r="G148" s="4">
        <v>5.74</v>
      </c>
      <c r="H148" s="4">
        <v>5.74</v>
      </c>
      <c r="I148" s="34">
        <v>560176</v>
      </c>
      <c r="J148" s="6">
        <v>21009</v>
      </c>
      <c r="K148" s="6">
        <v>54060</v>
      </c>
      <c r="L148" s="6">
        <v>10020</v>
      </c>
      <c r="M148" s="8">
        <v>41319</v>
      </c>
      <c r="N148" s="8">
        <v>41325</v>
      </c>
    </row>
    <row r="149" spans="1:14" ht="12.75" customHeight="1">
      <c r="A149" s="6" t="s">
        <v>293</v>
      </c>
      <c r="B149" s="5" t="s">
        <v>394</v>
      </c>
      <c r="C149" s="8">
        <v>41318</v>
      </c>
      <c r="D149" s="6" t="s">
        <v>347</v>
      </c>
      <c r="E149" s="6">
        <v>4</v>
      </c>
      <c r="F149" s="6">
        <v>1</v>
      </c>
      <c r="G149" s="4">
        <v>7.78</v>
      </c>
      <c r="H149" s="4">
        <v>7.78</v>
      </c>
      <c r="I149" s="34">
        <v>560176</v>
      </c>
      <c r="J149" s="6">
        <v>21009</v>
      </c>
      <c r="K149" s="6">
        <v>54060</v>
      </c>
      <c r="L149" s="6">
        <v>10020</v>
      </c>
      <c r="M149" s="8">
        <v>41319</v>
      </c>
      <c r="N149" s="8">
        <v>41325</v>
      </c>
    </row>
    <row r="150" spans="1:14" ht="12.75" customHeight="1">
      <c r="A150" s="6" t="s">
        <v>293</v>
      </c>
      <c r="B150" s="5" t="s">
        <v>395</v>
      </c>
      <c r="C150" s="8">
        <v>41318</v>
      </c>
      <c r="D150" s="6" t="s">
        <v>357</v>
      </c>
      <c r="E150" s="6">
        <v>6</v>
      </c>
      <c r="F150" s="6">
        <v>1</v>
      </c>
      <c r="G150" s="4">
        <v>3.12</v>
      </c>
      <c r="H150" s="4">
        <v>3.12</v>
      </c>
      <c r="I150" s="34">
        <v>560742</v>
      </c>
      <c r="J150" s="6">
        <v>21009</v>
      </c>
      <c r="K150" s="6">
        <v>53402</v>
      </c>
      <c r="L150" s="6">
        <v>10020</v>
      </c>
      <c r="M150" s="8">
        <v>41313</v>
      </c>
      <c r="N150" s="8">
        <v>41326</v>
      </c>
    </row>
    <row r="151" spans="1:14" ht="12.75" customHeight="1">
      <c r="A151" s="6" t="s">
        <v>293</v>
      </c>
      <c r="B151" s="5" t="s">
        <v>395</v>
      </c>
      <c r="C151" s="8">
        <v>41318</v>
      </c>
      <c r="D151" s="6" t="s">
        <v>357</v>
      </c>
      <c r="E151" s="6">
        <v>8</v>
      </c>
      <c r="F151" s="6">
        <v>1</v>
      </c>
      <c r="G151" s="4">
        <v>3.98</v>
      </c>
      <c r="H151" s="4">
        <v>3.98</v>
      </c>
      <c r="I151" s="34">
        <v>560742</v>
      </c>
      <c r="J151" s="6">
        <v>21009</v>
      </c>
      <c r="K151" s="6">
        <v>53402</v>
      </c>
      <c r="L151" s="6">
        <v>10020</v>
      </c>
      <c r="M151" s="8">
        <v>41313</v>
      </c>
      <c r="N151" s="8">
        <v>41326</v>
      </c>
    </row>
    <row r="152" spans="1:14" ht="12.75" customHeight="1">
      <c r="A152" s="6" t="s">
        <v>293</v>
      </c>
      <c r="B152" s="5" t="s">
        <v>395</v>
      </c>
      <c r="C152" s="8">
        <v>41318</v>
      </c>
      <c r="D152" s="6" t="s">
        <v>357</v>
      </c>
      <c r="E152" s="6">
        <v>7</v>
      </c>
      <c r="F152" s="6">
        <v>1</v>
      </c>
      <c r="G152" s="4">
        <v>4.34</v>
      </c>
      <c r="H152" s="4">
        <v>4.34</v>
      </c>
      <c r="I152" s="34">
        <v>560742</v>
      </c>
      <c r="J152" s="6">
        <v>21009</v>
      </c>
      <c r="K152" s="6">
        <v>53402</v>
      </c>
      <c r="L152" s="6">
        <v>10020</v>
      </c>
      <c r="M152" s="8">
        <v>41313</v>
      </c>
      <c r="N152" s="8">
        <v>41326</v>
      </c>
    </row>
    <row r="153" spans="1:14" ht="12.75" customHeight="1">
      <c r="A153" s="6" t="s">
        <v>293</v>
      </c>
      <c r="B153" s="5" t="s">
        <v>395</v>
      </c>
      <c r="C153" s="8">
        <v>41318</v>
      </c>
      <c r="D153" s="6" t="s">
        <v>357</v>
      </c>
      <c r="E153" s="6">
        <v>5</v>
      </c>
      <c r="F153" s="6">
        <v>1</v>
      </c>
      <c r="G153" s="4">
        <v>4.78</v>
      </c>
      <c r="H153" s="4">
        <v>4.78</v>
      </c>
      <c r="I153" s="34">
        <v>560742</v>
      </c>
      <c r="J153" s="6">
        <v>21009</v>
      </c>
      <c r="K153" s="6">
        <v>53402</v>
      </c>
      <c r="L153" s="6">
        <v>10020</v>
      </c>
      <c r="M153" s="8">
        <v>41313</v>
      </c>
      <c r="N153" s="8">
        <v>41326</v>
      </c>
    </row>
    <row r="154" spans="1:14" ht="12.75" customHeight="1">
      <c r="A154" s="6" t="s">
        <v>293</v>
      </c>
      <c r="B154" s="5" t="s">
        <v>395</v>
      </c>
      <c r="C154" s="8">
        <v>41318</v>
      </c>
      <c r="D154" s="6" t="s">
        <v>357</v>
      </c>
      <c r="E154" s="6">
        <v>4</v>
      </c>
      <c r="F154" s="6">
        <v>1</v>
      </c>
      <c r="G154" s="4">
        <v>13.88</v>
      </c>
      <c r="H154" s="4">
        <v>13.88</v>
      </c>
      <c r="I154" s="34">
        <v>560742</v>
      </c>
      <c r="J154" s="6">
        <v>21009</v>
      </c>
      <c r="K154" s="6">
        <v>53402</v>
      </c>
      <c r="L154" s="6">
        <v>10020</v>
      </c>
      <c r="M154" s="8">
        <v>41313</v>
      </c>
      <c r="N154" s="8">
        <v>41326</v>
      </c>
    </row>
    <row r="155" spans="1:14" ht="12.75" customHeight="1">
      <c r="A155" s="6" t="s">
        <v>293</v>
      </c>
      <c r="B155" s="5" t="s">
        <v>395</v>
      </c>
      <c r="C155" s="8">
        <v>41318</v>
      </c>
      <c r="D155" s="6" t="s">
        <v>357</v>
      </c>
      <c r="E155" s="6">
        <v>11</v>
      </c>
      <c r="F155" s="6">
        <v>1</v>
      </c>
      <c r="G155" s="4">
        <v>1.08</v>
      </c>
      <c r="H155" s="4">
        <v>1.08</v>
      </c>
      <c r="I155" s="34">
        <v>560742</v>
      </c>
      <c r="J155" s="6">
        <v>21009</v>
      </c>
      <c r="K155" s="6">
        <v>53402</v>
      </c>
      <c r="L155" s="6">
        <v>10020</v>
      </c>
      <c r="M155" s="8">
        <v>41313</v>
      </c>
      <c r="N155" s="8">
        <v>41326</v>
      </c>
    </row>
    <row r="156" spans="1:14" ht="12.75" customHeight="1">
      <c r="A156" s="6" t="s">
        <v>293</v>
      </c>
      <c r="B156" s="5" t="s">
        <v>395</v>
      </c>
      <c r="C156" s="8">
        <v>41318</v>
      </c>
      <c r="D156" s="6" t="s">
        <v>357</v>
      </c>
      <c r="E156" s="6">
        <v>9</v>
      </c>
      <c r="F156" s="6">
        <v>1</v>
      </c>
      <c r="G156" s="4">
        <v>7.44</v>
      </c>
      <c r="H156" s="4">
        <v>7.44</v>
      </c>
      <c r="I156" s="34">
        <v>560742</v>
      </c>
      <c r="J156" s="6">
        <v>21009</v>
      </c>
      <c r="K156" s="6">
        <v>53402</v>
      </c>
      <c r="L156" s="6">
        <v>10020</v>
      </c>
      <c r="M156" s="8">
        <v>41313</v>
      </c>
      <c r="N156" s="8">
        <v>41326</v>
      </c>
    </row>
    <row r="157" spans="1:14" ht="12.75" customHeight="1">
      <c r="A157" s="6" t="s">
        <v>293</v>
      </c>
      <c r="B157" s="5" t="s">
        <v>395</v>
      </c>
      <c r="C157" s="8">
        <v>41318</v>
      </c>
      <c r="D157" s="6" t="s">
        <v>357</v>
      </c>
      <c r="E157" s="6">
        <v>3</v>
      </c>
      <c r="F157" s="6">
        <v>1</v>
      </c>
      <c r="G157" s="4">
        <v>6.28</v>
      </c>
      <c r="H157" s="4">
        <v>6.28</v>
      </c>
      <c r="I157" s="34">
        <v>560742</v>
      </c>
      <c r="J157" s="6">
        <v>21009</v>
      </c>
      <c r="K157" s="6">
        <v>53402</v>
      </c>
      <c r="L157" s="6">
        <v>10020</v>
      </c>
      <c r="M157" s="8">
        <v>41313</v>
      </c>
      <c r="N157" s="8">
        <v>41326</v>
      </c>
    </row>
    <row r="158" spans="1:14" ht="12.75" customHeight="1">
      <c r="A158" s="6" t="s">
        <v>293</v>
      </c>
      <c r="B158" s="5" t="s">
        <v>395</v>
      </c>
      <c r="C158" s="8">
        <v>41318</v>
      </c>
      <c r="D158" s="6" t="s">
        <v>357</v>
      </c>
      <c r="E158" s="6">
        <v>10</v>
      </c>
      <c r="F158" s="6">
        <v>1</v>
      </c>
      <c r="G158" s="4">
        <v>7.08</v>
      </c>
      <c r="H158" s="4">
        <v>7.08</v>
      </c>
      <c r="I158" s="34">
        <v>560742</v>
      </c>
      <c r="J158" s="6">
        <v>21009</v>
      </c>
      <c r="K158" s="6">
        <v>53402</v>
      </c>
      <c r="L158" s="6">
        <v>10020</v>
      </c>
      <c r="M158" s="8">
        <v>41313</v>
      </c>
      <c r="N158" s="8">
        <v>41326</v>
      </c>
    </row>
    <row r="159" spans="1:14" ht="12.75" customHeight="1">
      <c r="A159" s="6" t="s">
        <v>293</v>
      </c>
      <c r="B159" s="5" t="s">
        <v>395</v>
      </c>
      <c r="C159" s="8">
        <v>41318</v>
      </c>
      <c r="D159" s="6" t="s">
        <v>357</v>
      </c>
      <c r="E159" s="6">
        <v>12</v>
      </c>
      <c r="F159" s="6">
        <v>1</v>
      </c>
      <c r="G159" s="4">
        <v>8.16</v>
      </c>
      <c r="H159" s="4">
        <v>8.16</v>
      </c>
      <c r="I159" s="34">
        <v>560742</v>
      </c>
      <c r="J159" s="6">
        <v>21009</v>
      </c>
      <c r="K159" s="6">
        <v>53402</v>
      </c>
      <c r="L159" s="6">
        <v>10020</v>
      </c>
      <c r="M159" s="8">
        <v>41313</v>
      </c>
      <c r="N159" s="8">
        <v>41326</v>
      </c>
    </row>
    <row r="160" spans="1:14" ht="12.75" customHeight="1">
      <c r="A160" s="6" t="s">
        <v>293</v>
      </c>
      <c r="B160" s="5" t="s">
        <v>396</v>
      </c>
      <c r="C160" s="8">
        <v>41318</v>
      </c>
      <c r="D160" s="6" t="s">
        <v>397</v>
      </c>
      <c r="E160" s="6">
        <v>1</v>
      </c>
      <c r="F160" s="6">
        <v>1</v>
      </c>
      <c r="G160" s="4">
        <v>1485</v>
      </c>
      <c r="H160" s="4">
        <v>495</v>
      </c>
      <c r="I160" s="34">
        <v>560058</v>
      </c>
      <c r="J160" s="6">
        <v>21009</v>
      </c>
      <c r="K160" s="6">
        <v>53015</v>
      </c>
      <c r="L160" s="6">
        <v>10020</v>
      </c>
      <c r="M160" s="8">
        <v>41318</v>
      </c>
      <c r="N160" s="8">
        <v>41325</v>
      </c>
    </row>
    <row r="161" spans="1:14" ht="12.75" customHeight="1">
      <c r="A161" s="6" t="s">
        <v>293</v>
      </c>
      <c r="B161" s="5" t="s">
        <v>396</v>
      </c>
      <c r="C161" s="8">
        <v>41318</v>
      </c>
      <c r="D161" s="6" t="s">
        <v>397</v>
      </c>
      <c r="E161" s="6">
        <v>1</v>
      </c>
      <c r="F161" s="6">
        <v>1</v>
      </c>
      <c r="G161" s="4">
        <v>1485</v>
      </c>
      <c r="H161" s="4">
        <v>495</v>
      </c>
      <c r="I161" s="34">
        <v>560062</v>
      </c>
      <c r="J161" s="6">
        <v>21009</v>
      </c>
      <c r="K161" s="6">
        <v>53015</v>
      </c>
      <c r="L161" s="6">
        <v>10020</v>
      </c>
      <c r="M161" s="8">
        <v>41318</v>
      </c>
      <c r="N161" s="8">
        <v>41325</v>
      </c>
    </row>
    <row r="162" spans="1:14" ht="12.75" customHeight="1">
      <c r="A162" s="6" t="s">
        <v>293</v>
      </c>
      <c r="B162" s="5" t="s">
        <v>396</v>
      </c>
      <c r="C162" s="8">
        <v>41318</v>
      </c>
      <c r="D162" s="6" t="s">
        <v>397</v>
      </c>
      <c r="E162" s="6">
        <v>1</v>
      </c>
      <c r="F162" s="6">
        <v>1</v>
      </c>
      <c r="G162" s="4">
        <v>1485</v>
      </c>
      <c r="H162" s="4">
        <v>495</v>
      </c>
      <c r="I162" s="34">
        <v>560067</v>
      </c>
      <c r="J162" s="6">
        <v>21009</v>
      </c>
      <c r="K162" s="6">
        <v>53015</v>
      </c>
      <c r="L162" s="6">
        <v>10020</v>
      </c>
      <c r="M162" s="8">
        <v>41318</v>
      </c>
      <c r="N162" s="8">
        <v>41325</v>
      </c>
    </row>
    <row r="163" spans="1:14" ht="12.75" customHeight="1">
      <c r="A163" s="6" t="s">
        <v>293</v>
      </c>
      <c r="B163" s="5" t="s">
        <v>396</v>
      </c>
      <c r="C163" s="8">
        <v>41318</v>
      </c>
      <c r="D163" s="6" t="s">
        <v>397</v>
      </c>
      <c r="E163" s="6">
        <v>2</v>
      </c>
      <c r="F163" s="6">
        <v>1</v>
      </c>
      <c r="G163" s="4">
        <v>4200</v>
      </c>
      <c r="H163" s="4">
        <v>525</v>
      </c>
      <c r="I163" s="34">
        <v>560072</v>
      </c>
      <c r="J163" s="6">
        <v>21009</v>
      </c>
      <c r="K163" s="6">
        <v>53015</v>
      </c>
      <c r="L163" s="6">
        <v>10020</v>
      </c>
      <c r="M163" s="8">
        <v>41318</v>
      </c>
      <c r="N163" s="8">
        <v>41325</v>
      </c>
    </row>
    <row r="164" spans="1:14" ht="12.75" customHeight="1">
      <c r="A164" s="6" t="s">
        <v>293</v>
      </c>
      <c r="B164" s="5" t="s">
        <v>396</v>
      </c>
      <c r="C164" s="8">
        <v>41318</v>
      </c>
      <c r="D164" s="6" t="s">
        <v>397</v>
      </c>
      <c r="E164" s="6">
        <v>2</v>
      </c>
      <c r="F164" s="6">
        <v>1</v>
      </c>
      <c r="G164" s="4">
        <v>4200</v>
      </c>
      <c r="H164" s="4">
        <v>525</v>
      </c>
      <c r="I164" s="34">
        <v>560073</v>
      </c>
      <c r="J164" s="6">
        <v>21009</v>
      </c>
      <c r="K164" s="6">
        <v>53015</v>
      </c>
      <c r="L164" s="6">
        <v>10020</v>
      </c>
      <c r="M164" s="8">
        <v>41318</v>
      </c>
      <c r="N164" s="8">
        <v>41325</v>
      </c>
    </row>
    <row r="165" spans="1:14" ht="12.75" customHeight="1">
      <c r="A165" s="6" t="s">
        <v>293</v>
      </c>
      <c r="B165" s="5" t="s">
        <v>396</v>
      </c>
      <c r="C165" s="8">
        <v>41318</v>
      </c>
      <c r="D165" s="6" t="s">
        <v>397</v>
      </c>
      <c r="E165" s="6">
        <v>2</v>
      </c>
      <c r="F165" s="6">
        <v>1</v>
      </c>
      <c r="G165" s="4">
        <v>4200</v>
      </c>
      <c r="H165" s="4">
        <v>525</v>
      </c>
      <c r="I165" s="34">
        <v>560077</v>
      </c>
      <c r="J165" s="6">
        <v>21009</v>
      </c>
      <c r="K165" s="6">
        <v>53015</v>
      </c>
      <c r="L165" s="6">
        <v>10020</v>
      </c>
      <c r="M165" s="8">
        <v>41318</v>
      </c>
      <c r="N165" s="8">
        <v>41325</v>
      </c>
    </row>
    <row r="166" spans="1:14" ht="12.75" customHeight="1">
      <c r="A166" s="6" t="s">
        <v>293</v>
      </c>
      <c r="B166" s="5" t="s">
        <v>396</v>
      </c>
      <c r="C166" s="8">
        <v>41318</v>
      </c>
      <c r="D166" s="6" t="s">
        <v>397</v>
      </c>
      <c r="E166" s="6">
        <v>2</v>
      </c>
      <c r="F166" s="6">
        <v>1</v>
      </c>
      <c r="G166" s="4">
        <v>4200</v>
      </c>
      <c r="H166" s="4">
        <v>525</v>
      </c>
      <c r="I166" s="34">
        <v>560079</v>
      </c>
      <c r="J166" s="6">
        <v>21009</v>
      </c>
      <c r="K166" s="6">
        <v>53015</v>
      </c>
      <c r="L166" s="6">
        <v>10020</v>
      </c>
      <c r="M166" s="8">
        <v>41318</v>
      </c>
      <c r="N166" s="8">
        <v>41325</v>
      </c>
    </row>
    <row r="167" spans="1:14" ht="12.75" customHeight="1">
      <c r="A167" s="6" t="s">
        <v>293</v>
      </c>
      <c r="B167" s="5" t="s">
        <v>396</v>
      </c>
      <c r="C167" s="8">
        <v>41318</v>
      </c>
      <c r="D167" s="6" t="s">
        <v>397</v>
      </c>
      <c r="E167" s="6">
        <v>2</v>
      </c>
      <c r="F167" s="6">
        <v>1</v>
      </c>
      <c r="G167" s="4">
        <v>4200</v>
      </c>
      <c r="H167" s="4">
        <v>525</v>
      </c>
      <c r="I167" s="34">
        <v>560083</v>
      </c>
      <c r="J167" s="6">
        <v>21009</v>
      </c>
      <c r="K167" s="6">
        <v>53015</v>
      </c>
      <c r="L167" s="6">
        <v>10020</v>
      </c>
      <c r="M167" s="8">
        <v>41318</v>
      </c>
      <c r="N167" s="8">
        <v>41325</v>
      </c>
    </row>
    <row r="168" spans="1:14" ht="12.75" customHeight="1">
      <c r="A168" s="6" t="s">
        <v>293</v>
      </c>
      <c r="B168" s="5" t="s">
        <v>396</v>
      </c>
      <c r="C168" s="8">
        <v>41318</v>
      </c>
      <c r="D168" s="6" t="s">
        <v>397</v>
      </c>
      <c r="E168" s="6">
        <v>2</v>
      </c>
      <c r="F168" s="6">
        <v>1</v>
      </c>
      <c r="G168" s="4">
        <v>4200</v>
      </c>
      <c r="H168" s="4">
        <v>525</v>
      </c>
      <c r="I168" s="34">
        <v>560085</v>
      </c>
      <c r="J168" s="6">
        <v>21009</v>
      </c>
      <c r="K168" s="6">
        <v>53015</v>
      </c>
      <c r="L168" s="6">
        <v>10020</v>
      </c>
      <c r="M168" s="8">
        <v>41318</v>
      </c>
      <c r="N168" s="8">
        <v>41325</v>
      </c>
    </row>
    <row r="169" spans="1:14" ht="12.75" customHeight="1">
      <c r="A169" s="6" t="s">
        <v>293</v>
      </c>
      <c r="B169" s="5" t="s">
        <v>396</v>
      </c>
      <c r="C169" s="8">
        <v>41318</v>
      </c>
      <c r="D169" s="6" t="s">
        <v>397</v>
      </c>
      <c r="E169" s="6">
        <v>2</v>
      </c>
      <c r="F169" s="6">
        <v>1</v>
      </c>
      <c r="G169" s="4">
        <v>4200</v>
      </c>
      <c r="H169" s="4">
        <v>525</v>
      </c>
      <c r="I169" s="34">
        <v>560086</v>
      </c>
      <c r="J169" s="6">
        <v>21009</v>
      </c>
      <c r="K169" s="6">
        <v>53015</v>
      </c>
      <c r="L169" s="6">
        <v>10020</v>
      </c>
      <c r="M169" s="8">
        <v>41318</v>
      </c>
      <c r="N169" s="8">
        <v>41325</v>
      </c>
    </row>
    <row r="170" spans="1:14" ht="12.75" customHeight="1">
      <c r="A170" s="6" t="s">
        <v>293</v>
      </c>
      <c r="B170" s="5" t="s">
        <v>396</v>
      </c>
      <c r="C170" s="8">
        <v>41318</v>
      </c>
      <c r="D170" s="6" t="s">
        <v>397</v>
      </c>
      <c r="E170" s="6">
        <v>2</v>
      </c>
      <c r="F170" s="6">
        <v>1</v>
      </c>
      <c r="G170" s="4">
        <v>4200</v>
      </c>
      <c r="H170" s="4">
        <v>525</v>
      </c>
      <c r="I170" s="34">
        <v>560088</v>
      </c>
      <c r="J170" s="6">
        <v>21009</v>
      </c>
      <c r="K170" s="6">
        <v>53015</v>
      </c>
      <c r="L170" s="6">
        <v>10020</v>
      </c>
      <c r="M170" s="8">
        <v>41318</v>
      </c>
      <c r="N170" s="8">
        <v>41325</v>
      </c>
    </row>
    <row r="171" spans="1:14" ht="12.75" customHeight="1">
      <c r="A171" s="6" t="s">
        <v>293</v>
      </c>
      <c r="B171" s="5" t="s">
        <v>398</v>
      </c>
      <c r="C171" s="8">
        <v>41318</v>
      </c>
      <c r="D171" s="6" t="s">
        <v>399</v>
      </c>
      <c r="E171" s="6">
        <v>1</v>
      </c>
      <c r="F171" s="6">
        <v>1</v>
      </c>
      <c r="G171" s="4">
        <v>495</v>
      </c>
      <c r="H171" s="4">
        <v>0</v>
      </c>
      <c r="I171" s="34"/>
      <c r="J171" s="6">
        <v>21009</v>
      </c>
      <c r="K171" s="6">
        <v>53402</v>
      </c>
      <c r="L171" s="6">
        <v>10020</v>
      </c>
      <c r="M171" s="8">
        <v>41318</v>
      </c>
    </row>
    <row r="172" spans="1:14" ht="12.75" customHeight="1">
      <c r="A172" s="6" t="s">
        <v>293</v>
      </c>
      <c r="B172" s="5" t="s">
        <v>398</v>
      </c>
      <c r="C172" s="8">
        <v>41318</v>
      </c>
      <c r="D172" s="6" t="s">
        <v>399</v>
      </c>
      <c r="E172" s="6">
        <v>2</v>
      </c>
      <c r="F172" s="6">
        <v>1</v>
      </c>
      <c r="G172" s="4">
        <v>265</v>
      </c>
      <c r="H172" s="4">
        <v>0</v>
      </c>
      <c r="I172" s="34"/>
      <c r="J172" s="6">
        <v>21009</v>
      </c>
      <c r="K172" s="6">
        <v>53402</v>
      </c>
      <c r="L172" s="6">
        <v>10020</v>
      </c>
      <c r="M172" s="8">
        <v>41318</v>
      </c>
    </row>
    <row r="173" spans="1:14" ht="12.75" customHeight="1">
      <c r="A173" s="6" t="s">
        <v>293</v>
      </c>
      <c r="B173" s="5" t="s">
        <v>398</v>
      </c>
      <c r="C173" s="8">
        <v>41318</v>
      </c>
      <c r="D173" s="6" t="s">
        <v>399</v>
      </c>
      <c r="E173" s="6">
        <v>5</v>
      </c>
      <c r="F173" s="6">
        <v>1</v>
      </c>
      <c r="G173" s="4">
        <v>50</v>
      </c>
      <c r="H173" s="4">
        <v>0</v>
      </c>
      <c r="I173" s="34"/>
      <c r="J173" s="6">
        <v>21009</v>
      </c>
      <c r="K173" s="6">
        <v>53402</v>
      </c>
      <c r="L173" s="6">
        <v>10020</v>
      </c>
      <c r="M173" s="8">
        <v>41318</v>
      </c>
    </row>
    <row r="174" spans="1:14" ht="12.75" customHeight="1">
      <c r="A174" s="6" t="s">
        <v>293</v>
      </c>
      <c r="B174" s="5" t="s">
        <v>398</v>
      </c>
      <c r="C174" s="8">
        <v>41318</v>
      </c>
      <c r="D174" s="6" t="s">
        <v>399</v>
      </c>
      <c r="E174" s="6">
        <v>3</v>
      </c>
      <c r="F174" s="6">
        <v>1</v>
      </c>
      <c r="G174" s="4">
        <v>30</v>
      </c>
      <c r="H174" s="4">
        <v>0</v>
      </c>
      <c r="I174" s="34"/>
      <c r="J174" s="6">
        <v>21009</v>
      </c>
      <c r="K174" s="6">
        <v>53402</v>
      </c>
      <c r="L174" s="6">
        <v>10020</v>
      </c>
      <c r="M174" s="8">
        <v>41318</v>
      </c>
    </row>
    <row r="175" spans="1:14" ht="12.75" customHeight="1">
      <c r="A175" s="6" t="s">
        <v>293</v>
      </c>
      <c r="B175" s="5" t="s">
        <v>398</v>
      </c>
      <c r="C175" s="8">
        <v>41318</v>
      </c>
      <c r="D175" s="6" t="s">
        <v>399</v>
      </c>
      <c r="E175" s="6">
        <v>4</v>
      </c>
      <c r="F175" s="6">
        <v>1</v>
      </c>
      <c r="G175" s="4">
        <v>100</v>
      </c>
      <c r="H175" s="4">
        <v>0</v>
      </c>
      <c r="I175" s="34"/>
      <c r="J175" s="6">
        <v>21009</v>
      </c>
      <c r="K175" s="6">
        <v>53402</v>
      </c>
      <c r="L175" s="6">
        <v>10020</v>
      </c>
      <c r="M175" s="8">
        <v>41318</v>
      </c>
    </row>
    <row r="176" spans="1:14" ht="12.75" customHeight="1">
      <c r="A176" s="6" t="s">
        <v>293</v>
      </c>
      <c r="B176" s="5" t="s">
        <v>400</v>
      </c>
      <c r="C176" s="8">
        <v>41318</v>
      </c>
      <c r="D176" s="6" t="s">
        <v>323</v>
      </c>
      <c r="E176" s="6">
        <v>4</v>
      </c>
      <c r="F176" s="6">
        <v>1</v>
      </c>
      <c r="G176" s="4">
        <v>20.28</v>
      </c>
      <c r="H176" s="4">
        <v>20.28</v>
      </c>
      <c r="I176" s="34">
        <v>560152</v>
      </c>
      <c r="J176" s="6">
        <v>12001</v>
      </c>
      <c r="K176" s="6">
        <v>54060</v>
      </c>
      <c r="L176" s="6">
        <v>10020</v>
      </c>
      <c r="M176" s="8">
        <v>41319</v>
      </c>
      <c r="N176" s="8">
        <v>41325</v>
      </c>
    </row>
    <row r="177" spans="1:14" ht="12.75" customHeight="1">
      <c r="A177" s="6" t="s">
        <v>293</v>
      </c>
      <c r="B177" s="5" t="s">
        <v>400</v>
      </c>
      <c r="C177" s="8">
        <v>41318</v>
      </c>
      <c r="D177" s="6" t="s">
        <v>323</v>
      </c>
      <c r="E177" s="6">
        <v>9</v>
      </c>
      <c r="F177" s="6">
        <v>1</v>
      </c>
      <c r="G177" s="4">
        <v>13.78</v>
      </c>
      <c r="H177" s="4">
        <v>13.78</v>
      </c>
      <c r="I177" s="34">
        <v>560152</v>
      </c>
      <c r="J177" s="6">
        <v>12001</v>
      </c>
      <c r="K177" s="6">
        <v>54060</v>
      </c>
      <c r="L177" s="6">
        <v>10020</v>
      </c>
      <c r="M177" s="8">
        <v>41319</v>
      </c>
      <c r="N177" s="8">
        <v>41325</v>
      </c>
    </row>
    <row r="178" spans="1:14" ht="12.75" customHeight="1">
      <c r="A178" s="6" t="s">
        <v>293</v>
      </c>
      <c r="B178" s="5" t="s">
        <v>400</v>
      </c>
      <c r="C178" s="8">
        <v>41318</v>
      </c>
      <c r="D178" s="6" t="s">
        <v>323</v>
      </c>
      <c r="E178" s="6">
        <v>8</v>
      </c>
      <c r="F178" s="6">
        <v>1</v>
      </c>
      <c r="G178" s="4">
        <v>11.04</v>
      </c>
      <c r="H178" s="4">
        <v>11.04</v>
      </c>
      <c r="I178" s="34">
        <v>560152</v>
      </c>
      <c r="J178" s="6">
        <v>12001</v>
      </c>
      <c r="K178" s="6">
        <v>54060</v>
      </c>
      <c r="L178" s="6">
        <v>10020</v>
      </c>
      <c r="M178" s="8">
        <v>41319</v>
      </c>
      <c r="N178" s="8">
        <v>41325</v>
      </c>
    </row>
    <row r="179" spans="1:14" ht="12.75" customHeight="1">
      <c r="A179" s="6" t="s">
        <v>293</v>
      </c>
      <c r="B179" s="5" t="s">
        <v>400</v>
      </c>
      <c r="C179" s="8">
        <v>41318</v>
      </c>
      <c r="D179" s="6" t="s">
        <v>323</v>
      </c>
      <c r="E179" s="6">
        <v>3</v>
      </c>
      <c r="F179" s="6">
        <v>1</v>
      </c>
      <c r="G179" s="4">
        <v>3.96</v>
      </c>
      <c r="H179" s="4">
        <v>3.96</v>
      </c>
      <c r="I179" s="34">
        <v>560152</v>
      </c>
      <c r="J179" s="6">
        <v>12001</v>
      </c>
      <c r="K179" s="6">
        <v>54060</v>
      </c>
      <c r="L179" s="6">
        <v>10020</v>
      </c>
      <c r="M179" s="8">
        <v>41319</v>
      </c>
      <c r="N179" s="8">
        <v>41325</v>
      </c>
    </row>
    <row r="180" spans="1:14" ht="12.75" customHeight="1">
      <c r="A180" s="6" t="s">
        <v>293</v>
      </c>
      <c r="B180" s="5" t="s">
        <v>400</v>
      </c>
      <c r="C180" s="8">
        <v>41318</v>
      </c>
      <c r="D180" s="6" t="s">
        <v>323</v>
      </c>
      <c r="E180" s="6">
        <v>10</v>
      </c>
      <c r="F180" s="6">
        <v>1</v>
      </c>
      <c r="G180" s="4">
        <v>3</v>
      </c>
      <c r="H180" s="4">
        <v>3</v>
      </c>
      <c r="I180" s="34">
        <v>560152</v>
      </c>
      <c r="J180" s="6">
        <v>12001</v>
      </c>
      <c r="K180" s="6">
        <v>54060</v>
      </c>
      <c r="L180" s="6">
        <v>10020</v>
      </c>
      <c r="M180" s="8">
        <v>41319</v>
      </c>
      <c r="N180" s="8">
        <v>41325</v>
      </c>
    </row>
    <row r="181" spans="1:14" ht="12.75" customHeight="1">
      <c r="A181" s="6" t="s">
        <v>293</v>
      </c>
      <c r="B181" s="5" t="s">
        <v>400</v>
      </c>
      <c r="C181" s="8">
        <v>41318</v>
      </c>
      <c r="D181" s="6" t="s">
        <v>323</v>
      </c>
      <c r="E181" s="6">
        <v>6</v>
      </c>
      <c r="F181" s="6">
        <v>1</v>
      </c>
      <c r="G181" s="4">
        <v>1.38</v>
      </c>
      <c r="H181" s="4">
        <v>1.38</v>
      </c>
      <c r="I181" s="34">
        <v>560152</v>
      </c>
      <c r="J181" s="6">
        <v>12001</v>
      </c>
      <c r="K181" s="6">
        <v>54060</v>
      </c>
      <c r="L181" s="6">
        <v>10020</v>
      </c>
      <c r="M181" s="8">
        <v>41319</v>
      </c>
      <c r="N181" s="8">
        <v>41325</v>
      </c>
    </row>
    <row r="182" spans="1:14" ht="12.75" customHeight="1">
      <c r="A182" s="6" t="s">
        <v>293</v>
      </c>
      <c r="B182" s="5" t="s">
        <v>400</v>
      </c>
      <c r="C182" s="8">
        <v>41318</v>
      </c>
      <c r="D182" s="6" t="s">
        <v>323</v>
      </c>
      <c r="E182" s="6">
        <v>1</v>
      </c>
      <c r="F182" s="6">
        <v>1</v>
      </c>
      <c r="G182" s="4">
        <v>2.21</v>
      </c>
      <c r="H182" s="4">
        <v>2.21</v>
      </c>
      <c r="I182" s="34">
        <v>560152</v>
      </c>
      <c r="J182" s="6">
        <v>12001</v>
      </c>
      <c r="K182" s="6">
        <v>54060</v>
      </c>
      <c r="L182" s="6">
        <v>10020</v>
      </c>
      <c r="M182" s="8">
        <v>41319</v>
      </c>
      <c r="N182" s="8">
        <v>41325</v>
      </c>
    </row>
    <row r="183" spans="1:14" ht="12.75" customHeight="1">
      <c r="A183" s="6" t="s">
        <v>293</v>
      </c>
      <c r="B183" s="5" t="s">
        <v>400</v>
      </c>
      <c r="C183" s="8">
        <v>41318</v>
      </c>
      <c r="D183" s="6" t="s">
        <v>323</v>
      </c>
      <c r="E183" s="6">
        <v>2</v>
      </c>
      <c r="F183" s="6">
        <v>1</v>
      </c>
      <c r="G183" s="4">
        <v>8.4499999999999993</v>
      </c>
      <c r="H183" s="4">
        <v>8.4499999999999993</v>
      </c>
      <c r="I183" s="34">
        <v>560152</v>
      </c>
      <c r="J183" s="6">
        <v>12001</v>
      </c>
      <c r="K183" s="6">
        <v>54060</v>
      </c>
      <c r="L183" s="6">
        <v>10020</v>
      </c>
      <c r="M183" s="8">
        <v>41319</v>
      </c>
      <c r="N183" s="8">
        <v>41325</v>
      </c>
    </row>
    <row r="184" spans="1:14" ht="12.75" customHeight="1">
      <c r="A184" s="6" t="s">
        <v>293</v>
      </c>
      <c r="B184" s="5" t="s">
        <v>400</v>
      </c>
      <c r="C184" s="8">
        <v>41318</v>
      </c>
      <c r="D184" s="6" t="s">
        <v>323</v>
      </c>
      <c r="E184" s="6">
        <v>7</v>
      </c>
      <c r="F184" s="6">
        <v>1</v>
      </c>
      <c r="G184" s="4">
        <v>20.6</v>
      </c>
      <c r="H184" s="4">
        <v>20.6</v>
      </c>
      <c r="I184" s="34">
        <v>560152</v>
      </c>
      <c r="J184" s="6">
        <v>12001</v>
      </c>
      <c r="K184" s="6">
        <v>54060</v>
      </c>
      <c r="L184" s="6">
        <v>10020</v>
      </c>
      <c r="M184" s="8">
        <v>41319</v>
      </c>
      <c r="N184" s="8">
        <v>41325</v>
      </c>
    </row>
    <row r="185" spans="1:14" ht="12.75" customHeight="1">
      <c r="A185" s="6" t="s">
        <v>293</v>
      </c>
      <c r="B185" s="5" t="s">
        <v>400</v>
      </c>
      <c r="C185" s="8">
        <v>41318</v>
      </c>
      <c r="D185" s="6" t="s">
        <v>323</v>
      </c>
      <c r="E185" s="6">
        <v>5</v>
      </c>
      <c r="F185" s="6">
        <v>1</v>
      </c>
      <c r="G185" s="4">
        <v>0.17</v>
      </c>
      <c r="H185" s="4">
        <v>0.17</v>
      </c>
      <c r="I185" s="34">
        <v>560152</v>
      </c>
      <c r="J185" s="6">
        <v>12001</v>
      </c>
      <c r="K185" s="6">
        <v>54060</v>
      </c>
      <c r="L185" s="6">
        <v>10020</v>
      </c>
      <c r="M185" s="8">
        <v>41319</v>
      </c>
      <c r="N185" s="8">
        <v>41325</v>
      </c>
    </row>
    <row r="186" spans="1:14" ht="12.75" customHeight="1">
      <c r="A186" s="6" t="s">
        <v>293</v>
      </c>
      <c r="B186" s="5" t="s">
        <v>401</v>
      </c>
      <c r="C186" s="8">
        <v>41318</v>
      </c>
      <c r="D186" s="6" t="s">
        <v>325</v>
      </c>
      <c r="E186" s="6">
        <v>1</v>
      </c>
      <c r="F186" s="6">
        <v>1</v>
      </c>
      <c r="G186" s="4">
        <v>4389</v>
      </c>
      <c r="H186" s="4">
        <v>0</v>
      </c>
      <c r="I186" s="34"/>
      <c r="J186" s="6">
        <v>12001</v>
      </c>
      <c r="K186" s="6">
        <v>53015</v>
      </c>
      <c r="L186" s="6">
        <v>10020</v>
      </c>
      <c r="M186" s="8">
        <v>41320</v>
      </c>
    </row>
    <row r="187" spans="1:14" ht="12.75" customHeight="1">
      <c r="A187" s="6" t="s">
        <v>293</v>
      </c>
      <c r="B187" s="5" t="s">
        <v>402</v>
      </c>
      <c r="C187" s="8">
        <v>41319</v>
      </c>
      <c r="D187" s="6" t="s">
        <v>403</v>
      </c>
      <c r="E187" s="6">
        <v>1</v>
      </c>
      <c r="F187" s="6">
        <v>1</v>
      </c>
      <c r="G187" s="4">
        <v>1120</v>
      </c>
      <c r="H187" s="4">
        <v>1120</v>
      </c>
      <c r="I187" s="34">
        <v>559533</v>
      </c>
      <c r="J187" s="6">
        <v>13033</v>
      </c>
      <c r="K187" s="6">
        <v>51190</v>
      </c>
      <c r="L187" s="6">
        <v>12175</v>
      </c>
      <c r="M187" s="8">
        <v>41319</v>
      </c>
      <c r="N187" s="8">
        <v>41320</v>
      </c>
    </row>
    <row r="188" spans="1:14" ht="12.75" customHeight="1">
      <c r="A188" s="6" t="s">
        <v>293</v>
      </c>
      <c r="B188" s="5" t="s">
        <v>404</v>
      </c>
      <c r="C188" s="8">
        <v>41319</v>
      </c>
      <c r="D188" s="6" t="s">
        <v>405</v>
      </c>
      <c r="E188" s="6">
        <v>1</v>
      </c>
      <c r="F188" s="6">
        <v>1</v>
      </c>
      <c r="G188" s="4">
        <v>700</v>
      </c>
      <c r="H188" s="4">
        <v>700</v>
      </c>
      <c r="I188" s="34">
        <v>559535</v>
      </c>
      <c r="J188" s="6">
        <v>12062</v>
      </c>
      <c r="K188" s="6">
        <v>51190</v>
      </c>
      <c r="L188" s="6">
        <v>22086</v>
      </c>
      <c r="M188" s="8">
        <v>41319</v>
      </c>
      <c r="N188" s="8">
        <v>41320</v>
      </c>
    </row>
    <row r="189" spans="1:14" ht="12.75" customHeight="1">
      <c r="A189" s="6" t="s">
        <v>293</v>
      </c>
      <c r="B189" s="5" t="s">
        <v>406</v>
      </c>
      <c r="C189" s="8">
        <v>41319</v>
      </c>
      <c r="D189" s="6" t="s">
        <v>407</v>
      </c>
      <c r="E189" s="6">
        <v>1</v>
      </c>
      <c r="F189" s="6">
        <v>1</v>
      </c>
      <c r="G189" s="4">
        <v>285</v>
      </c>
      <c r="H189" s="4">
        <v>285</v>
      </c>
      <c r="I189" s="34">
        <v>559226</v>
      </c>
      <c r="J189" s="6">
        <v>13033</v>
      </c>
      <c r="K189" s="6">
        <v>53450</v>
      </c>
      <c r="L189" s="6">
        <v>10020</v>
      </c>
      <c r="M189" s="8">
        <v>41333</v>
      </c>
      <c r="N189" s="8">
        <v>41320</v>
      </c>
    </row>
    <row r="190" spans="1:14" ht="12.75" customHeight="1">
      <c r="A190" s="6" t="s">
        <v>293</v>
      </c>
      <c r="B190" s="5" t="s">
        <v>408</v>
      </c>
      <c r="C190" s="8">
        <v>41319</v>
      </c>
      <c r="D190" s="6" t="s">
        <v>409</v>
      </c>
      <c r="E190" s="6">
        <v>1</v>
      </c>
      <c r="F190" s="6">
        <v>1</v>
      </c>
      <c r="G190" s="4">
        <v>57.84</v>
      </c>
      <c r="H190" s="4">
        <v>57.84</v>
      </c>
      <c r="I190" s="34">
        <v>559755</v>
      </c>
      <c r="J190" s="6">
        <v>13033</v>
      </c>
      <c r="K190" s="6">
        <v>53038</v>
      </c>
      <c r="L190" s="6">
        <v>10020</v>
      </c>
      <c r="M190" s="8">
        <v>41319</v>
      </c>
      <c r="N190" s="8">
        <v>41324</v>
      </c>
    </row>
    <row r="191" spans="1:14" ht="12.75" customHeight="1">
      <c r="A191" s="6" t="s">
        <v>293</v>
      </c>
      <c r="B191" s="5" t="s">
        <v>410</v>
      </c>
      <c r="C191" s="8">
        <v>41319</v>
      </c>
      <c r="D191" s="6" t="s">
        <v>411</v>
      </c>
      <c r="E191" s="6">
        <v>1</v>
      </c>
      <c r="F191" s="6">
        <v>1</v>
      </c>
      <c r="G191" s="4">
        <v>175</v>
      </c>
      <c r="H191" s="4">
        <v>175</v>
      </c>
      <c r="I191" s="34">
        <v>560207</v>
      </c>
      <c r="J191" s="6">
        <v>13033</v>
      </c>
      <c r="K191" s="6">
        <v>51780</v>
      </c>
      <c r="L191" s="6">
        <v>10020</v>
      </c>
      <c r="M191" s="8">
        <v>41319</v>
      </c>
      <c r="N191" s="8">
        <v>41325</v>
      </c>
    </row>
    <row r="192" spans="1:14" ht="12.75" customHeight="1">
      <c r="A192" s="6" t="s">
        <v>293</v>
      </c>
      <c r="B192" s="5" t="s">
        <v>412</v>
      </c>
      <c r="C192" s="8">
        <v>41319</v>
      </c>
      <c r="D192" s="6" t="s">
        <v>413</v>
      </c>
      <c r="E192" s="6">
        <v>1</v>
      </c>
      <c r="F192" s="6">
        <v>1</v>
      </c>
      <c r="G192" s="4">
        <v>139386</v>
      </c>
      <c r="H192" s="4">
        <v>139386</v>
      </c>
      <c r="I192" s="34">
        <v>559206</v>
      </c>
      <c r="J192" s="6">
        <v>13033</v>
      </c>
      <c r="K192" s="6">
        <v>55470</v>
      </c>
      <c r="L192" s="6">
        <v>40001</v>
      </c>
      <c r="M192" s="8">
        <v>41319</v>
      </c>
      <c r="N192" s="8">
        <v>41320</v>
      </c>
    </row>
    <row r="193" spans="1:14" ht="12.75" customHeight="1">
      <c r="A193" s="6" t="s">
        <v>293</v>
      </c>
      <c r="B193" s="5" t="s">
        <v>414</v>
      </c>
      <c r="C193" s="8">
        <v>41319</v>
      </c>
      <c r="D193" s="6" t="s">
        <v>415</v>
      </c>
      <c r="E193" s="6">
        <v>1</v>
      </c>
      <c r="F193" s="6">
        <v>1</v>
      </c>
      <c r="G193" s="4">
        <v>474.3</v>
      </c>
      <c r="H193" s="4">
        <v>474.3</v>
      </c>
      <c r="I193" s="34">
        <v>560940</v>
      </c>
      <c r="J193" s="6">
        <v>13033</v>
      </c>
      <c r="K193" s="6">
        <v>54060</v>
      </c>
      <c r="L193" s="6">
        <v>10020</v>
      </c>
      <c r="M193" s="8">
        <v>41312</v>
      </c>
      <c r="N193" s="8">
        <v>41327</v>
      </c>
    </row>
    <row r="194" spans="1:14" ht="12.75" customHeight="1">
      <c r="A194" s="6" t="s">
        <v>293</v>
      </c>
      <c r="B194" s="5" t="s">
        <v>416</v>
      </c>
      <c r="C194" s="8">
        <v>41319</v>
      </c>
      <c r="D194" s="6" t="s">
        <v>353</v>
      </c>
      <c r="E194" s="6">
        <v>1</v>
      </c>
      <c r="F194" s="6">
        <v>1</v>
      </c>
      <c r="G194" s="4">
        <v>4125</v>
      </c>
      <c r="H194" s="4">
        <v>4125</v>
      </c>
      <c r="I194" s="34">
        <v>559836</v>
      </c>
      <c r="J194" s="6">
        <v>13033</v>
      </c>
      <c r="K194" s="6">
        <v>53401</v>
      </c>
      <c r="L194" s="6">
        <v>10020</v>
      </c>
      <c r="M194" s="8">
        <v>41319</v>
      </c>
      <c r="N194" s="8">
        <v>41324</v>
      </c>
    </row>
    <row r="195" spans="1:14" ht="12.75" customHeight="1">
      <c r="A195" s="6" t="s">
        <v>293</v>
      </c>
      <c r="B195" s="5" t="s">
        <v>416</v>
      </c>
      <c r="C195" s="8">
        <v>41319</v>
      </c>
      <c r="D195" s="6" t="s">
        <v>353</v>
      </c>
      <c r="E195" s="6">
        <v>2</v>
      </c>
      <c r="F195" s="6">
        <v>1</v>
      </c>
      <c r="G195" s="4">
        <v>2750</v>
      </c>
      <c r="H195" s="4">
        <v>2750</v>
      </c>
      <c r="I195" s="34">
        <v>559836</v>
      </c>
      <c r="J195" s="6">
        <v>13033</v>
      </c>
      <c r="K195" s="6">
        <v>53401</v>
      </c>
      <c r="L195" s="6">
        <v>10020</v>
      </c>
      <c r="M195" s="8">
        <v>41319</v>
      </c>
      <c r="N195" s="8">
        <v>41324</v>
      </c>
    </row>
    <row r="196" spans="1:14" ht="12.75" customHeight="1">
      <c r="A196" s="6" t="s">
        <v>293</v>
      </c>
      <c r="B196" s="5" t="s">
        <v>417</v>
      </c>
      <c r="C196" s="8">
        <v>41320</v>
      </c>
      <c r="D196" s="6" t="s">
        <v>347</v>
      </c>
      <c r="E196" s="6">
        <v>1</v>
      </c>
      <c r="F196" s="6">
        <v>1</v>
      </c>
      <c r="G196" s="4">
        <v>37.619999999999997</v>
      </c>
      <c r="H196" s="4">
        <v>37.619999999999997</v>
      </c>
      <c r="I196" s="34">
        <v>560175</v>
      </c>
      <c r="J196" s="6">
        <v>12062</v>
      </c>
      <c r="K196" s="6">
        <v>54060</v>
      </c>
      <c r="L196" s="6">
        <v>10020</v>
      </c>
      <c r="M196" s="8">
        <v>41317</v>
      </c>
      <c r="N196" s="8">
        <v>41325</v>
      </c>
    </row>
    <row r="197" spans="1:14" ht="12.75" customHeight="1">
      <c r="A197" s="6" t="s">
        <v>293</v>
      </c>
      <c r="B197" s="5" t="s">
        <v>418</v>
      </c>
      <c r="C197" s="8">
        <v>41320</v>
      </c>
      <c r="D197" s="6" t="s">
        <v>347</v>
      </c>
      <c r="E197" s="6">
        <v>2</v>
      </c>
      <c r="F197" s="6">
        <v>1</v>
      </c>
      <c r="G197" s="4">
        <v>11.8</v>
      </c>
      <c r="H197" s="4">
        <v>11.8</v>
      </c>
      <c r="I197" s="34">
        <v>560254</v>
      </c>
      <c r="J197" s="6">
        <v>12062</v>
      </c>
      <c r="K197" s="6">
        <v>54060</v>
      </c>
      <c r="L197" s="6">
        <v>10020</v>
      </c>
      <c r="M197" s="8">
        <v>41321</v>
      </c>
      <c r="N197" s="8">
        <v>41325</v>
      </c>
    </row>
    <row r="198" spans="1:14" ht="12.75" customHeight="1">
      <c r="A198" s="6" t="s">
        <v>293</v>
      </c>
      <c r="B198" s="5" t="s">
        <v>418</v>
      </c>
      <c r="C198" s="8">
        <v>41320</v>
      </c>
      <c r="D198" s="6" t="s">
        <v>347</v>
      </c>
      <c r="E198" s="6">
        <v>1</v>
      </c>
      <c r="F198" s="6">
        <v>1</v>
      </c>
      <c r="G198" s="4">
        <v>7.02</v>
      </c>
      <c r="H198" s="4">
        <v>7.02</v>
      </c>
      <c r="I198" s="34">
        <v>560254</v>
      </c>
      <c r="J198" s="6">
        <v>12062</v>
      </c>
      <c r="K198" s="6">
        <v>54060</v>
      </c>
      <c r="L198" s="6">
        <v>10020</v>
      </c>
      <c r="M198" s="8">
        <v>41321</v>
      </c>
      <c r="N198" s="8">
        <v>41325</v>
      </c>
    </row>
    <row r="199" spans="1:14" ht="12.75" customHeight="1">
      <c r="A199" s="6" t="s">
        <v>293</v>
      </c>
      <c r="B199" s="5" t="s">
        <v>419</v>
      </c>
      <c r="C199" s="8">
        <v>41320</v>
      </c>
      <c r="D199" s="6" t="s">
        <v>347</v>
      </c>
      <c r="E199" s="6">
        <v>8</v>
      </c>
      <c r="F199" s="6">
        <v>1</v>
      </c>
      <c r="G199" s="4">
        <v>5.42</v>
      </c>
      <c r="H199" s="4">
        <v>5.42</v>
      </c>
      <c r="I199" s="34">
        <v>560179</v>
      </c>
      <c r="J199" s="6">
        <v>12062</v>
      </c>
      <c r="K199" s="6">
        <v>54060</v>
      </c>
      <c r="L199" s="6">
        <v>10020</v>
      </c>
      <c r="M199" s="8">
        <v>41318</v>
      </c>
      <c r="N199" s="8">
        <v>41325</v>
      </c>
    </row>
    <row r="200" spans="1:14" ht="12.75" customHeight="1">
      <c r="A200" s="6" t="s">
        <v>293</v>
      </c>
      <c r="B200" s="5" t="s">
        <v>419</v>
      </c>
      <c r="C200" s="8">
        <v>41320</v>
      </c>
      <c r="D200" s="6" t="s">
        <v>347</v>
      </c>
      <c r="E200" s="6">
        <v>7</v>
      </c>
      <c r="F200" s="6">
        <v>1</v>
      </c>
      <c r="G200" s="4">
        <v>5.42</v>
      </c>
      <c r="H200" s="4">
        <v>5.42</v>
      </c>
      <c r="I200" s="34">
        <v>560179</v>
      </c>
      <c r="J200" s="6">
        <v>12062</v>
      </c>
      <c r="K200" s="6">
        <v>54060</v>
      </c>
      <c r="L200" s="6">
        <v>10020</v>
      </c>
      <c r="M200" s="8">
        <v>41318</v>
      </c>
      <c r="N200" s="8">
        <v>41325</v>
      </c>
    </row>
    <row r="201" spans="1:14" ht="12.75" customHeight="1">
      <c r="A201" s="6" t="s">
        <v>293</v>
      </c>
      <c r="B201" s="5" t="s">
        <v>419</v>
      </c>
      <c r="C201" s="8">
        <v>41320</v>
      </c>
      <c r="D201" s="6" t="s">
        <v>347</v>
      </c>
      <c r="E201" s="6">
        <v>9</v>
      </c>
      <c r="F201" s="6">
        <v>1</v>
      </c>
      <c r="G201" s="4">
        <v>5.42</v>
      </c>
      <c r="H201" s="4">
        <v>5.42</v>
      </c>
      <c r="I201" s="34">
        <v>560179</v>
      </c>
      <c r="J201" s="6">
        <v>12062</v>
      </c>
      <c r="K201" s="6">
        <v>54060</v>
      </c>
      <c r="L201" s="6">
        <v>10020</v>
      </c>
      <c r="M201" s="8">
        <v>41318</v>
      </c>
      <c r="N201" s="8">
        <v>41325</v>
      </c>
    </row>
    <row r="202" spans="1:14" ht="12.75" customHeight="1">
      <c r="A202" s="6" t="s">
        <v>293</v>
      </c>
      <c r="B202" s="5" t="s">
        <v>419</v>
      </c>
      <c r="C202" s="8">
        <v>41320</v>
      </c>
      <c r="D202" s="6" t="s">
        <v>347</v>
      </c>
      <c r="E202" s="6">
        <v>1</v>
      </c>
      <c r="F202" s="6">
        <v>1</v>
      </c>
      <c r="G202" s="4">
        <v>11.9</v>
      </c>
      <c r="H202" s="4">
        <v>11.9</v>
      </c>
      <c r="I202" s="34">
        <v>560179</v>
      </c>
      <c r="J202" s="6">
        <v>12062</v>
      </c>
      <c r="K202" s="6">
        <v>54060</v>
      </c>
      <c r="L202" s="6">
        <v>10020</v>
      </c>
      <c r="M202" s="8">
        <v>41318</v>
      </c>
      <c r="N202" s="8">
        <v>41325</v>
      </c>
    </row>
    <row r="203" spans="1:14" ht="12.75" customHeight="1">
      <c r="A203" s="6" t="s">
        <v>293</v>
      </c>
      <c r="B203" s="5" t="s">
        <v>419</v>
      </c>
      <c r="C203" s="8">
        <v>41320</v>
      </c>
      <c r="D203" s="6" t="s">
        <v>347</v>
      </c>
      <c r="E203" s="6">
        <v>2</v>
      </c>
      <c r="F203" s="6">
        <v>1</v>
      </c>
      <c r="G203" s="4">
        <v>21.12</v>
      </c>
      <c r="H203" s="4">
        <v>21.12</v>
      </c>
      <c r="I203" s="34">
        <v>560179</v>
      </c>
      <c r="J203" s="6">
        <v>12062</v>
      </c>
      <c r="K203" s="6">
        <v>54060</v>
      </c>
      <c r="L203" s="6">
        <v>10020</v>
      </c>
      <c r="M203" s="8">
        <v>41318</v>
      </c>
      <c r="N203" s="8">
        <v>41325</v>
      </c>
    </row>
    <row r="204" spans="1:14" ht="12.75" customHeight="1">
      <c r="A204" s="6" t="s">
        <v>293</v>
      </c>
      <c r="B204" s="5" t="s">
        <v>419</v>
      </c>
      <c r="C204" s="8">
        <v>41320</v>
      </c>
      <c r="D204" s="6" t="s">
        <v>347</v>
      </c>
      <c r="E204" s="6">
        <v>6</v>
      </c>
      <c r="F204" s="6">
        <v>1</v>
      </c>
      <c r="G204" s="4">
        <v>2.16</v>
      </c>
      <c r="H204" s="4">
        <v>2.16</v>
      </c>
      <c r="I204" s="34">
        <v>560179</v>
      </c>
      <c r="J204" s="6">
        <v>12062</v>
      </c>
      <c r="K204" s="6">
        <v>54060</v>
      </c>
      <c r="L204" s="6">
        <v>10020</v>
      </c>
      <c r="M204" s="8">
        <v>41318</v>
      </c>
      <c r="N204" s="8">
        <v>41325</v>
      </c>
    </row>
    <row r="205" spans="1:14" ht="12.75" customHeight="1">
      <c r="A205" s="6" t="s">
        <v>293</v>
      </c>
      <c r="B205" s="5" t="s">
        <v>419</v>
      </c>
      <c r="C205" s="8">
        <v>41320</v>
      </c>
      <c r="D205" s="6" t="s">
        <v>347</v>
      </c>
      <c r="E205" s="6">
        <v>5</v>
      </c>
      <c r="F205" s="6">
        <v>1</v>
      </c>
      <c r="G205" s="4">
        <v>2.16</v>
      </c>
      <c r="H205" s="4">
        <v>2.16</v>
      </c>
      <c r="I205" s="34">
        <v>560179</v>
      </c>
      <c r="J205" s="6">
        <v>12062</v>
      </c>
      <c r="K205" s="6">
        <v>54060</v>
      </c>
      <c r="L205" s="6">
        <v>10020</v>
      </c>
      <c r="M205" s="8">
        <v>41318</v>
      </c>
      <c r="N205" s="8">
        <v>41325</v>
      </c>
    </row>
    <row r="206" spans="1:14" ht="12.75" customHeight="1">
      <c r="A206" s="6" t="s">
        <v>293</v>
      </c>
      <c r="B206" s="5" t="s">
        <v>419</v>
      </c>
      <c r="C206" s="8">
        <v>41320</v>
      </c>
      <c r="D206" s="6" t="s">
        <v>347</v>
      </c>
      <c r="E206" s="6">
        <v>4</v>
      </c>
      <c r="F206" s="6">
        <v>1</v>
      </c>
      <c r="G206" s="4">
        <v>14.54</v>
      </c>
      <c r="H206" s="4">
        <v>14.54</v>
      </c>
      <c r="I206" s="34">
        <v>560179</v>
      </c>
      <c r="J206" s="6">
        <v>12062</v>
      </c>
      <c r="K206" s="6">
        <v>54060</v>
      </c>
      <c r="L206" s="6">
        <v>10020</v>
      </c>
      <c r="M206" s="8">
        <v>41318</v>
      </c>
      <c r="N206" s="8">
        <v>41325</v>
      </c>
    </row>
    <row r="207" spans="1:14" ht="12.75" customHeight="1">
      <c r="A207" s="6" t="s">
        <v>293</v>
      </c>
      <c r="B207" s="5" t="s">
        <v>419</v>
      </c>
      <c r="C207" s="8">
        <v>41320</v>
      </c>
      <c r="D207" s="6" t="s">
        <v>347</v>
      </c>
      <c r="E207" s="6">
        <v>3</v>
      </c>
      <c r="F207" s="6">
        <v>1</v>
      </c>
      <c r="G207" s="4">
        <v>0.96</v>
      </c>
      <c r="H207" s="4">
        <v>0.96</v>
      </c>
      <c r="I207" s="34">
        <v>560179</v>
      </c>
      <c r="J207" s="6">
        <v>12062</v>
      </c>
      <c r="K207" s="6">
        <v>54060</v>
      </c>
      <c r="L207" s="6">
        <v>10020</v>
      </c>
      <c r="M207" s="8">
        <v>41318</v>
      </c>
      <c r="N207" s="8">
        <v>41325</v>
      </c>
    </row>
    <row r="208" spans="1:14" ht="12.75" customHeight="1">
      <c r="A208" s="6" t="s">
        <v>293</v>
      </c>
      <c r="B208" s="5" t="s">
        <v>420</v>
      </c>
      <c r="C208" s="8">
        <v>41320</v>
      </c>
      <c r="D208" s="6" t="s">
        <v>347</v>
      </c>
      <c r="E208" s="6">
        <v>5</v>
      </c>
      <c r="F208" s="6">
        <v>1</v>
      </c>
      <c r="G208" s="4">
        <v>84.91</v>
      </c>
      <c r="H208" s="4">
        <v>84.91</v>
      </c>
      <c r="I208" s="34">
        <v>560847</v>
      </c>
      <c r="J208" s="6">
        <v>12062</v>
      </c>
      <c r="K208" s="6">
        <v>54060</v>
      </c>
      <c r="L208" s="6">
        <v>10020</v>
      </c>
      <c r="M208" s="8">
        <v>41333</v>
      </c>
      <c r="N208" s="8">
        <v>41327</v>
      </c>
    </row>
    <row r="209" spans="1:14" ht="12.75" customHeight="1">
      <c r="A209" s="6" t="s">
        <v>293</v>
      </c>
      <c r="B209" s="5" t="s">
        <v>420</v>
      </c>
      <c r="C209" s="8">
        <v>41320</v>
      </c>
      <c r="D209" s="6" t="s">
        <v>347</v>
      </c>
      <c r="E209" s="6">
        <v>3</v>
      </c>
      <c r="F209" s="6">
        <v>1</v>
      </c>
      <c r="G209" s="4">
        <v>74.069999999999993</v>
      </c>
      <c r="H209" s="4">
        <v>74.069999999999993</v>
      </c>
      <c r="I209" s="34">
        <v>560852</v>
      </c>
      <c r="J209" s="6">
        <v>12062</v>
      </c>
      <c r="K209" s="6">
        <v>54060</v>
      </c>
      <c r="L209" s="6">
        <v>10020</v>
      </c>
      <c r="M209" s="8">
        <v>41333</v>
      </c>
      <c r="N209" s="8">
        <v>41327</v>
      </c>
    </row>
    <row r="210" spans="1:14" ht="12.75" customHeight="1">
      <c r="A210" s="6" t="s">
        <v>293</v>
      </c>
      <c r="B210" s="5" t="s">
        <v>420</v>
      </c>
      <c r="C210" s="8">
        <v>41320</v>
      </c>
      <c r="D210" s="6" t="s">
        <v>347</v>
      </c>
      <c r="E210" s="6">
        <v>1</v>
      </c>
      <c r="F210" s="6">
        <v>1</v>
      </c>
      <c r="G210" s="4">
        <v>15.97</v>
      </c>
      <c r="H210" s="4">
        <v>15.97</v>
      </c>
      <c r="I210" s="34">
        <v>560847</v>
      </c>
      <c r="J210" s="6">
        <v>12062</v>
      </c>
      <c r="K210" s="6">
        <v>54060</v>
      </c>
      <c r="L210" s="6">
        <v>10020</v>
      </c>
      <c r="M210" s="8">
        <v>41333</v>
      </c>
      <c r="N210" s="8">
        <v>41327</v>
      </c>
    </row>
    <row r="211" spans="1:14" ht="12.75" customHeight="1">
      <c r="A211" s="6" t="s">
        <v>293</v>
      </c>
      <c r="B211" s="5" t="s">
        <v>420</v>
      </c>
      <c r="C211" s="8">
        <v>41320</v>
      </c>
      <c r="D211" s="6" t="s">
        <v>347</v>
      </c>
      <c r="E211" s="6">
        <v>4</v>
      </c>
      <c r="F211" s="6">
        <v>1</v>
      </c>
      <c r="G211" s="4">
        <v>79.489999999999995</v>
      </c>
      <c r="H211" s="4">
        <v>79.489999999999995</v>
      </c>
      <c r="I211" s="34">
        <v>560852</v>
      </c>
      <c r="J211" s="6">
        <v>12062</v>
      </c>
      <c r="K211" s="6">
        <v>54060</v>
      </c>
      <c r="L211" s="6">
        <v>10020</v>
      </c>
      <c r="M211" s="8">
        <v>41333</v>
      </c>
      <c r="N211" s="8">
        <v>41327</v>
      </c>
    </row>
    <row r="212" spans="1:14" ht="12.75" customHeight="1">
      <c r="A212" s="6" t="s">
        <v>293</v>
      </c>
      <c r="B212" s="5" t="s">
        <v>420</v>
      </c>
      <c r="C212" s="8">
        <v>41320</v>
      </c>
      <c r="D212" s="6" t="s">
        <v>347</v>
      </c>
      <c r="E212" s="6">
        <v>7</v>
      </c>
      <c r="F212" s="6">
        <v>1</v>
      </c>
      <c r="G212" s="4">
        <v>3.25</v>
      </c>
      <c r="H212" s="4">
        <v>3.25</v>
      </c>
      <c r="I212" s="34">
        <v>560847</v>
      </c>
      <c r="J212" s="6">
        <v>12062</v>
      </c>
      <c r="K212" s="6">
        <v>54060</v>
      </c>
      <c r="L212" s="6">
        <v>10020</v>
      </c>
      <c r="M212" s="8">
        <v>41333</v>
      </c>
      <c r="N212" s="8">
        <v>41327</v>
      </c>
    </row>
    <row r="213" spans="1:14" ht="12.75" customHeight="1">
      <c r="A213" s="6" t="s">
        <v>293</v>
      </c>
      <c r="B213" s="5" t="s">
        <v>420</v>
      </c>
      <c r="C213" s="8">
        <v>41320</v>
      </c>
      <c r="D213" s="6" t="s">
        <v>347</v>
      </c>
      <c r="E213" s="6">
        <v>6</v>
      </c>
      <c r="F213" s="6">
        <v>1</v>
      </c>
      <c r="G213" s="4">
        <v>16.559999999999999</v>
      </c>
      <c r="H213" s="4">
        <v>16.559999999999999</v>
      </c>
      <c r="I213" s="34">
        <v>560847</v>
      </c>
      <c r="J213" s="6">
        <v>12062</v>
      </c>
      <c r="K213" s="6">
        <v>54060</v>
      </c>
      <c r="L213" s="6">
        <v>10020</v>
      </c>
      <c r="M213" s="8">
        <v>41333</v>
      </c>
      <c r="N213" s="8">
        <v>41327</v>
      </c>
    </row>
    <row r="214" spans="1:14" ht="12.75" customHeight="1">
      <c r="A214" s="6" t="s">
        <v>293</v>
      </c>
      <c r="B214" s="5" t="s">
        <v>420</v>
      </c>
      <c r="C214" s="8">
        <v>41320</v>
      </c>
      <c r="D214" s="6" t="s">
        <v>347</v>
      </c>
      <c r="E214" s="6">
        <v>2</v>
      </c>
      <c r="F214" s="6">
        <v>1</v>
      </c>
      <c r="G214" s="4">
        <v>7.2</v>
      </c>
      <c r="H214" s="4">
        <v>7.2</v>
      </c>
      <c r="I214" s="34">
        <v>560847</v>
      </c>
      <c r="J214" s="6">
        <v>12062</v>
      </c>
      <c r="K214" s="6">
        <v>54060</v>
      </c>
      <c r="L214" s="6">
        <v>10020</v>
      </c>
      <c r="M214" s="8">
        <v>41333</v>
      </c>
      <c r="N214" s="8">
        <v>41327</v>
      </c>
    </row>
    <row r="215" spans="1:14" ht="12.75" customHeight="1">
      <c r="A215" s="6" t="s">
        <v>293</v>
      </c>
      <c r="B215" s="5" t="s">
        <v>421</v>
      </c>
      <c r="C215" s="8">
        <v>41320</v>
      </c>
      <c r="D215" s="6" t="s">
        <v>347</v>
      </c>
      <c r="E215" s="6">
        <v>1</v>
      </c>
      <c r="F215" s="6">
        <v>1</v>
      </c>
      <c r="G215" s="4">
        <v>60.3</v>
      </c>
      <c r="H215" s="4">
        <v>60.3</v>
      </c>
      <c r="I215" s="34">
        <v>560237</v>
      </c>
      <c r="J215" s="6">
        <v>12062</v>
      </c>
      <c r="K215" s="6">
        <v>54060</v>
      </c>
      <c r="L215" s="6">
        <v>10020</v>
      </c>
      <c r="M215" s="8">
        <v>41318</v>
      </c>
      <c r="N215" s="8">
        <v>41325</v>
      </c>
    </row>
    <row r="216" spans="1:14" ht="12.75" customHeight="1">
      <c r="A216" s="6" t="s">
        <v>293</v>
      </c>
      <c r="B216" s="5" t="s">
        <v>422</v>
      </c>
      <c r="C216" s="8">
        <v>41320</v>
      </c>
      <c r="D216" s="6" t="s">
        <v>347</v>
      </c>
      <c r="E216" s="6">
        <v>1</v>
      </c>
      <c r="F216" s="6">
        <v>1</v>
      </c>
      <c r="G216" s="4">
        <v>123.96</v>
      </c>
      <c r="H216" s="4">
        <v>123.96</v>
      </c>
      <c r="I216" s="34">
        <v>560182</v>
      </c>
      <c r="J216" s="6">
        <v>12062</v>
      </c>
      <c r="K216" s="6">
        <v>54060</v>
      </c>
      <c r="L216" s="6">
        <v>10020</v>
      </c>
      <c r="M216" s="8">
        <v>41320</v>
      </c>
      <c r="N216" s="8">
        <v>41325</v>
      </c>
    </row>
    <row r="217" spans="1:14" ht="12.75" customHeight="1">
      <c r="A217" s="6" t="s">
        <v>293</v>
      </c>
      <c r="B217" s="5" t="s">
        <v>422</v>
      </c>
      <c r="C217" s="8">
        <v>41320</v>
      </c>
      <c r="D217" s="6" t="s">
        <v>347</v>
      </c>
      <c r="E217" s="6">
        <v>2</v>
      </c>
      <c r="F217" s="6">
        <v>1</v>
      </c>
      <c r="G217" s="4">
        <v>72.34</v>
      </c>
      <c r="H217" s="4">
        <v>72.34</v>
      </c>
      <c r="I217" s="34">
        <v>560182</v>
      </c>
      <c r="J217" s="6">
        <v>12062</v>
      </c>
      <c r="K217" s="6">
        <v>54060</v>
      </c>
      <c r="L217" s="6">
        <v>10020</v>
      </c>
      <c r="M217" s="8">
        <v>41320</v>
      </c>
      <c r="N217" s="8">
        <v>41325</v>
      </c>
    </row>
    <row r="218" spans="1:14" ht="12.75" customHeight="1">
      <c r="A218" s="6" t="s">
        <v>293</v>
      </c>
      <c r="B218" s="5" t="s">
        <v>422</v>
      </c>
      <c r="C218" s="8">
        <v>41320</v>
      </c>
      <c r="D218" s="6" t="s">
        <v>347</v>
      </c>
      <c r="E218" s="6">
        <v>4</v>
      </c>
      <c r="F218" s="6">
        <v>1</v>
      </c>
      <c r="G218" s="4">
        <v>193.48</v>
      </c>
      <c r="H218" s="4">
        <v>193.48</v>
      </c>
      <c r="I218" s="34">
        <v>560182</v>
      </c>
      <c r="J218" s="6">
        <v>12062</v>
      </c>
      <c r="K218" s="6">
        <v>54060</v>
      </c>
      <c r="L218" s="6">
        <v>10020</v>
      </c>
      <c r="M218" s="8">
        <v>41320</v>
      </c>
      <c r="N218" s="8">
        <v>41325</v>
      </c>
    </row>
    <row r="219" spans="1:14" ht="12.75" customHeight="1">
      <c r="A219" s="6" t="s">
        <v>293</v>
      </c>
      <c r="B219" s="5" t="s">
        <v>422</v>
      </c>
      <c r="C219" s="8">
        <v>41320</v>
      </c>
      <c r="D219" s="6" t="s">
        <v>347</v>
      </c>
      <c r="E219" s="6">
        <v>3</v>
      </c>
      <c r="F219" s="6">
        <v>1</v>
      </c>
      <c r="G219" s="4">
        <v>56.82</v>
      </c>
      <c r="H219" s="4">
        <v>56.82</v>
      </c>
      <c r="I219" s="34">
        <v>560182</v>
      </c>
      <c r="J219" s="6">
        <v>12062</v>
      </c>
      <c r="K219" s="6">
        <v>54060</v>
      </c>
      <c r="L219" s="6">
        <v>10020</v>
      </c>
      <c r="M219" s="8">
        <v>41320</v>
      </c>
      <c r="N219" s="8">
        <v>41325</v>
      </c>
    </row>
    <row r="220" spans="1:14" ht="12.75" customHeight="1">
      <c r="A220" s="6" t="s">
        <v>293</v>
      </c>
      <c r="B220" s="5" t="s">
        <v>422</v>
      </c>
      <c r="C220" s="8">
        <v>41320</v>
      </c>
      <c r="D220" s="6" t="s">
        <v>347</v>
      </c>
      <c r="E220" s="6">
        <v>6</v>
      </c>
      <c r="F220" s="6">
        <v>1</v>
      </c>
      <c r="G220" s="4">
        <v>32.4</v>
      </c>
      <c r="H220" s="4">
        <v>32.4</v>
      </c>
      <c r="I220" s="34">
        <v>560182</v>
      </c>
      <c r="J220" s="6">
        <v>12062</v>
      </c>
      <c r="K220" s="6">
        <v>54060</v>
      </c>
      <c r="L220" s="6">
        <v>10020</v>
      </c>
      <c r="M220" s="8">
        <v>41320</v>
      </c>
      <c r="N220" s="8">
        <v>41325</v>
      </c>
    </row>
    <row r="221" spans="1:14" ht="12.75" customHeight="1">
      <c r="A221" s="6" t="s">
        <v>293</v>
      </c>
      <c r="B221" s="5" t="s">
        <v>422</v>
      </c>
      <c r="C221" s="8">
        <v>41320</v>
      </c>
      <c r="D221" s="6" t="s">
        <v>347</v>
      </c>
      <c r="E221" s="6">
        <v>5</v>
      </c>
      <c r="F221" s="6">
        <v>1</v>
      </c>
      <c r="G221" s="4">
        <v>3.19</v>
      </c>
      <c r="H221" s="4">
        <v>3.19</v>
      </c>
      <c r="I221" s="34">
        <v>560182</v>
      </c>
      <c r="J221" s="6">
        <v>12062</v>
      </c>
      <c r="K221" s="6">
        <v>54060</v>
      </c>
      <c r="L221" s="6">
        <v>10020</v>
      </c>
      <c r="M221" s="8">
        <v>41320</v>
      </c>
      <c r="N221" s="8">
        <v>41325</v>
      </c>
    </row>
    <row r="222" spans="1:14" ht="12.75" customHeight="1">
      <c r="A222" s="6" t="s">
        <v>293</v>
      </c>
      <c r="B222" s="5" t="s">
        <v>423</v>
      </c>
      <c r="C222" s="8">
        <v>41320</v>
      </c>
      <c r="D222" s="6" t="s">
        <v>424</v>
      </c>
      <c r="E222" s="6">
        <v>1</v>
      </c>
      <c r="F222" s="6">
        <v>1</v>
      </c>
      <c r="G222" s="4">
        <v>172.8</v>
      </c>
      <c r="H222" s="4">
        <v>172.8</v>
      </c>
      <c r="I222" s="34">
        <v>560746</v>
      </c>
      <c r="J222" s="6">
        <v>12062</v>
      </c>
      <c r="K222" s="6">
        <v>52541</v>
      </c>
      <c r="L222" s="6">
        <v>10020</v>
      </c>
      <c r="M222" s="8">
        <v>41317</v>
      </c>
      <c r="N222" s="8">
        <v>41326</v>
      </c>
    </row>
    <row r="223" spans="1:14" ht="12.75" customHeight="1">
      <c r="A223" s="6" t="s">
        <v>293</v>
      </c>
      <c r="B223" s="5" t="s">
        <v>425</v>
      </c>
      <c r="C223" s="8">
        <v>41320</v>
      </c>
      <c r="D223" s="6" t="s">
        <v>426</v>
      </c>
      <c r="E223" s="6">
        <v>1</v>
      </c>
      <c r="F223" s="6">
        <v>1</v>
      </c>
      <c r="G223" s="4">
        <v>264.95</v>
      </c>
      <c r="H223" s="4">
        <v>0</v>
      </c>
      <c r="I223" s="34"/>
      <c r="J223" s="6">
        <v>12062</v>
      </c>
      <c r="K223" s="6">
        <v>52541</v>
      </c>
      <c r="L223" s="6">
        <v>10020</v>
      </c>
      <c r="M223" s="8">
        <v>41316</v>
      </c>
    </row>
    <row r="224" spans="1:14" ht="12.75" customHeight="1">
      <c r="A224" s="6" t="s">
        <v>293</v>
      </c>
      <c r="B224" s="5" t="s">
        <v>427</v>
      </c>
      <c r="C224" s="8">
        <v>41320</v>
      </c>
      <c r="D224" s="6" t="s">
        <v>428</v>
      </c>
      <c r="E224" s="6">
        <v>1</v>
      </c>
      <c r="F224" s="6">
        <v>1</v>
      </c>
      <c r="G224" s="4">
        <v>3784.56</v>
      </c>
      <c r="H224" s="4">
        <v>3784.56</v>
      </c>
      <c r="I224" s="34">
        <v>560687</v>
      </c>
      <c r="J224" s="6">
        <v>12062</v>
      </c>
      <c r="K224" s="6">
        <v>54074</v>
      </c>
      <c r="L224" s="6">
        <v>10020</v>
      </c>
      <c r="M224" s="8">
        <v>41318</v>
      </c>
      <c r="N224" s="8">
        <v>41326</v>
      </c>
    </row>
    <row r="225" spans="1:14" ht="12.75" customHeight="1">
      <c r="A225" s="6" t="s">
        <v>293</v>
      </c>
      <c r="B225" s="5" t="s">
        <v>429</v>
      </c>
      <c r="C225" s="8">
        <v>41320</v>
      </c>
      <c r="D225" s="6" t="s">
        <v>430</v>
      </c>
      <c r="E225" s="6">
        <v>1</v>
      </c>
      <c r="F225" s="6">
        <v>1</v>
      </c>
      <c r="G225" s="4">
        <v>0</v>
      </c>
      <c r="H225" s="4">
        <v>0</v>
      </c>
      <c r="I225" s="34"/>
      <c r="J225" s="6">
        <v>12062</v>
      </c>
      <c r="K225" s="6">
        <v>51982</v>
      </c>
      <c r="L225" s="6">
        <v>10020</v>
      </c>
      <c r="M225" s="8">
        <v>41318</v>
      </c>
    </row>
    <row r="226" spans="1:14" ht="12.75" customHeight="1">
      <c r="A226" s="6" t="s">
        <v>293</v>
      </c>
      <c r="B226" s="5" t="s">
        <v>431</v>
      </c>
      <c r="C226" s="8">
        <v>41289</v>
      </c>
      <c r="D226" s="6" t="s">
        <v>432</v>
      </c>
      <c r="E226" s="6">
        <v>1</v>
      </c>
      <c r="F226" s="6">
        <v>1</v>
      </c>
      <c r="G226" s="4">
        <v>76.23</v>
      </c>
      <c r="H226" s="4">
        <v>76.23</v>
      </c>
      <c r="I226" s="34">
        <v>560202</v>
      </c>
      <c r="J226" s="6">
        <v>12062</v>
      </c>
      <c r="K226" s="6">
        <v>54770</v>
      </c>
      <c r="L226" s="6">
        <v>12175</v>
      </c>
      <c r="M226" s="8">
        <v>41320</v>
      </c>
      <c r="N226" s="8">
        <v>41325</v>
      </c>
    </row>
    <row r="227" spans="1:14" ht="12.75" customHeight="1">
      <c r="A227" s="6" t="s">
        <v>293</v>
      </c>
      <c r="B227" s="5" t="s">
        <v>433</v>
      </c>
      <c r="C227" s="8">
        <v>41320</v>
      </c>
      <c r="D227" s="6" t="s">
        <v>434</v>
      </c>
      <c r="E227" s="6">
        <v>1</v>
      </c>
      <c r="F227" s="6">
        <v>1</v>
      </c>
      <c r="G227" s="4">
        <v>2739843</v>
      </c>
      <c r="H227" s="4">
        <v>2739843</v>
      </c>
      <c r="I227" s="34">
        <v>559804</v>
      </c>
      <c r="J227" s="6">
        <v>21009</v>
      </c>
      <c r="K227" s="6">
        <v>51970</v>
      </c>
      <c r="L227" s="6">
        <v>40001</v>
      </c>
      <c r="M227" s="8">
        <v>41320</v>
      </c>
      <c r="N227" s="8">
        <v>41324</v>
      </c>
    </row>
    <row r="228" spans="1:14" ht="12.75" customHeight="1">
      <c r="A228" s="6" t="s">
        <v>293</v>
      </c>
      <c r="B228" s="5" t="s">
        <v>435</v>
      </c>
      <c r="C228" s="8">
        <v>41289</v>
      </c>
      <c r="D228" s="6" t="s">
        <v>332</v>
      </c>
      <c r="E228" s="6">
        <v>1</v>
      </c>
      <c r="F228" s="6">
        <v>1</v>
      </c>
      <c r="G228" s="4">
        <v>21.64</v>
      </c>
      <c r="H228" s="4">
        <v>0</v>
      </c>
      <c r="I228" s="34"/>
      <c r="J228" s="6">
        <v>13033</v>
      </c>
      <c r="K228" s="6">
        <v>54070</v>
      </c>
      <c r="L228" s="6">
        <v>10020</v>
      </c>
      <c r="M228" s="8">
        <v>41322</v>
      </c>
    </row>
    <row r="229" spans="1:14" ht="12.75" customHeight="1">
      <c r="A229" s="6" t="s">
        <v>293</v>
      </c>
      <c r="B229" s="5" t="s">
        <v>436</v>
      </c>
      <c r="C229" s="8">
        <v>41289</v>
      </c>
      <c r="D229" s="6" t="s">
        <v>437</v>
      </c>
      <c r="E229" s="6">
        <v>2</v>
      </c>
      <c r="F229" s="6">
        <v>1</v>
      </c>
      <c r="G229" s="4">
        <v>336.16</v>
      </c>
      <c r="H229" s="4">
        <v>0</v>
      </c>
      <c r="I229" s="34"/>
      <c r="J229" s="6">
        <v>13033</v>
      </c>
      <c r="K229" s="6">
        <v>54060</v>
      </c>
      <c r="L229" s="6">
        <v>10020</v>
      </c>
      <c r="M229" s="8">
        <v>41320</v>
      </c>
    </row>
    <row r="230" spans="1:14" ht="12.75" customHeight="1">
      <c r="A230" s="6" t="s">
        <v>293</v>
      </c>
      <c r="B230" s="5" t="s">
        <v>436</v>
      </c>
      <c r="C230" s="8">
        <v>41320</v>
      </c>
      <c r="D230" s="6" t="s">
        <v>437</v>
      </c>
      <c r="E230" s="6">
        <v>1</v>
      </c>
      <c r="F230" s="6">
        <v>1</v>
      </c>
      <c r="G230" s="4">
        <v>336.16</v>
      </c>
      <c r="H230" s="4">
        <v>0</v>
      </c>
      <c r="I230" s="34"/>
      <c r="J230" s="6">
        <v>13033</v>
      </c>
      <c r="K230" s="6">
        <v>54060</v>
      </c>
      <c r="L230" s="6">
        <v>10020</v>
      </c>
      <c r="M230" s="8">
        <v>41320</v>
      </c>
    </row>
    <row r="231" spans="1:14" ht="12.75" customHeight="1">
      <c r="A231" s="6" t="s">
        <v>293</v>
      </c>
      <c r="B231" s="5" t="s">
        <v>438</v>
      </c>
      <c r="C231" s="8">
        <v>41289</v>
      </c>
      <c r="D231" s="6" t="s">
        <v>415</v>
      </c>
      <c r="E231" s="6">
        <v>1</v>
      </c>
      <c r="F231" s="6">
        <v>1</v>
      </c>
      <c r="G231" s="4">
        <v>296.39999999999998</v>
      </c>
      <c r="H231" s="4">
        <v>296.39999999999998</v>
      </c>
      <c r="I231" s="34">
        <v>559784</v>
      </c>
      <c r="J231" s="6">
        <v>21009</v>
      </c>
      <c r="K231" s="6">
        <v>54120</v>
      </c>
      <c r="L231" s="6">
        <v>40001</v>
      </c>
      <c r="M231" s="8">
        <v>41285</v>
      </c>
      <c r="N231" s="8">
        <v>41324</v>
      </c>
    </row>
    <row r="232" spans="1:14" ht="12.75" customHeight="1">
      <c r="A232" s="6" t="s">
        <v>293</v>
      </c>
      <c r="B232" s="5" t="s">
        <v>438</v>
      </c>
      <c r="C232" s="8">
        <v>41289</v>
      </c>
      <c r="D232" s="6" t="s">
        <v>415</v>
      </c>
      <c r="E232" s="6">
        <v>2</v>
      </c>
      <c r="F232" s="6">
        <v>1</v>
      </c>
      <c r="G232" s="4">
        <v>503.5</v>
      </c>
      <c r="H232" s="4">
        <v>503.5</v>
      </c>
      <c r="I232" s="34">
        <v>559784</v>
      </c>
      <c r="J232" s="6">
        <v>21009</v>
      </c>
      <c r="K232" s="6">
        <v>54120</v>
      </c>
      <c r="L232" s="6">
        <v>40001</v>
      </c>
      <c r="M232" s="8">
        <v>41285</v>
      </c>
      <c r="N232" s="8">
        <v>41324</v>
      </c>
    </row>
    <row r="233" spans="1:14" ht="12.75" customHeight="1">
      <c r="A233" s="6" t="s">
        <v>293</v>
      </c>
      <c r="B233" s="5" t="s">
        <v>439</v>
      </c>
      <c r="C233" s="8">
        <v>41320</v>
      </c>
      <c r="D233" s="6" t="s">
        <v>440</v>
      </c>
      <c r="E233" s="6">
        <v>6</v>
      </c>
      <c r="F233" s="6">
        <v>1</v>
      </c>
      <c r="G233" s="4">
        <v>910</v>
      </c>
      <c r="H233" s="4">
        <v>600</v>
      </c>
      <c r="I233" s="34">
        <v>560236</v>
      </c>
      <c r="J233" s="6">
        <v>13033</v>
      </c>
      <c r="K233" s="6">
        <v>53755</v>
      </c>
      <c r="L233" s="6">
        <v>12175</v>
      </c>
      <c r="M233" s="8">
        <v>41310</v>
      </c>
      <c r="N233" s="8">
        <v>41325</v>
      </c>
    </row>
    <row r="234" spans="1:14" ht="12.75" customHeight="1">
      <c r="A234" s="6" t="s">
        <v>293</v>
      </c>
      <c r="B234" s="5" t="s">
        <v>439</v>
      </c>
      <c r="C234" s="8">
        <v>41320</v>
      </c>
      <c r="D234" s="6" t="s">
        <v>440</v>
      </c>
      <c r="E234" s="6">
        <v>3</v>
      </c>
      <c r="F234" s="6">
        <v>1</v>
      </c>
      <c r="G234" s="4">
        <v>830</v>
      </c>
      <c r="H234" s="4">
        <v>710</v>
      </c>
      <c r="I234" s="34">
        <v>560236</v>
      </c>
      <c r="J234" s="6">
        <v>13033</v>
      </c>
      <c r="K234" s="6">
        <v>53755</v>
      </c>
      <c r="L234" s="6">
        <v>12175</v>
      </c>
      <c r="M234" s="8">
        <v>41310</v>
      </c>
      <c r="N234" s="8">
        <v>41325</v>
      </c>
    </row>
    <row r="235" spans="1:14" ht="12.75" customHeight="1">
      <c r="A235" s="6" t="s">
        <v>293</v>
      </c>
      <c r="B235" s="5" t="s">
        <v>439</v>
      </c>
      <c r="C235" s="8">
        <v>41320</v>
      </c>
      <c r="D235" s="6" t="s">
        <v>440</v>
      </c>
      <c r="E235" s="6">
        <v>4</v>
      </c>
      <c r="F235" s="6">
        <v>1</v>
      </c>
      <c r="G235" s="4">
        <v>830</v>
      </c>
      <c r="H235" s="4">
        <v>635</v>
      </c>
      <c r="I235" s="34">
        <v>560236</v>
      </c>
      <c r="J235" s="6">
        <v>13033</v>
      </c>
      <c r="K235" s="6">
        <v>53755</v>
      </c>
      <c r="L235" s="6">
        <v>12175</v>
      </c>
      <c r="M235" s="8">
        <v>41310</v>
      </c>
      <c r="N235" s="8">
        <v>41325</v>
      </c>
    </row>
    <row r="236" spans="1:14" ht="12.75" customHeight="1">
      <c r="A236" s="6" t="s">
        <v>293</v>
      </c>
      <c r="B236" s="5" t="s">
        <v>439</v>
      </c>
      <c r="C236" s="8">
        <v>41320</v>
      </c>
      <c r="D236" s="6" t="s">
        <v>440</v>
      </c>
      <c r="E236" s="6">
        <v>1</v>
      </c>
      <c r="F236" s="6">
        <v>1</v>
      </c>
      <c r="G236" s="4">
        <v>1540</v>
      </c>
      <c r="H236" s="4">
        <v>1540</v>
      </c>
      <c r="I236" s="34">
        <v>560236</v>
      </c>
      <c r="J236" s="6">
        <v>13033</v>
      </c>
      <c r="K236" s="6">
        <v>53755</v>
      </c>
      <c r="L236" s="6">
        <v>12175</v>
      </c>
      <c r="M236" s="8">
        <v>41310</v>
      </c>
      <c r="N236" s="8">
        <v>41325</v>
      </c>
    </row>
    <row r="237" spans="1:14" ht="12.75" customHeight="1">
      <c r="A237" s="6" t="s">
        <v>293</v>
      </c>
      <c r="B237" s="5" t="s">
        <v>439</v>
      </c>
      <c r="C237" s="8">
        <v>41320</v>
      </c>
      <c r="D237" s="6" t="s">
        <v>440</v>
      </c>
      <c r="E237" s="6">
        <v>2</v>
      </c>
      <c r="F237" s="6">
        <v>1</v>
      </c>
      <c r="G237" s="4">
        <v>830</v>
      </c>
      <c r="H237" s="4">
        <v>415</v>
      </c>
      <c r="I237" s="34">
        <v>560236</v>
      </c>
      <c r="J237" s="6">
        <v>13033</v>
      </c>
      <c r="K237" s="6">
        <v>53755</v>
      </c>
      <c r="L237" s="6">
        <v>12175</v>
      </c>
      <c r="M237" s="8">
        <v>41310</v>
      </c>
      <c r="N237" s="8">
        <v>41325</v>
      </c>
    </row>
    <row r="238" spans="1:14" ht="12.75" customHeight="1">
      <c r="A238" s="6" t="s">
        <v>293</v>
      </c>
      <c r="B238" s="5" t="s">
        <v>439</v>
      </c>
      <c r="C238" s="8">
        <v>41320</v>
      </c>
      <c r="D238" s="6" t="s">
        <v>440</v>
      </c>
      <c r="E238" s="6">
        <v>5</v>
      </c>
      <c r="F238" s="6">
        <v>1</v>
      </c>
      <c r="G238" s="4">
        <v>830</v>
      </c>
      <c r="H238" s="4">
        <v>415</v>
      </c>
      <c r="I238" s="34">
        <v>560236</v>
      </c>
      <c r="J238" s="6">
        <v>13033</v>
      </c>
      <c r="K238" s="6">
        <v>53755</v>
      </c>
      <c r="L238" s="6">
        <v>12175</v>
      </c>
      <c r="M238" s="8">
        <v>41310</v>
      </c>
      <c r="N238" s="8">
        <v>41325</v>
      </c>
    </row>
    <row r="239" spans="1:14" ht="12.75" customHeight="1">
      <c r="A239" s="6" t="s">
        <v>293</v>
      </c>
      <c r="B239" s="5" t="s">
        <v>441</v>
      </c>
      <c r="C239" s="8">
        <v>41320</v>
      </c>
      <c r="D239" s="6" t="s">
        <v>442</v>
      </c>
      <c r="E239" s="6">
        <v>1</v>
      </c>
      <c r="F239" s="6">
        <v>1</v>
      </c>
      <c r="G239" s="4">
        <v>222</v>
      </c>
      <c r="H239" s="4">
        <v>0</v>
      </c>
      <c r="I239" s="34"/>
      <c r="J239" s="6">
        <v>13033</v>
      </c>
      <c r="K239" s="6">
        <v>53920</v>
      </c>
      <c r="L239" s="6">
        <v>10020</v>
      </c>
      <c r="M239" s="8">
        <v>41320</v>
      </c>
    </row>
    <row r="240" spans="1:14" ht="12.75" customHeight="1">
      <c r="A240" s="6" t="s">
        <v>293</v>
      </c>
      <c r="B240" s="5" t="s">
        <v>443</v>
      </c>
      <c r="C240" s="8">
        <v>41320</v>
      </c>
      <c r="D240" s="6" t="s">
        <v>444</v>
      </c>
      <c r="E240" s="6">
        <v>1</v>
      </c>
      <c r="F240" s="6">
        <v>1</v>
      </c>
      <c r="G240" s="4">
        <v>5000</v>
      </c>
      <c r="H240" s="4">
        <v>0</v>
      </c>
      <c r="I240" s="34"/>
      <c r="J240" s="6">
        <v>13033</v>
      </c>
      <c r="K240" s="6">
        <v>53402</v>
      </c>
      <c r="L240" s="6">
        <v>10020</v>
      </c>
      <c r="M240" s="8">
        <v>41320</v>
      </c>
    </row>
    <row r="241" spans="1:14" ht="12.75" customHeight="1">
      <c r="A241" s="6" t="s">
        <v>293</v>
      </c>
      <c r="B241" s="5" t="s">
        <v>445</v>
      </c>
      <c r="C241" s="8">
        <v>41293</v>
      </c>
      <c r="D241" s="6" t="s">
        <v>446</v>
      </c>
      <c r="E241" s="6">
        <v>1</v>
      </c>
      <c r="F241" s="6">
        <v>1</v>
      </c>
      <c r="G241" s="4">
        <v>647.78</v>
      </c>
      <c r="H241" s="4">
        <v>647.78</v>
      </c>
      <c r="I241" s="34">
        <v>559771</v>
      </c>
      <c r="J241" s="6">
        <v>12062</v>
      </c>
      <c r="K241" s="6">
        <v>55050</v>
      </c>
      <c r="L241" s="6">
        <v>22086</v>
      </c>
      <c r="M241" s="8">
        <v>41324</v>
      </c>
      <c r="N241" s="8">
        <v>41324</v>
      </c>
    </row>
    <row r="242" spans="1:14" ht="12.75" customHeight="1">
      <c r="A242" s="6" t="s">
        <v>293</v>
      </c>
      <c r="B242" s="5" t="s">
        <v>447</v>
      </c>
      <c r="C242" s="8">
        <v>41293</v>
      </c>
      <c r="D242" s="6" t="s">
        <v>448</v>
      </c>
      <c r="E242" s="6">
        <v>1</v>
      </c>
      <c r="F242" s="6">
        <v>1</v>
      </c>
      <c r="G242" s="4">
        <v>2804.4</v>
      </c>
      <c r="H242" s="4">
        <v>2804.4</v>
      </c>
      <c r="I242" s="34">
        <v>559798</v>
      </c>
      <c r="J242" s="6">
        <v>12062</v>
      </c>
      <c r="K242" s="6">
        <v>55050</v>
      </c>
      <c r="L242" s="6">
        <v>22086</v>
      </c>
      <c r="M242" s="8">
        <v>41324</v>
      </c>
      <c r="N242" s="8">
        <v>41324</v>
      </c>
    </row>
    <row r="243" spans="1:14" ht="12.75" customHeight="1">
      <c r="A243" s="6" t="s">
        <v>293</v>
      </c>
      <c r="B243" s="5" t="s">
        <v>449</v>
      </c>
      <c r="C243" s="8">
        <v>41229</v>
      </c>
      <c r="D243" s="6" t="s">
        <v>371</v>
      </c>
      <c r="E243" s="6">
        <v>1</v>
      </c>
      <c r="F243" s="6">
        <v>1</v>
      </c>
      <c r="G243" s="4">
        <v>306.72000000000003</v>
      </c>
      <c r="H243" s="4">
        <v>306.72000000000003</v>
      </c>
      <c r="I243" s="34">
        <v>560156</v>
      </c>
      <c r="J243" s="6">
        <v>12062</v>
      </c>
      <c r="K243" s="6">
        <v>53015</v>
      </c>
      <c r="L243" s="6">
        <v>10020</v>
      </c>
      <c r="M243" s="8">
        <v>41325</v>
      </c>
      <c r="N243" s="8">
        <v>41325</v>
      </c>
    </row>
    <row r="244" spans="1:14" ht="12.75" customHeight="1">
      <c r="A244" s="6" t="s">
        <v>293</v>
      </c>
      <c r="B244" s="5" t="s">
        <v>450</v>
      </c>
      <c r="C244" s="8">
        <v>41293</v>
      </c>
      <c r="D244" s="6" t="s">
        <v>451</v>
      </c>
      <c r="E244" s="6">
        <v>6</v>
      </c>
      <c r="F244" s="6">
        <v>1</v>
      </c>
      <c r="G244" s="4">
        <v>184.8</v>
      </c>
      <c r="H244" s="4">
        <v>0</v>
      </c>
      <c r="I244" s="34"/>
      <c r="J244" s="6">
        <v>12062</v>
      </c>
      <c r="K244" s="6">
        <v>53920</v>
      </c>
      <c r="L244" s="6">
        <v>10020</v>
      </c>
      <c r="M244" s="8">
        <v>41324</v>
      </c>
    </row>
    <row r="245" spans="1:14" ht="12.75" customHeight="1">
      <c r="A245" s="6" t="s">
        <v>293</v>
      </c>
      <c r="B245" s="5" t="s">
        <v>450</v>
      </c>
      <c r="C245" s="8">
        <v>41293</v>
      </c>
      <c r="D245" s="6" t="s">
        <v>451</v>
      </c>
      <c r="E245" s="6">
        <v>4</v>
      </c>
      <c r="F245" s="6">
        <v>1</v>
      </c>
      <c r="G245" s="4">
        <v>56.94</v>
      </c>
      <c r="H245" s="4">
        <v>0</v>
      </c>
      <c r="I245" s="34"/>
      <c r="J245" s="6">
        <v>12062</v>
      </c>
      <c r="K245" s="6">
        <v>53920</v>
      </c>
      <c r="L245" s="6">
        <v>10020</v>
      </c>
      <c r="M245" s="8">
        <v>41324</v>
      </c>
    </row>
    <row r="246" spans="1:14" ht="12.75" customHeight="1">
      <c r="A246" s="6" t="s">
        <v>293</v>
      </c>
      <c r="B246" s="5" t="s">
        <v>450</v>
      </c>
      <c r="C246" s="8">
        <v>41293</v>
      </c>
      <c r="D246" s="6" t="s">
        <v>451</v>
      </c>
      <c r="E246" s="6">
        <v>7</v>
      </c>
      <c r="F246" s="6">
        <v>1</v>
      </c>
      <c r="G246" s="4">
        <v>135.5</v>
      </c>
      <c r="H246" s="4">
        <v>0</v>
      </c>
      <c r="I246" s="34"/>
      <c r="J246" s="6">
        <v>12062</v>
      </c>
      <c r="K246" s="6">
        <v>53920</v>
      </c>
      <c r="L246" s="6">
        <v>10020</v>
      </c>
      <c r="M246" s="8">
        <v>41324</v>
      </c>
    </row>
    <row r="247" spans="1:14" ht="12.75" customHeight="1">
      <c r="A247" s="6" t="s">
        <v>293</v>
      </c>
      <c r="B247" s="5" t="s">
        <v>450</v>
      </c>
      <c r="C247" s="8">
        <v>41293</v>
      </c>
      <c r="D247" s="6" t="s">
        <v>451</v>
      </c>
      <c r="E247" s="6">
        <v>1</v>
      </c>
      <c r="F247" s="6">
        <v>1</v>
      </c>
      <c r="G247" s="4">
        <v>3083.93</v>
      </c>
      <c r="H247" s="4">
        <v>0</v>
      </c>
      <c r="I247" s="34"/>
      <c r="J247" s="6">
        <v>12062</v>
      </c>
      <c r="K247" s="6">
        <v>53920</v>
      </c>
      <c r="L247" s="6">
        <v>10020</v>
      </c>
      <c r="M247" s="8">
        <v>41324</v>
      </c>
    </row>
    <row r="248" spans="1:14" ht="12.75" customHeight="1">
      <c r="A248" s="6" t="s">
        <v>293</v>
      </c>
      <c r="B248" s="5" t="s">
        <v>450</v>
      </c>
      <c r="C248" s="8">
        <v>41293</v>
      </c>
      <c r="D248" s="6" t="s">
        <v>451</v>
      </c>
      <c r="E248" s="6">
        <v>2</v>
      </c>
      <c r="F248" s="6">
        <v>1</v>
      </c>
      <c r="G248" s="4">
        <v>959.44</v>
      </c>
      <c r="H248" s="4">
        <v>0</v>
      </c>
      <c r="I248" s="34"/>
      <c r="J248" s="6">
        <v>12062</v>
      </c>
      <c r="K248" s="6">
        <v>53920</v>
      </c>
      <c r="L248" s="6">
        <v>10020</v>
      </c>
      <c r="M248" s="8">
        <v>41324</v>
      </c>
    </row>
    <row r="249" spans="1:14" ht="12.75" customHeight="1">
      <c r="A249" s="6" t="s">
        <v>293</v>
      </c>
      <c r="B249" s="5" t="s">
        <v>450</v>
      </c>
      <c r="C249" s="8">
        <v>41293</v>
      </c>
      <c r="D249" s="6" t="s">
        <v>451</v>
      </c>
      <c r="E249" s="6">
        <v>3</v>
      </c>
      <c r="F249" s="6">
        <v>1</v>
      </c>
      <c r="G249" s="4">
        <v>959.44</v>
      </c>
      <c r="H249" s="4">
        <v>0</v>
      </c>
      <c r="I249" s="34"/>
      <c r="J249" s="6">
        <v>12062</v>
      </c>
      <c r="K249" s="6">
        <v>53920</v>
      </c>
      <c r="L249" s="6">
        <v>10020</v>
      </c>
      <c r="M249" s="8">
        <v>41324</v>
      </c>
    </row>
    <row r="250" spans="1:14" ht="12.75" customHeight="1">
      <c r="A250" s="6" t="s">
        <v>293</v>
      </c>
      <c r="B250" s="5" t="s">
        <v>450</v>
      </c>
      <c r="C250" s="8">
        <v>41293</v>
      </c>
      <c r="D250" s="6" t="s">
        <v>451</v>
      </c>
      <c r="E250" s="6">
        <v>5</v>
      </c>
      <c r="F250" s="6">
        <v>1</v>
      </c>
      <c r="G250" s="4">
        <v>366.91</v>
      </c>
      <c r="H250" s="4">
        <v>0</v>
      </c>
      <c r="I250" s="34"/>
      <c r="J250" s="6">
        <v>12062</v>
      </c>
      <c r="K250" s="6">
        <v>53920</v>
      </c>
      <c r="L250" s="6">
        <v>10020</v>
      </c>
      <c r="M250" s="8">
        <v>41324</v>
      </c>
    </row>
    <row r="251" spans="1:14" ht="12.75" customHeight="1">
      <c r="A251" s="6" t="s">
        <v>293</v>
      </c>
      <c r="B251" s="5" t="s">
        <v>452</v>
      </c>
      <c r="C251" s="8">
        <v>41326</v>
      </c>
      <c r="D251" s="6" t="s">
        <v>453</v>
      </c>
      <c r="E251" s="6">
        <v>1</v>
      </c>
      <c r="F251" s="6">
        <v>1</v>
      </c>
      <c r="G251" s="4">
        <v>153645.92000000001</v>
      </c>
      <c r="H251" s="4">
        <v>153645.92000000001</v>
      </c>
      <c r="I251" s="34">
        <v>560794</v>
      </c>
      <c r="J251" s="6">
        <v>21022</v>
      </c>
      <c r="K251" s="6">
        <v>51230</v>
      </c>
      <c r="L251" s="6">
        <v>40001</v>
      </c>
      <c r="M251" s="8">
        <v>41326</v>
      </c>
      <c r="N251" s="8">
        <v>41327</v>
      </c>
    </row>
    <row r="252" spans="1:14" ht="12.75" customHeight="1"/>
    <row r="253" spans="1:14" ht="12.75" customHeight="1"/>
    <row r="254" spans="1:14" ht="12.75" customHeight="1"/>
    <row r="255" spans="1:14" ht="12.75" customHeight="1"/>
    <row r="256" spans="1:14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A1:G1"/>
  </mergeCells>
  <pageMargins left="0.7" right="0.7" top="0.75" bottom="0.75" header="0" footer="0"/>
  <pageSetup orientation="landscape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FF"/>
  </sheetPr>
  <dimension ref="B1:H1000"/>
  <sheetViews>
    <sheetView topLeftCell="A3" zoomScale="160" zoomScaleNormal="160" workbookViewId="0">
      <selection activeCell="D19" sqref="D19"/>
    </sheetView>
  </sheetViews>
  <sheetFormatPr defaultColWidth="12.5703125" defaultRowHeight="15" customHeight="1"/>
  <cols>
    <col min="1" max="1" width="4.42578125" customWidth="1"/>
    <col min="2" max="2" width="11.5703125" customWidth="1"/>
    <col min="3" max="3" width="30" customWidth="1"/>
    <col min="4" max="4" width="32" customWidth="1"/>
    <col min="5" max="26" width="8.5703125" customWidth="1"/>
  </cols>
  <sheetData>
    <row r="1" spans="2:8" ht="12.75" customHeight="1"/>
    <row r="2" spans="2:8" ht="12.75" customHeight="1">
      <c r="B2" s="107" t="s">
        <v>454</v>
      </c>
      <c r="C2" s="108"/>
      <c r="D2" s="108"/>
      <c r="E2" s="108"/>
      <c r="F2" s="108"/>
      <c r="G2" s="108"/>
      <c r="H2" s="109"/>
    </row>
    <row r="3" spans="2:8" ht="12.75" customHeight="1"/>
    <row r="4" spans="2:8" ht="12.75" customHeight="1">
      <c r="B4" s="35" t="s">
        <v>455</v>
      </c>
      <c r="C4" s="35" t="s">
        <v>456</v>
      </c>
      <c r="D4" s="36" t="s">
        <v>457</v>
      </c>
    </row>
    <row r="5" spans="2:8" ht="12.75" customHeight="1">
      <c r="B5" s="37">
        <v>10</v>
      </c>
      <c r="C5" s="38">
        <v>10</v>
      </c>
      <c r="D5" s="39">
        <f t="shared" ref="D5:D12" si="0">B5</f>
        <v>10</v>
      </c>
    </row>
    <row r="6" spans="2:8" ht="12.75" customHeight="1">
      <c r="B6" s="37">
        <v>10</v>
      </c>
      <c r="C6" s="38" t="s">
        <v>458</v>
      </c>
      <c r="D6" s="68">
        <f t="shared" si="0"/>
        <v>10</v>
      </c>
    </row>
    <row r="7" spans="2:8" ht="12.75" customHeight="1">
      <c r="B7" s="37">
        <v>10</v>
      </c>
      <c r="C7" s="38">
        <v>10</v>
      </c>
      <c r="D7" s="39">
        <f t="shared" si="0"/>
        <v>10</v>
      </c>
    </row>
    <row r="8" spans="2:8" ht="12.75" customHeight="1">
      <c r="B8" s="37">
        <v>10</v>
      </c>
      <c r="C8" s="38" t="s">
        <v>459</v>
      </c>
      <c r="D8" s="69">
        <f t="shared" si="0"/>
        <v>10</v>
      </c>
    </row>
    <row r="9" spans="2:8" ht="12.75" customHeight="1">
      <c r="B9" s="37">
        <v>10.25</v>
      </c>
      <c r="C9" s="38">
        <v>10.3</v>
      </c>
      <c r="D9" s="70">
        <f t="shared" si="0"/>
        <v>10.25</v>
      </c>
    </row>
    <row r="10" spans="2:8" ht="12.75" customHeight="1">
      <c r="B10" s="37">
        <v>10.25</v>
      </c>
      <c r="C10" s="38" t="s">
        <v>460</v>
      </c>
      <c r="D10" s="71">
        <f t="shared" si="0"/>
        <v>10.25</v>
      </c>
    </row>
    <row r="11" spans="2:8" ht="12.75" customHeight="1">
      <c r="B11" s="40">
        <v>39814</v>
      </c>
      <c r="C11" s="38" t="s">
        <v>461</v>
      </c>
      <c r="D11" s="73">
        <f t="shared" si="0"/>
        <v>39814</v>
      </c>
    </row>
    <row r="12" spans="2:8" ht="12.75" customHeight="1">
      <c r="B12" s="40">
        <v>39814</v>
      </c>
      <c r="C12" s="38" t="s">
        <v>462</v>
      </c>
      <c r="D12" s="74">
        <f t="shared" si="0"/>
        <v>39814</v>
      </c>
    </row>
    <row r="13" spans="2:8" ht="12.75" customHeight="1">
      <c r="B13" s="40">
        <v>39814</v>
      </c>
      <c r="C13" s="38" t="s">
        <v>463</v>
      </c>
      <c r="D13" s="75">
        <f t="shared" ref="D13:D17" si="1">B13</f>
        <v>39814</v>
      </c>
    </row>
    <row r="14" spans="2:8" ht="12.75" customHeight="1">
      <c r="B14" s="40">
        <v>39814</v>
      </c>
      <c r="C14" s="38" t="s">
        <v>464</v>
      </c>
      <c r="D14" s="76">
        <f>B14</f>
        <v>39814</v>
      </c>
    </row>
    <row r="15" spans="2:8" ht="12.75" customHeight="1">
      <c r="B15" s="40">
        <v>39814</v>
      </c>
      <c r="C15" s="38" t="s">
        <v>465</v>
      </c>
      <c r="D15" s="77">
        <f t="shared" si="1"/>
        <v>39814</v>
      </c>
    </row>
    <row r="16" spans="2:8" ht="12.75" customHeight="1">
      <c r="B16" s="40">
        <v>39814</v>
      </c>
      <c r="C16" s="84">
        <v>39814</v>
      </c>
      <c r="D16" s="78">
        <f t="shared" si="1"/>
        <v>39814</v>
      </c>
    </row>
    <row r="17" spans="2:4" ht="12.75" customHeight="1">
      <c r="B17" s="40">
        <v>39814</v>
      </c>
      <c r="C17" s="85" t="s">
        <v>466</v>
      </c>
      <c r="D17" s="79">
        <f t="shared" si="1"/>
        <v>39814</v>
      </c>
    </row>
    <row r="18" spans="2:4" ht="12.75" customHeight="1">
      <c r="B18" s="40">
        <v>39814</v>
      </c>
      <c r="C18" s="38" t="s">
        <v>467</v>
      </c>
      <c r="D18" s="72">
        <f>B18</f>
        <v>39814</v>
      </c>
    </row>
    <row r="19" spans="2:4" ht="12.75" customHeight="1">
      <c r="B19" s="99" t="s">
        <v>468</v>
      </c>
      <c r="C19" s="38" t="s">
        <v>469</v>
      </c>
      <c r="D19" s="100" t="str">
        <f>LEFT(B19,2)&amp;" "&amp;MID(B19,3,3)&amp;" "&amp;MID(B19,6,5)&amp;" "&amp;MID(B19,11,1)</f>
        <v>Co mpe titio n</v>
      </c>
    </row>
    <row r="20" spans="2:4" ht="12.75" customHeight="1">
      <c r="B20" s="37" t="s">
        <v>469</v>
      </c>
      <c r="C20" s="41" t="s">
        <v>468</v>
      </c>
      <c r="D20" s="70" t="str">
        <f>SUBSTITUTE(B20," ","")</f>
        <v>Competition</v>
      </c>
    </row>
    <row r="21" spans="2:4" ht="12.75" customHeight="1"/>
    <row r="22" spans="2:4" ht="12.75" customHeight="1"/>
    <row r="23" spans="2:4" ht="12.75" customHeight="1"/>
    <row r="24" spans="2:4" ht="12.75" customHeight="1"/>
    <row r="25" spans="2:4" ht="12.75" customHeight="1"/>
    <row r="26" spans="2:4" ht="12.75" customHeight="1"/>
    <row r="27" spans="2:4" ht="12.75" customHeight="1"/>
    <row r="28" spans="2:4" ht="12.75" customHeight="1"/>
    <row r="29" spans="2:4" ht="12.75" customHeight="1"/>
    <row r="30" spans="2:4" ht="12.75" customHeight="1"/>
    <row r="31" spans="2:4" ht="12.75" customHeight="1"/>
    <row r="32" spans="2: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2:H2"/>
  </mergeCells>
  <pageMargins left="0.75" right="0.75" top="1" bottom="1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000"/>
  <sheetViews>
    <sheetView zoomScale="220" zoomScaleNormal="220" workbookViewId="0">
      <selection activeCell="D30" sqref="D30"/>
    </sheetView>
  </sheetViews>
  <sheetFormatPr defaultColWidth="12.5703125" defaultRowHeight="15" customHeight="1"/>
  <cols>
    <col min="1" max="26" width="8.5703125" style="91" customWidth="1"/>
    <col min="27" max="16384" width="12.5703125" style="91"/>
  </cols>
  <sheetData>
    <row r="1" spans="1:24" ht="12.75" customHeight="1">
      <c r="A1" s="90" t="s">
        <v>470</v>
      </c>
    </row>
    <row r="2" spans="1:24" ht="4.5" customHeight="1"/>
    <row r="3" spans="1:24" ht="20.25" customHeight="1">
      <c r="A3" s="96" t="s">
        <v>471</v>
      </c>
      <c r="D3" s="92"/>
    </row>
    <row r="4" spans="1:24" ht="12.75" customHeight="1">
      <c r="A4" s="116" t="s">
        <v>485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86"/>
      <c r="M4" s="86"/>
    </row>
    <row r="5" spans="1:24" ht="12.75" customHeight="1">
      <c r="A5" s="116" t="s">
        <v>482</v>
      </c>
      <c r="B5" s="116"/>
      <c r="C5" s="116"/>
      <c r="D5" s="116"/>
      <c r="E5" s="116"/>
      <c r="F5" s="116"/>
      <c r="G5" s="116"/>
      <c r="H5" s="116"/>
      <c r="I5" s="116"/>
      <c r="J5" s="116"/>
      <c r="K5" s="86"/>
      <c r="L5" s="86"/>
      <c r="M5" s="86"/>
    </row>
    <row r="6" spans="1:24" ht="12.75" customHeight="1">
      <c r="A6" s="118" t="s">
        <v>483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86"/>
    </row>
    <row r="7" spans="1:24" ht="12.75" customHeight="1">
      <c r="A7" s="116" t="s">
        <v>484</v>
      </c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86"/>
    </row>
    <row r="8" spans="1:24" ht="12.75" customHeight="1">
      <c r="A8" s="117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86"/>
      <c r="M8" s="86"/>
    </row>
    <row r="9" spans="1:24" ht="6.75" customHeight="1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86"/>
      <c r="M9" s="86"/>
    </row>
    <row r="10" spans="1:24" ht="22.5" customHeight="1">
      <c r="A10" s="115" t="s">
        <v>472</v>
      </c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86"/>
      <c r="M10" s="86"/>
    </row>
    <row r="11" spans="1:24" ht="12.75" customHeight="1">
      <c r="A11" s="94" t="s">
        <v>497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</row>
    <row r="12" spans="1:24" ht="12.75" customHeight="1">
      <c r="A12" s="93" t="s">
        <v>486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</row>
    <row r="13" spans="1:24" ht="12.75" customHeight="1">
      <c r="A13" s="93" t="s">
        <v>487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</row>
    <row r="14" spans="1:24" ht="12.75" customHeight="1">
      <c r="A14" s="93" t="s">
        <v>488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</row>
    <row r="15" spans="1:24" ht="12.75" customHeight="1">
      <c r="A15" s="93" t="s">
        <v>489</v>
      </c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</row>
    <row r="16" spans="1:24" ht="12.75" customHeight="1">
      <c r="A16" s="93" t="s">
        <v>490</v>
      </c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</row>
    <row r="17" spans="1:24" ht="12.75" customHeight="1">
      <c r="A17" s="93" t="s">
        <v>491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</row>
    <row r="18" spans="1:24" ht="12.75" customHeight="1">
      <c r="A18" s="93" t="s">
        <v>492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</row>
    <row r="19" spans="1:24" ht="12.75" customHeight="1">
      <c r="A19" s="93" t="s">
        <v>493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</row>
    <row r="20" spans="1:24" ht="12.75" customHeight="1">
      <c r="A20" s="93" t="s">
        <v>494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</row>
    <row r="21" spans="1:24" ht="12.75" customHeight="1">
      <c r="A21" s="93" t="s">
        <v>495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</row>
    <row r="22" spans="1:24" ht="12.75" customHeight="1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</row>
    <row r="23" spans="1:24" ht="12.75" customHeight="1">
      <c r="A23" s="95" t="s">
        <v>496</v>
      </c>
      <c r="B23" s="88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</row>
    <row r="24" spans="1:24" ht="12.75" customHeight="1">
      <c r="A24" s="88"/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</row>
    <row r="25" spans="1:24" ht="12.75" customHeight="1"/>
    <row r="26" spans="1:24" ht="24.75" customHeight="1">
      <c r="A26" s="97" t="s">
        <v>473</v>
      </c>
    </row>
    <row r="27" spans="1:24" ht="12.75" customHeight="1">
      <c r="A27" s="88" t="s">
        <v>498</v>
      </c>
    </row>
    <row r="28" spans="1:24" ht="12.75" customHeight="1">
      <c r="A28" s="89" t="s">
        <v>499</v>
      </c>
    </row>
    <row r="29" spans="1:24" ht="12.75" customHeight="1">
      <c r="A29" s="98"/>
    </row>
    <row r="30" spans="1:24" ht="12.75" customHeight="1">
      <c r="A30" s="87" t="s">
        <v>500</v>
      </c>
    </row>
    <row r="31" spans="1:24" ht="12.75" customHeight="1">
      <c r="A31" s="87" t="s">
        <v>501</v>
      </c>
    </row>
    <row r="32" spans="1:24" ht="12.75" customHeight="1">
      <c r="A32" s="87" t="s">
        <v>502</v>
      </c>
    </row>
    <row r="33" spans="1:1" ht="12.75" customHeight="1">
      <c r="A33" s="87" t="s">
        <v>503</v>
      </c>
    </row>
    <row r="34" spans="1:1" ht="12.75" customHeight="1">
      <c r="A34" s="87" t="s">
        <v>504</v>
      </c>
    </row>
    <row r="35" spans="1:1" ht="12.75" customHeight="1">
      <c r="A35" s="87" t="s">
        <v>505</v>
      </c>
    </row>
    <row r="36" spans="1:1" ht="12.75" customHeight="1">
      <c r="A36" s="87" t="s">
        <v>506</v>
      </c>
    </row>
    <row r="37" spans="1:1" ht="12.75" customHeight="1">
      <c r="A37" s="87" t="s">
        <v>507</v>
      </c>
    </row>
    <row r="38" spans="1:1" ht="12.75" customHeight="1">
      <c r="A38" s="88"/>
    </row>
    <row r="39" spans="1:1" ht="12.75" customHeight="1">
      <c r="A39" s="89" t="s">
        <v>508</v>
      </c>
    </row>
    <row r="40" spans="1:1" ht="12.75" customHeight="1"/>
    <row r="41" spans="1:1" ht="12.75" customHeight="1"/>
    <row r="42" spans="1:1" ht="12.75" customHeight="1"/>
    <row r="43" spans="1:1" ht="12.75" customHeight="1"/>
    <row r="44" spans="1:1" ht="12.75" customHeight="1"/>
    <row r="45" spans="1:1" ht="12.75" customHeight="1"/>
    <row r="46" spans="1:1" ht="12.75" customHeight="1"/>
    <row r="47" spans="1:1" ht="12.75" customHeight="1"/>
    <row r="48" spans="1:1" ht="12.75" customHeight="1"/>
    <row r="49" s="91" customFormat="1" ht="12.75" customHeight="1"/>
    <row r="50" s="91" customFormat="1" ht="12.75" customHeight="1"/>
    <row r="51" s="91" customFormat="1" ht="12.75" customHeight="1"/>
    <row r="52" s="91" customFormat="1" ht="12.75" customHeight="1"/>
    <row r="53" s="91" customFormat="1" ht="12.75" customHeight="1"/>
    <row r="54" s="91" customFormat="1" ht="12.75" customHeight="1"/>
    <row r="55" s="91" customFormat="1" ht="12.75" customHeight="1"/>
    <row r="56" s="91" customFormat="1" ht="12.75" customHeight="1"/>
    <row r="57" s="91" customFormat="1" ht="12.75" customHeight="1"/>
    <row r="58" s="91" customFormat="1" ht="12.75" customHeight="1"/>
    <row r="59" s="91" customFormat="1" ht="12.75" customHeight="1"/>
    <row r="60" s="91" customFormat="1" ht="12.75" customHeight="1"/>
    <row r="61" s="91" customFormat="1" ht="12.75" customHeight="1"/>
    <row r="62" s="91" customFormat="1" ht="12.75" customHeight="1"/>
    <row r="63" s="91" customFormat="1" ht="12.75" customHeight="1"/>
    <row r="64" s="91" customFormat="1" ht="12.75" customHeight="1"/>
    <row r="65" s="91" customFormat="1" ht="12.75" customHeight="1"/>
    <row r="66" s="91" customFormat="1" ht="12.75" customHeight="1"/>
    <row r="67" s="91" customFormat="1" ht="12.75" customHeight="1"/>
    <row r="68" s="91" customFormat="1" ht="12.75" customHeight="1"/>
    <row r="69" s="91" customFormat="1" ht="12.75" customHeight="1"/>
    <row r="70" s="91" customFormat="1" ht="12.75" customHeight="1"/>
    <row r="71" s="91" customFormat="1" ht="12.75" customHeight="1"/>
    <row r="72" s="91" customFormat="1" ht="12.75" customHeight="1"/>
    <row r="73" s="91" customFormat="1" ht="12.75" customHeight="1"/>
    <row r="74" s="91" customFormat="1" ht="12.75" customHeight="1"/>
    <row r="75" s="91" customFormat="1" ht="12.75" customHeight="1"/>
    <row r="76" s="91" customFormat="1" ht="12.75" customHeight="1"/>
    <row r="77" s="91" customFormat="1" ht="12.75" customHeight="1"/>
    <row r="78" s="91" customFormat="1" ht="12.75" customHeight="1"/>
    <row r="79" s="91" customFormat="1" ht="12.75" customHeight="1"/>
    <row r="80" s="91" customFormat="1" ht="12.75" customHeight="1"/>
    <row r="81" s="91" customFormat="1" ht="12.75" customHeight="1"/>
    <row r="82" s="91" customFormat="1" ht="12.75" customHeight="1"/>
    <row r="83" s="91" customFormat="1" ht="12.75" customHeight="1"/>
    <row r="84" s="91" customFormat="1" ht="12.75" customHeight="1"/>
    <row r="85" s="91" customFormat="1" ht="12.75" customHeight="1"/>
    <row r="86" s="91" customFormat="1" ht="12.75" customHeight="1"/>
    <row r="87" s="91" customFormat="1" ht="12.75" customHeight="1"/>
    <row r="88" s="91" customFormat="1" ht="12.75" customHeight="1"/>
    <row r="89" s="91" customFormat="1" ht="12.75" customHeight="1"/>
    <row r="90" s="91" customFormat="1" ht="12.75" customHeight="1"/>
    <row r="91" s="91" customFormat="1" ht="12.75" customHeight="1"/>
    <row r="92" s="91" customFormat="1" ht="12.75" customHeight="1"/>
    <row r="93" s="91" customFormat="1" ht="12.75" customHeight="1"/>
    <row r="94" s="91" customFormat="1" ht="12.75" customHeight="1"/>
    <row r="95" s="91" customFormat="1" ht="12.75" customHeight="1"/>
    <row r="96" s="91" customFormat="1" ht="12.75" customHeight="1"/>
    <row r="97" s="91" customFormat="1" ht="12.75" customHeight="1"/>
    <row r="98" s="91" customFormat="1" ht="12.75" customHeight="1"/>
    <row r="99" s="91" customFormat="1" ht="12.75" customHeight="1"/>
    <row r="100" s="91" customFormat="1" ht="12.75" customHeight="1"/>
    <row r="101" s="91" customFormat="1" ht="12.75" customHeight="1"/>
    <row r="102" s="91" customFormat="1" ht="12.75" customHeight="1"/>
    <row r="103" s="91" customFormat="1" ht="12.75" customHeight="1"/>
    <row r="104" s="91" customFormat="1" ht="12.75" customHeight="1"/>
    <row r="105" s="91" customFormat="1" ht="12.75" customHeight="1"/>
    <row r="106" s="91" customFormat="1" ht="12.75" customHeight="1"/>
    <row r="107" s="91" customFormat="1" ht="12.75" customHeight="1"/>
    <row r="108" s="91" customFormat="1" ht="12.75" customHeight="1"/>
    <row r="109" s="91" customFormat="1" ht="12.75" customHeight="1"/>
    <row r="110" s="91" customFormat="1" ht="12.75" customHeight="1"/>
    <row r="111" s="91" customFormat="1" ht="12.75" customHeight="1"/>
    <row r="112" s="91" customFormat="1" ht="12.75" customHeight="1"/>
    <row r="113" s="91" customFormat="1" ht="12.75" customHeight="1"/>
    <row r="114" s="91" customFormat="1" ht="12.75" customHeight="1"/>
    <row r="115" s="91" customFormat="1" ht="12.75" customHeight="1"/>
    <row r="116" s="91" customFormat="1" ht="12.75" customHeight="1"/>
    <row r="117" s="91" customFormat="1" ht="12.75" customHeight="1"/>
    <row r="118" s="91" customFormat="1" ht="12.75" customHeight="1"/>
    <row r="119" s="91" customFormat="1" ht="12.75" customHeight="1"/>
    <row r="120" s="91" customFormat="1" ht="12.75" customHeight="1"/>
    <row r="121" s="91" customFormat="1" ht="12.75" customHeight="1"/>
    <row r="122" s="91" customFormat="1" ht="12.75" customHeight="1"/>
    <row r="123" s="91" customFormat="1" ht="12.75" customHeight="1"/>
    <row r="124" s="91" customFormat="1" ht="12.75" customHeight="1"/>
    <row r="125" s="91" customFormat="1" ht="12.75" customHeight="1"/>
    <row r="126" s="91" customFormat="1" ht="12.75" customHeight="1"/>
    <row r="127" s="91" customFormat="1" ht="12.75" customHeight="1"/>
    <row r="128" s="91" customFormat="1" ht="12.75" customHeight="1"/>
    <row r="129" s="91" customFormat="1" ht="12.75" customHeight="1"/>
    <row r="130" s="91" customFormat="1" ht="12.75" customHeight="1"/>
    <row r="131" s="91" customFormat="1" ht="12.75" customHeight="1"/>
    <row r="132" s="91" customFormat="1" ht="12.75" customHeight="1"/>
    <row r="133" s="91" customFormat="1" ht="12.75" customHeight="1"/>
    <row r="134" s="91" customFormat="1" ht="12.75" customHeight="1"/>
    <row r="135" s="91" customFormat="1" ht="12.75" customHeight="1"/>
    <row r="136" s="91" customFormat="1" ht="12.75" customHeight="1"/>
    <row r="137" s="91" customFormat="1" ht="12.75" customHeight="1"/>
    <row r="138" s="91" customFormat="1" ht="12.75" customHeight="1"/>
    <row r="139" s="91" customFormat="1" ht="12.75" customHeight="1"/>
    <row r="140" s="91" customFormat="1" ht="12.75" customHeight="1"/>
    <row r="141" s="91" customFormat="1" ht="12.75" customHeight="1"/>
    <row r="142" s="91" customFormat="1" ht="12.75" customHeight="1"/>
    <row r="143" s="91" customFormat="1" ht="12.75" customHeight="1"/>
    <row r="144" s="91" customFormat="1" ht="12.75" customHeight="1"/>
    <row r="145" s="91" customFormat="1" ht="12.75" customHeight="1"/>
    <row r="146" s="91" customFormat="1" ht="12.75" customHeight="1"/>
    <row r="147" s="91" customFormat="1" ht="12.75" customHeight="1"/>
    <row r="148" s="91" customFormat="1" ht="12.75" customHeight="1"/>
    <row r="149" s="91" customFormat="1" ht="12.75" customHeight="1"/>
    <row r="150" s="91" customFormat="1" ht="12.75" customHeight="1"/>
    <row r="151" s="91" customFormat="1" ht="12.75" customHeight="1"/>
    <row r="152" s="91" customFormat="1" ht="12.75" customHeight="1"/>
    <row r="153" s="91" customFormat="1" ht="12.75" customHeight="1"/>
    <row r="154" s="91" customFormat="1" ht="12.75" customHeight="1"/>
    <row r="155" s="91" customFormat="1" ht="12.75" customHeight="1"/>
    <row r="156" s="91" customFormat="1" ht="12.75" customHeight="1"/>
    <row r="157" s="91" customFormat="1" ht="12.75" customHeight="1"/>
    <row r="158" s="91" customFormat="1" ht="12.75" customHeight="1"/>
    <row r="159" s="91" customFormat="1" ht="12.75" customHeight="1"/>
    <row r="160" s="91" customFormat="1" ht="12.75" customHeight="1"/>
    <row r="161" s="91" customFormat="1" ht="12.75" customHeight="1"/>
    <row r="162" s="91" customFormat="1" ht="12.75" customHeight="1"/>
    <row r="163" s="91" customFormat="1" ht="12.75" customHeight="1"/>
    <row r="164" s="91" customFormat="1" ht="12.75" customHeight="1"/>
    <row r="165" s="91" customFormat="1" ht="12.75" customHeight="1"/>
    <row r="166" s="91" customFormat="1" ht="12.75" customHeight="1"/>
    <row r="167" s="91" customFormat="1" ht="12.75" customHeight="1"/>
    <row r="168" s="91" customFormat="1" ht="12.75" customHeight="1"/>
    <row r="169" s="91" customFormat="1" ht="12.75" customHeight="1"/>
    <row r="170" s="91" customFormat="1" ht="12.75" customHeight="1"/>
    <row r="171" s="91" customFormat="1" ht="12.75" customHeight="1"/>
    <row r="172" s="91" customFormat="1" ht="12.75" customHeight="1"/>
    <row r="173" s="91" customFormat="1" ht="12.75" customHeight="1"/>
    <row r="174" s="91" customFormat="1" ht="12.75" customHeight="1"/>
    <row r="175" s="91" customFormat="1" ht="12.75" customHeight="1"/>
    <row r="176" s="91" customFormat="1" ht="12.75" customHeight="1"/>
    <row r="177" s="91" customFormat="1" ht="12.75" customHeight="1"/>
    <row r="178" s="91" customFormat="1" ht="12.75" customHeight="1"/>
    <row r="179" s="91" customFormat="1" ht="12.75" customHeight="1"/>
    <row r="180" s="91" customFormat="1" ht="12.75" customHeight="1"/>
    <row r="181" s="91" customFormat="1" ht="12.75" customHeight="1"/>
    <row r="182" s="91" customFormat="1" ht="12.75" customHeight="1"/>
    <row r="183" s="91" customFormat="1" ht="12.75" customHeight="1"/>
    <row r="184" s="91" customFormat="1" ht="12.75" customHeight="1"/>
    <row r="185" s="91" customFormat="1" ht="12.75" customHeight="1"/>
    <row r="186" s="91" customFormat="1" ht="12.75" customHeight="1"/>
    <row r="187" s="91" customFormat="1" ht="12.75" customHeight="1"/>
    <row r="188" s="91" customFormat="1" ht="12.75" customHeight="1"/>
    <row r="189" s="91" customFormat="1" ht="12.75" customHeight="1"/>
    <row r="190" s="91" customFormat="1" ht="12.75" customHeight="1"/>
    <row r="191" s="91" customFormat="1" ht="12.75" customHeight="1"/>
    <row r="192" s="91" customFormat="1" ht="12.75" customHeight="1"/>
    <row r="193" s="91" customFormat="1" ht="12.75" customHeight="1"/>
    <row r="194" s="91" customFormat="1" ht="12.75" customHeight="1"/>
    <row r="195" s="91" customFormat="1" ht="12.75" customHeight="1"/>
    <row r="196" s="91" customFormat="1" ht="12.75" customHeight="1"/>
    <row r="197" s="91" customFormat="1" ht="12.75" customHeight="1"/>
    <row r="198" s="91" customFormat="1" ht="12.75" customHeight="1"/>
    <row r="199" s="91" customFormat="1" ht="12.75" customHeight="1"/>
    <row r="200" s="91" customFormat="1" ht="12.75" customHeight="1"/>
    <row r="201" s="91" customFormat="1" ht="12.75" customHeight="1"/>
    <row r="202" s="91" customFormat="1" ht="12.75" customHeight="1"/>
    <row r="203" s="91" customFormat="1" ht="12.75" customHeight="1"/>
    <row r="204" s="91" customFormat="1" ht="12.75" customHeight="1"/>
    <row r="205" s="91" customFormat="1" ht="12.75" customHeight="1"/>
    <row r="206" s="91" customFormat="1" ht="12.75" customHeight="1"/>
    <row r="207" s="91" customFormat="1" ht="12.75" customHeight="1"/>
    <row r="208" s="91" customFormat="1" ht="12.75" customHeight="1"/>
    <row r="209" s="91" customFormat="1" ht="12.75" customHeight="1"/>
    <row r="210" s="91" customFormat="1" ht="12.75" customHeight="1"/>
    <row r="211" s="91" customFormat="1" ht="12.75" customHeight="1"/>
    <row r="212" s="91" customFormat="1" ht="12.75" customHeight="1"/>
    <row r="213" s="91" customFormat="1" ht="12.75" customHeight="1"/>
    <row r="214" s="91" customFormat="1" ht="12.75" customHeight="1"/>
    <row r="215" s="91" customFormat="1" ht="12.75" customHeight="1"/>
    <row r="216" s="91" customFormat="1" ht="12.75" customHeight="1"/>
    <row r="217" s="91" customFormat="1" ht="12.75" customHeight="1"/>
    <row r="218" s="91" customFormat="1" ht="12.75" customHeight="1"/>
    <row r="219" s="91" customFormat="1" ht="12.75" customHeight="1"/>
    <row r="220" s="91" customFormat="1" ht="12.75" customHeight="1"/>
    <row r="221" s="91" customFormat="1" ht="12.75" customHeight="1"/>
    <row r="222" s="91" customFormat="1" ht="12.75" customHeight="1"/>
    <row r="223" s="91" customFormat="1" ht="12.75" customHeight="1"/>
    <row r="224" s="91" customFormat="1" ht="12.75" customHeight="1"/>
    <row r="225" s="91" customFormat="1" ht="12.75" customHeight="1"/>
    <row r="226" s="91" customFormat="1" ht="12.75" customHeight="1"/>
    <row r="227" s="91" customFormat="1" ht="12.75" customHeight="1"/>
    <row r="228" s="91" customFormat="1" ht="12.75" customHeight="1"/>
    <row r="229" s="91" customFormat="1" ht="12.75" customHeight="1"/>
    <row r="230" s="91" customFormat="1" ht="12.75" customHeight="1"/>
    <row r="231" s="91" customFormat="1" ht="12.75" customHeight="1"/>
    <row r="232" s="91" customFormat="1" ht="12.75" customHeight="1"/>
    <row r="233" s="91" customFormat="1" ht="12.75" customHeight="1"/>
    <row r="234" s="91" customFormat="1" ht="12.75" customHeight="1"/>
    <row r="235" s="91" customFormat="1" ht="12.75" customHeight="1"/>
    <row r="236" s="91" customFormat="1" ht="12.75" customHeight="1"/>
    <row r="237" s="91" customFormat="1" ht="12.75" customHeight="1"/>
    <row r="238" s="91" customFormat="1" ht="12.75" customHeight="1"/>
    <row r="239" s="91" customFormat="1" ht="12.75" customHeight="1"/>
    <row r="240" s="91" customFormat="1" ht="12.75" customHeight="1"/>
    <row r="241" s="91" customFormat="1" ht="12.75" customHeight="1"/>
    <row r="242" s="91" customFormat="1" ht="12.75" customHeight="1"/>
    <row r="243" s="91" customFormat="1" ht="12.75" customHeight="1"/>
    <row r="244" s="91" customFormat="1" ht="12.75" customHeight="1"/>
    <row r="245" s="91" customFormat="1" ht="12.75" customHeight="1"/>
    <row r="246" s="91" customFormat="1" ht="12.75" customHeight="1"/>
    <row r="247" s="91" customFormat="1" ht="12.75" customHeight="1"/>
    <row r="248" s="91" customFormat="1" ht="12.75" customHeight="1"/>
    <row r="249" s="91" customFormat="1" ht="12.75" customHeight="1"/>
    <row r="250" s="91" customFormat="1" ht="12.75" customHeight="1"/>
    <row r="251" s="91" customFormat="1" ht="12.75" customHeight="1"/>
    <row r="252" s="91" customFormat="1" ht="12.75" customHeight="1"/>
    <row r="253" s="91" customFormat="1" ht="12.75" customHeight="1"/>
    <row r="254" s="91" customFormat="1" ht="12.75" customHeight="1"/>
    <row r="255" s="91" customFormat="1" ht="12.75" customHeight="1"/>
    <row r="256" s="91" customFormat="1" ht="12.75" customHeight="1"/>
    <row r="257" s="91" customFormat="1" ht="12.75" customHeight="1"/>
    <row r="258" s="91" customFormat="1" ht="12.75" customHeight="1"/>
    <row r="259" s="91" customFormat="1" ht="12.75" customHeight="1"/>
    <row r="260" s="91" customFormat="1" ht="12.75" customHeight="1"/>
    <row r="261" s="91" customFormat="1" ht="12.75" customHeight="1"/>
    <row r="262" s="91" customFormat="1" ht="12.75" customHeight="1"/>
    <row r="263" s="91" customFormat="1" ht="12.75" customHeight="1"/>
    <row r="264" s="91" customFormat="1" ht="12.75" customHeight="1"/>
    <row r="265" s="91" customFormat="1" ht="12.75" customHeight="1"/>
    <row r="266" s="91" customFormat="1" ht="12.75" customHeight="1"/>
    <row r="267" s="91" customFormat="1" ht="12.75" customHeight="1"/>
    <row r="268" s="91" customFormat="1" ht="12.75" customHeight="1"/>
    <row r="269" s="91" customFormat="1" ht="12.75" customHeight="1"/>
    <row r="270" s="91" customFormat="1" ht="12.75" customHeight="1"/>
    <row r="271" s="91" customFormat="1" ht="12.75" customHeight="1"/>
    <row r="272" s="91" customFormat="1" ht="12.75" customHeight="1"/>
    <row r="273" s="91" customFormat="1" ht="12.75" customHeight="1"/>
    <row r="274" s="91" customFormat="1" ht="12.75" customHeight="1"/>
    <row r="275" s="91" customFormat="1" ht="12.75" customHeight="1"/>
    <row r="276" s="91" customFormat="1" ht="12.75" customHeight="1"/>
    <row r="277" s="91" customFormat="1" ht="12.75" customHeight="1"/>
    <row r="278" s="91" customFormat="1" ht="12.75" customHeight="1"/>
    <row r="279" s="91" customFormat="1" ht="12.75" customHeight="1"/>
    <row r="280" s="91" customFormat="1" ht="12.75" customHeight="1"/>
    <row r="281" s="91" customFormat="1" ht="12.75" customHeight="1"/>
    <row r="282" s="91" customFormat="1" ht="12.75" customHeight="1"/>
    <row r="283" s="91" customFormat="1" ht="12.75" customHeight="1"/>
    <row r="284" s="91" customFormat="1" ht="12.75" customHeight="1"/>
    <row r="285" s="91" customFormat="1" ht="12.75" customHeight="1"/>
    <row r="286" s="91" customFormat="1" ht="12.75" customHeight="1"/>
    <row r="287" s="91" customFormat="1" ht="12.75" customHeight="1"/>
    <row r="288" s="91" customFormat="1" ht="12.75" customHeight="1"/>
    <row r="289" s="91" customFormat="1" ht="12.75" customHeight="1"/>
    <row r="290" s="91" customFormat="1" ht="12.75" customHeight="1"/>
    <row r="291" s="91" customFormat="1" ht="12.75" customHeight="1"/>
    <row r="292" s="91" customFormat="1" ht="12.75" customHeight="1"/>
    <row r="293" s="91" customFormat="1" ht="12.75" customHeight="1"/>
    <row r="294" s="91" customFormat="1" ht="12.75" customHeight="1"/>
    <row r="295" s="91" customFormat="1" ht="12.75" customHeight="1"/>
    <row r="296" s="91" customFormat="1" ht="12.75" customHeight="1"/>
    <row r="297" s="91" customFormat="1" ht="12.75" customHeight="1"/>
    <row r="298" s="91" customFormat="1" ht="12.75" customHeight="1"/>
    <row r="299" s="91" customFormat="1" ht="12.75" customHeight="1"/>
    <row r="300" s="91" customFormat="1" ht="12.75" customHeight="1"/>
    <row r="301" s="91" customFormat="1" ht="12.75" customHeight="1"/>
    <row r="302" s="91" customFormat="1" ht="12.75" customHeight="1"/>
    <row r="303" s="91" customFormat="1" ht="12.75" customHeight="1"/>
    <row r="304" s="91" customFormat="1" ht="12.75" customHeight="1"/>
    <row r="305" s="91" customFormat="1" ht="12.75" customHeight="1"/>
    <row r="306" s="91" customFormat="1" ht="12.75" customHeight="1"/>
    <row r="307" s="91" customFormat="1" ht="12.75" customHeight="1"/>
    <row r="308" s="91" customFormat="1" ht="12.75" customHeight="1"/>
    <row r="309" s="91" customFormat="1" ht="12.75" customHeight="1"/>
    <row r="310" s="91" customFormat="1" ht="12.75" customHeight="1"/>
    <row r="311" s="91" customFormat="1" ht="12.75" customHeight="1"/>
    <row r="312" s="91" customFormat="1" ht="12.75" customHeight="1"/>
    <row r="313" s="91" customFormat="1" ht="12.75" customHeight="1"/>
    <row r="314" s="91" customFormat="1" ht="12.75" customHeight="1"/>
    <row r="315" s="91" customFormat="1" ht="12.75" customHeight="1"/>
    <row r="316" s="91" customFormat="1" ht="12.75" customHeight="1"/>
    <row r="317" s="91" customFormat="1" ht="12.75" customHeight="1"/>
    <row r="318" s="91" customFormat="1" ht="12.75" customHeight="1"/>
    <row r="319" s="91" customFormat="1" ht="12.75" customHeight="1"/>
    <row r="320" s="91" customFormat="1" ht="12.75" customHeight="1"/>
    <row r="321" s="91" customFormat="1" ht="12.75" customHeight="1"/>
    <row r="322" s="91" customFormat="1" ht="12.75" customHeight="1"/>
    <row r="323" s="91" customFormat="1" ht="12.75" customHeight="1"/>
    <row r="324" s="91" customFormat="1" ht="12.75" customHeight="1"/>
    <row r="325" s="91" customFormat="1" ht="12.75" customHeight="1"/>
    <row r="326" s="91" customFormat="1" ht="12.75" customHeight="1"/>
    <row r="327" s="91" customFormat="1" ht="12.75" customHeight="1"/>
    <row r="328" s="91" customFormat="1" ht="12.75" customHeight="1"/>
    <row r="329" s="91" customFormat="1" ht="12.75" customHeight="1"/>
    <row r="330" s="91" customFormat="1" ht="12.75" customHeight="1"/>
    <row r="331" s="91" customFormat="1" ht="12.75" customHeight="1"/>
    <row r="332" s="91" customFormat="1" ht="12.75" customHeight="1"/>
    <row r="333" s="91" customFormat="1" ht="12.75" customHeight="1"/>
    <row r="334" s="91" customFormat="1" ht="12.75" customHeight="1"/>
    <row r="335" s="91" customFormat="1" ht="12.75" customHeight="1"/>
    <row r="336" s="91" customFormat="1" ht="12.75" customHeight="1"/>
    <row r="337" s="91" customFormat="1" ht="12.75" customHeight="1"/>
    <row r="338" s="91" customFormat="1" ht="12.75" customHeight="1"/>
    <row r="339" s="91" customFormat="1" ht="12.75" customHeight="1"/>
    <row r="340" s="91" customFormat="1" ht="12.75" customHeight="1"/>
    <row r="341" s="91" customFormat="1" ht="12.75" customHeight="1"/>
    <row r="342" s="91" customFormat="1" ht="12.75" customHeight="1"/>
    <row r="343" s="91" customFormat="1" ht="12.75" customHeight="1"/>
    <row r="344" s="91" customFormat="1" ht="12.75" customHeight="1"/>
    <row r="345" s="91" customFormat="1" ht="12.75" customHeight="1"/>
    <row r="346" s="91" customFormat="1" ht="12.75" customHeight="1"/>
    <row r="347" s="91" customFormat="1" ht="12.75" customHeight="1"/>
    <row r="348" s="91" customFormat="1" ht="12.75" customHeight="1"/>
    <row r="349" s="91" customFormat="1" ht="12.75" customHeight="1"/>
    <row r="350" s="91" customFormat="1" ht="12.75" customHeight="1"/>
    <row r="351" s="91" customFormat="1" ht="12.75" customHeight="1"/>
    <row r="352" s="91" customFormat="1" ht="12.75" customHeight="1"/>
    <row r="353" s="91" customFormat="1" ht="12.75" customHeight="1"/>
    <row r="354" s="91" customFormat="1" ht="12.75" customHeight="1"/>
    <row r="355" s="91" customFormat="1" ht="12.75" customHeight="1"/>
    <row r="356" s="91" customFormat="1" ht="12.75" customHeight="1"/>
    <row r="357" s="91" customFormat="1" ht="12.75" customHeight="1"/>
    <row r="358" s="91" customFormat="1" ht="12.75" customHeight="1"/>
    <row r="359" s="91" customFormat="1" ht="12.75" customHeight="1"/>
    <row r="360" s="91" customFormat="1" ht="12.75" customHeight="1"/>
    <row r="361" s="91" customFormat="1" ht="12.75" customHeight="1"/>
    <row r="362" s="91" customFormat="1" ht="12.75" customHeight="1"/>
    <row r="363" s="91" customFormat="1" ht="12.75" customHeight="1"/>
    <row r="364" s="91" customFormat="1" ht="12.75" customHeight="1"/>
    <row r="365" s="91" customFormat="1" ht="12.75" customHeight="1"/>
    <row r="366" s="91" customFormat="1" ht="12.75" customHeight="1"/>
    <row r="367" s="91" customFormat="1" ht="12.75" customHeight="1"/>
    <row r="368" s="91" customFormat="1" ht="12.75" customHeight="1"/>
    <row r="369" s="91" customFormat="1" ht="12.75" customHeight="1"/>
    <row r="370" s="91" customFormat="1" ht="12.75" customHeight="1"/>
    <row r="371" s="91" customFormat="1" ht="12.75" customHeight="1"/>
    <row r="372" s="91" customFormat="1" ht="12.75" customHeight="1"/>
    <row r="373" s="91" customFormat="1" ht="12.75" customHeight="1"/>
    <row r="374" s="91" customFormat="1" ht="12.75" customHeight="1"/>
    <row r="375" s="91" customFormat="1" ht="12.75" customHeight="1"/>
    <row r="376" s="91" customFormat="1" ht="12.75" customHeight="1"/>
    <row r="377" s="91" customFormat="1" ht="12.75" customHeight="1"/>
    <row r="378" s="91" customFormat="1" ht="12.75" customHeight="1"/>
    <row r="379" s="91" customFormat="1" ht="12.75" customHeight="1"/>
    <row r="380" s="91" customFormat="1" ht="12.75" customHeight="1"/>
    <row r="381" s="91" customFormat="1" ht="12.75" customHeight="1"/>
    <row r="382" s="91" customFormat="1" ht="12.75" customHeight="1"/>
    <row r="383" s="91" customFormat="1" ht="12.75" customHeight="1"/>
    <row r="384" s="91" customFormat="1" ht="12.75" customHeight="1"/>
    <row r="385" s="91" customFormat="1" ht="12.75" customHeight="1"/>
    <row r="386" s="91" customFormat="1" ht="12.75" customHeight="1"/>
    <row r="387" s="91" customFormat="1" ht="12.75" customHeight="1"/>
    <row r="388" s="91" customFormat="1" ht="12.75" customHeight="1"/>
    <row r="389" s="91" customFormat="1" ht="12.75" customHeight="1"/>
    <row r="390" s="91" customFormat="1" ht="12.75" customHeight="1"/>
    <row r="391" s="91" customFormat="1" ht="12.75" customHeight="1"/>
    <row r="392" s="91" customFormat="1" ht="12.75" customHeight="1"/>
    <row r="393" s="91" customFormat="1" ht="12.75" customHeight="1"/>
    <row r="394" s="91" customFormat="1" ht="12.75" customHeight="1"/>
    <row r="395" s="91" customFormat="1" ht="12.75" customHeight="1"/>
    <row r="396" s="91" customFormat="1" ht="12.75" customHeight="1"/>
    <row r="397" s="91" customFormat="1" ht="12.75" customHeight="1"/>
    <row r="398" s="91" customFormat="1" ht="12.75" customHeight="1"/>
    <row r="399" s="91" customFormat="1" ht="12.75" customHeight="1"/>
    <row r="400" s="91" customFormat="1" ht="12.75" customHeight="1"/>
    <row r="401" s="91" customFormat="1" ht="12.75" customHeight="1"/>
    <row r="402" s="91" customFormat="1" ht="12.75" customHeight="1"/>
    <row r="403" s="91" customFormat="1" ht="12.75" customHeight="1"/>
    <row r="404" s="91" customFormat="1" ht="12.75" customHeight="1"/>
    <row r="405" s="91" customFormat="1" ht="12.75" customHeight="1"/>
    <row r="406" s="91" customFormat="1" ht="12.75" customHeight="1"/>
    <row r="407" s="91" customFormat="1" ht="12.75" customHeight="1"/>
    <row r="408" s="91" customFormat="1" ht="12.75" customHeight="1"/>
    <row r="409" s="91" customFormat="1" ht="12.75" customHeight="1"/>
    <row r="410" s="91" customFormat="1" ht="12.75" customHeight="1"/>
    <row r="411" s="91" customFormat="1" ht="12.75" customHeight="1"/>
    <row r="412" s="91" customFormat="1" ht="12.75" customHeight="1"/>
    <row r="413" s="91" customFormat="1" ht="12.75" customHeight="1"/>
    <row r="414" s="91" customFormat="1" ht="12.75" customHeight="1"/>
    <row r="415" s="91" customFormat="1" ht="12.75" customHeight="1"/>
    <row r="416" s="91" customFormat="1" ht="12.75" customHeight="1"/>
    <row r="417" s="91" customFormat="1" ht="12.75" customHeight="1"/>
    <row r="418" s="91" customFormat="1" ht="12.75" customHeight="1"/>
    <row r="419" s="91" customFormat="1" ht="12.75" customHeight="1"/>
    <row r="420" s="91" customFormat="1" ht="12.75" customHeight="1"/>
    <row r="421" s="91" customFormat="1" ht="12.75" customHeight="1"/>
    <row r="422" s="91" customFormat="1" ht="12.75" customHeight="1"/>
    <row r="423" s="91" customFormat="1" ht="12.75" customHeight="1"/>
    <row r="424" s="91" customFormat="1" ht="12.75" customHeight="1"/>
    <row r="425" s="91" customFormat="1" ht="12.75" customHeight="1"/>
    <row r="426" s="91" customFormat="1" ht="12.75" customHeight="1"/>
    <row r="427" s="91" customFormat="1" ht="12.75" customHeight="1"/>
    <row r="428" s="91" customFormat="1" ht="12.75" customHeight="1"/>
    <row r="429" s="91" customFormat="1" ht="12.75" customHeight="1"/>
    <row r="430" s="91" customFormat="1" ht="12.75" customHeight="1"/>
    <row r="431" s="91" customFormat="1" ht="12.75" customHeight="1"/>
    <row r="432" s="91" customFormat="1" ht="12.75" customHeight="1"/>
    <row r="433" s="91" customFormat="1" ht="12.75" customHeight="1"/>
    <row r="434" s="91" customFormat="1" ht="12.75" customHeight="1"/>
    <row r="435" s="91" customFormat="1" ht="12.75" customHeight="1"/>
    <row r="436" s="91" customFormat="1" ht="12.75" customHeight="1"/>
    <row r="437" s="91" customFormat="1" ht="12.75" customHeight="1"/>
    <row r="438" s="91" customFormat="1" ht="12.75" customHeight="1"/>
    <row r="439" s="91" customFormat="1" ht="12.75" customHeight="1"/>
    <row r="440" s="91" customFormat="1" ht="12.75" customHeight="1"/>
    <row r="441" s="91" customFormat="1" ht="12.75" customHeight="1"/>
    <row r="442" s="91" customFormat="1" ht="12.75" customHeight="1"/>
    <row r="443" s="91" customFormat="1" ht="12.75" customHeight="1"/>
    <row r="444" s="91" customFormat="1" ht="12.75" customHeight="1"/>
    <row r="445" s="91" customFormat="1" ht="12.75" customHeight="1"/>
    <row r="446" s="91" customFormat="1" ht="12.75" customHeight="1"/>
    <row r="447" s="91" customFormat="1" ht="12.75" customHeight="1"/>
    <row r="448" s="91" customFormat="1" ht="12.75" customHeight="1"/>
    <row r="449" s="91" customFormat="1" ht="12.75" customHeight="1"/>
    <row r="450" s="91" customFormat="1" ht="12.75" customHeight="1"/>
    <row r="451" s="91" customFormat="1" ht="12.75" customHeight="1"/>
    <row r="452" s="91" customFormat="1" ht="12.75" customHeight="1"/>
    <row r="453" s="91" customFormat="1" ht="12.75" customHeight="1"/>
    <row r="454" s="91" customFormat="1" ht="12.75" customHeight="1"/>
    <row r="455" s="91" customFormat="1" ht="12.75" customHeight="1"/>
    <row r="456" s="91" customFormat="1" ht="12.75" customHeight="1"/>
    <row r="457" s="91" customFormat="1" ht="12.75" customHeight="1"/>
    <row r="458" s="91" customFormat="1" ht="12.75" customHeight="1"/>
    <row r="459" s="91" customFormat="1" ht="12.75" customHeight="1"/>
    <row r="460" s="91" customFormat="1" ht="12.75" customHeight="1"/>
    <row r="461" s="91" customFormat="1" ht="12.75" customHeight="1"/>
    <row r="462" s="91" customFormat="1" ht="12.75" customHeight="1"/>
    <row r="463" s="91" customFormat="1" ht="12.75" customHeight="1"/>
    <row r="464" s="91" customFormat="1" ht="12.75" customHeight="1"/>
    <row r="465" s="91" customFormat="1" ht="12.75" customHeight="1"/>
    <row r="466" s="91" customFormat="1" ht="12.75" customHeight="1"/>
    <row r="467" s="91" customFormat="1" ht="12.75" customHeight="1"/>
    <row r="468" s="91" customFormat="1" ht="12.75" customHeight="1"/>
    <row r="469" s="91" customFormat="1" ht="12.75" customHeight="1"/>
    <row r="470" s="91" customFormat="1" ht="12.75" customHeight="1"/>
    <row r="471" s="91" customFormat="1" ht="12.75" customHeight="1"/>
    <row r="472" s="91" customFormat="1" ht="12.75" customHeight="1"/>
    <row r="473" s="91" customFormat="1" ht="12.75" customHeight="1"/>
    <row r="474" s="91" customFormat="1" ht="12.75" customHeight="1"/>
    <row r="475" s="91" customFormat="1" ht="12.75" customHeight="1"/>
    <row r="476" s="91" customFormat="1" ht="12.75" customHeight="1"/>
    <row r="477" s="91" customFormat="1" ht="12.75" customHeight="1"/>
    <row r="478" s="91" customFormat="1" ht="12.75" customHeight="1"/>
    <row r="479" s="91" customFormat="1" ht="12.75" customHeight="1"/>
    <row r="480" s="91" customFormat="1" ht="12.75" customHeight="1"/>
    <row r="481" s="91" customFormat="1" ht="12.75" customHeight="1"/>
    <row r="482" s="91" customFormat="1" ht="12.75" customHeight="1"/>
    <row r="483" s="91" customFormat="1" ht="12.75" customHeight="1"/>
    <row r="484" s="91" customFormat="1" ht="12.75" customHeight="1"/>
    <row r="485" s="91" customFormat="1" ht="12.75" customHeight="1"/>
    <row r="486" s="91" customFormat="1" ht="12.75" customHeight="1"/>
    <row r="487" s="91" customFormat="1" ht="12.75" customHeight="1"/>
    <row r="488" s="91" customFormat="1" ht="12.75" customHeight="1"/>
    <row r="489" s="91" customFormat="1" ht="12.75" customHeight="1"/>
    <row r="490" s="91" customFormat="1" ht="12.75" customHeight="1"/>
    <row r="491" s="91" customFormat="1" ht="12.75" customHeight="1"/>
    <row r="492" s="91" customFormat="1" ht="12.75" customHeight="1"/>
    <row r="493" s="91" customFormat="1" ht="12.75" customHeight="1"/>
    <row r="494" s="91" customFormat="1" ht="12.75" customHeight="1"/>
    <row r="495" s="91" customFormat="1" ht="12.75" customHeight="1"/>
    <row r="496" s="91" customFormat="1" ht="12.75" customHeight="1"/>
    <row r="497" s="91" customFormat="1" ht="12.75" customHeight="1"/>
    <row r="498" s="91" customFormat="1" ht="12.75" customHeight="1"/>
    <row r="499" s="91" customFormat="1" ht="12.75" customHeight="1"/>
    <row r="500" s="91" customFormat="1" ht="12.75" customHeight="1"/>
    <row r="501" s="91" customFormat="1" ht="12.75" customHeight="1"/>
    <row r="502" s="91" customFormat="1" ht="12.75" customHeight="1"/>
    <row r="503" s="91" customFormat="1" ht="12.75" customHeight="1"/>
    <row r="504" s="91" customFormat="1" ht="12.75" customHeight="1"/>
    <row r="505" s="91" customFormat="1" ht="12.75" customHeight="1"/>
    <row r="506" s="91" customFormat="1" ht="12.75" customHeight="1"/>
    <row r="507" s="91" customFormat="1" ht="12.75" customHeight="1"/>
    <row r="508" s="91" customFormat="1" ht="12.75" customHeight="1"/>
    <row r="509" s="91" customFormat="1" ht="12.75" customHeight="1"/>
    <row r="510" s="91" customFormat="1" ht="12.75" customHeight="1"/>
    <row r="511" s="91" customFormat="1" ht="12.75" customHeight="1"/>
    <row r="512" s="91" customFormat="1" ht="12.75" customHeight="1"/>
    <row r="513" s="91" customFormat="1" ht="12.75" customHeight="1"/>
    <row r="514" s="91" customFormat="1" ht="12.75" customHeight="1"/>
    <row r="515" s="91" customFormat="1" ht="12.75" customHeight="1"/>
    <row r="516" s="91" customFormat="1" ht="12.75" customHeight="1"/>
    <row r="517" s="91" customFormat="1" ht="12.75" customHeight="1"/>
    <row r="518" s="91" customFormat="1" ht="12.75" customHeight="1"/>
    <row r="519" s="91" customFormat="1" ht="12.75" customHeight="1"/>
    <row r="520" s="91" customFormat="1" ht="12.75" customHeight="1"/>
    <row r="521" s="91" customFormat="1" ht="12.75" customHeight="1"/>
    <row r="522" s="91" customFormat="1" ht="12.75" customHeight="1"/>
    <row r="523" s="91" customFormat="1" ht="12.75" customHeight="1"/>
    <row r="524" s="91" customFormat="1" ht="12.75" customHeight="1"/>
    <row r="525" s="91" customFormat="1" ht="12.75" customHeight="1"/>
    <row r="526" s="91" customFormat="1" ht="12.75" customHeight="1"/>
    <row r="527" s="91" customFormat="1" ht="12.75" customHeight="1"/>
    <row r="528" s="91" customFormat="1" ht="12.75" customHeight="1"/>
    <row r="529" s="91" customFormat="1" ht="12.75" customHeight="1"/>
    <row r="530" s="91" customFormat="1" ht="12.75" customHeight="1"/>
    <row r="531" s="91" customFormat="1" ht="12.75" customHeight="1"/>
    <row r="532" s="91" customFormat="1" ht="12.75" customHeight="1"/>
    <row r="533" s="91" customFormat="1" ht="12.75" customHeight="1"/>
    <row r="534" s="91" customFormat="1" ht="12.75" customHeight="1"/>
    <row r="535" s="91" customFormat="1" ht="12.75" customHeight="1"/>
    <row r="536" s="91" customFormat="1" ht="12.75" customHeight="1"/>
    <row r="537" s="91" customFormat="1" ht="12.75" customHeight="1"/>
    <row r="538" s="91" customFormat="1" ht="12.75" customHeight="1"/>
    <row r="539" s="91" customFormat="1" ht="12.75" customHeight="1"/>
    <row r="540" s="91" customFormat="1" ht="12.75" customHeight="1"/>
    <row r="541" s="91" customFormat="1" ht="12.75" customHeight="1"/>
    <row r="542" s="91" customFormat="1" ht="12.75" customHeight="1"/>
    <row r="543" s="91" customFormat="1" ht="12.75" customHeight="1"/>
    <row r="544" s="91" customFormat="1" ht="12.75" customHeight="1"/>
    <row r="545" s="91" customFormat="1" ht="12.75" customHeight="1"/>
    <row r="546" s="91" customFormat="1" ht="12.75" customHeight="1"/>
    <row r="547" s="91" customFormat="1" ht="12.75" customHeight="1"/>
    <row r="548" s="91" customFormat="1" ht="12.75" customHeight="1"/>
    <row r="549" s="91" customFormat="1" ht="12.75" customHeight="1"/>
    <row r="550" s="91" customFormat="1" ht="12.75" customHeight="1"/>
    <row r="551" s="91" customFormat="1" ht="12.75" customHeight="1"/>
    <row r="552" s="91" customFormat="1" ht="12.75" customHeight="1"/>
    <row r="553" s="91" customFormat="1" ht="12.75" customHeight="1"/>
    <row r="554" s="91" customFormat="1" ht="12.75" customHeight="1"/>
    <row r="555" s="91" customFormat="1" ht="12.75" customHeight="1"/>
    <row r="556" s="91" customFormat="1" ht="12.75" customHeight="1"/>
    <row r="557" s="91" customFormat="1" ht="12.75" customHeight="1"/>
    <row r="558" s="91" customFormat="1" ht="12.75" customHeight="1"/>
    <row r="559" s="91" customFormat="1" ht="12.75" customHeight="1"/>
    <row r="560" s="91" customFormat="1" ht="12.75" customHeight="1"/>
    <row r="561" s="91" customFormat="1" ht="12.75" customHeight="1"/>
    <row r="562" s="91" customFormat="1" ht="12.75" customHeight="1"/>
    <row r="563" s="91" customFormat="1" ht="12.75" customHeight="1"/>
    <row r="564" s="91" customFormat="1" ht="12.75" customHeight="1"/>
    <row r="565" s="91" customFormat="1" ht="12.75" customHeight="1"/>
    <row r="566" s="91" customFormat="1" ht="12.75" customHeight="1"/>
    <row r="567" s="91" customFormat="1" ht="12.75" customHeight="1"/>
    <row r="568" s="91" customFormat="1" ht="12.75" customHeight="1"/>
    <row r="569" s="91" customFormat="1" ht="12.75" customHeight="1"/>
    <row r="570" s="91" customFormat="1" ht="12.75" customHeight="1"/>
    <row r="571" s="91" customFormat="1" ht="12.75" customHeight="1"/>
    <row r="572" s="91" customFormat="1" ht="12.75" customHeight="1"/>
    <row r="573" s="91" customFormat="1" ht="12.75" customHeight="1"/>
    <row r="574" s="91" customFormat="1" ht="12.75" customHeight="1"/>
    <row r="575" s="91" customFormat="1" ht="12.75" customHeight="1"/>
    <row r="576" s="91" customFormat="1" ht="12.75" customHeight="1"/>
    <row r="577" s="91" customFormat="1" ht="12.75" customHeight="1"/>
    <row r="578" s="91" customFormat="1" ht="12.75" customHeight="1"/>
    <row r="579" s="91" customFormat="1" ht="12.75" customHeight="1"/>
    <row r="580" s="91" customFormat="1" ht="12.75" customHeight="1"/>
    <row r="581" s="91" customFormat="1" ht="12.75" customHeight="1"/>
    <row r="582" s="91" customFormat="1" ht="12.75" customHeight="1"/>
    <row r="583" s="91" customFormat="1" ht="12.75" customHeight="1"/>
    <row r="584" s="91" customFormat="1" ht="12.75" customHeight="1"/>
    <row r="585" s="91" customFormat="1" ht="12.75" customHeight="1"/>
    <row r="586" s="91" customFormat="1" ht="12.75" customHeight="1"/>
    <row r="587" s="91" customFormat="1" ht="12.75" customHeight="1"/>
    <row r="588" s="91" customFormat="1" ht="12.75" customHeight="1"/>
    <row r="589" s="91" customFormat="1" ht="12.75" customHeight="1"/>
    <row r="590" s="91" customFormat="1" ht="12.75" customHeight="1"/>
    <row r="591" s="91" customFormat="1" ht="12.75" customHeight="1"/>
    <row r="592" s="91" customFormat="1" ht="12.75" customHeight="1"/>
    <row r="593" s="91" customFormat="1" ht="12.75" customHeight="1"/>
    <row r="594" s="91" customFormat="1" ht="12.75" customHeight="1"/>
    <row r="595" s="91" customFormat="1" ht="12.75" customHeight="1"/>
    <row r="596" s="91" customFormat="1" ht="12.75" customHeight="1"/>
    <row r="597" s="91" customFormat="1" ht="12.75" customHeight="1"/>
    <row r="598" s="91" customFormat="1" ht="12.75" customHeight="1"/>
    <row r="599" s="91" customFormat="1" ht="12.75" customHeight="1"/>
    <row r="600" s="91" customFormat="1" ht="12.75" customHeight="1"/>
    <row r="601" s="91" customFormat="1" ht="12.75" customHeight="1"/>
    <row r="602" s="91" customFormat="1" ht="12.75" customHeight="1"/>
    <row r="603" s="91" customFormat="1" ht="12.75" customHeight="1"/>
    <row r="604" s="91" customFormat="1" ht="12.75" customHeight="1"/>
    <row r="605" s="91" customFormat="1" ht="12.75" customHeight="1"/>
    <row r="606" s="91" customFormat="1" ht="12.75" customHeight="1"/>
    <row r="607" s="91" customFormat="1" ht="12.75" customHeight="1"/>
    <row r="608" s="91" customFormat="1" ht="12.75" customHeight="1"/>
    <row r="609" s="91" customFormat="1" ht="12.75" customHeight="1"/>
    <row r="610" s="91" customFormat="1" ht="12.75" customHeight="1"/>
    <row r="611" s="91" customFormat="1" ht="12.75" customHeight="1"/>
    <row r="612" s="91" customFormat="1" ht="12.75" customHeight="1"/>
    <row r="613" s="91" customFormat="1" ht="12.75" customHeight="1"/>
    <row r="614" s="91" customFormat="1" ht="12.75" customHeight="1"/>
    <row r="615" s="91" customFormat="1" ht="12.75" customHeight="1"/>
    <row r="616" s="91" customFormat="1" ht="12.75" customHeight="1"/>
    <row r="617" s="91" customFormat="1" ht="12.75" customHeight="1"/>
    <row r="618" s="91" customFormat="1" ht="12.75" customHeight="1"/>
    <row r="619" s="91" customFormat="1" ht="12.75" customHeight="1"/>
    <row r="620" s="91" customFormat="1" ht="12.75" customHeight="1"/>
    <row r="621" s="91" customFormat="1" ht="12.75" customHeight="1"/>
    <row r="622" s="91" customFormat="1" ht="12.75" customHeight="1"/>
    <row r="623" s="91" customFormat="1" ht="12.75" customHeight="1"/>
    <row r="624" s="91" customFormat="1" ht="12.75" customHeight="1"/>
    <row r="625" s="91" customFormat="1" ht="12.75" customHeight="1"/>
    <row r="626" s="91" customFormat="1" ht="12.75" customHeight="1"/>
    <row r="627" s="91" customFormat="1" ht="12.75" customHeight="1"/>
    <row r="628" s="91" customFormat="1" ht="12.75" customHeight="1"/>
    <row r="629" s="91" customFormat="1" ht="12.75" customHeight="1"/>
    <row r="630" s="91" customFormat="1" ht="12.75" customHeight="1"/>
    <row r="631" s="91" customFormat="1" ht="12.75" customHeight="1"/>
    <row r="632" s="91" customFormat="1" ht="12.75" customHeight="1"/>
    <row r="633" s="91" customFormat="1" ht="12.75" customHeight="1"/>
    <row r="634" s="91" customFormat="1" ht="12.75" customHeight="1"/>
    <row r="635" s="91" customFormat="1" ht="12.75" customHeight="1"/>
    <row r="636" s="91" customFormat="1" ht="12.75" customHeight="1"/>
    <row r="637" s="91" customFormat="1" ht="12.75" customHeight="1"/>
    <row r="638" s="91" customFormat="1" ht="12.75" customHeight="1"/>
    <row r="639" s="91" customFormat="1" ht="12.75" customHeight="1"/>
    <row r="640" s="91" customFormat="1" ht="12.75" customHeight="1"/>
    <row r="641" s="91" customFormat="1" ht="12.75" customHeight="1"/>
    <row r="642" s="91" customFormat="1" ht="12.75" customHeight="1"/>
    <row r="643" s="91" customFormat="1" ht="12.75" customHeight="1"/>
    <row r="644" s="91" customFormat="1" ht="12.75" customHeight="1"/>
    <row r="645" s="91" customFormat="1" ht="12.75" customHeight="1"/>
    <row r="646" s="91" customFormat="1" ht="12.75" customHeight="1"/>
    <row r="647" s="91" customFormat="1" ht="12.75" customHeight="1"/>
    <row r="648" s="91" customFormat="1" ht="12.75" customHeight="1"/>
    <row r="649" s="91" customFormat="1" ht="12.75" customHeight="1"/>
    <row r="650" s="91" customFormat="1" ht="12.75" customHeight="1"/>
    <row r="651" s="91" customFormat="1" ht="12.75" customHeight="1"/>
    <row r="652" s="91" customFormat="1" ht="12.75" customHeight="1"/>
    <row r="653" s="91" customFormat="1" ht="12.75" customHeight="1"/>
    <row r="654" s="91" customFormat="1" ht="12.75" customHeight="1"/>
    <row r="655" s="91" customFormat="1" ht="12.75" customHeight="1"/>
    <row r="656" s="91" customFormat="1" ht="12.75" customHeight="1"/>
    <row r="657" s="91" customFormat="1" ht="12.75" customHeight="1"/>
    <row r="658" s="91" customFormat="1" ht="12.75" customHeight="1"/>
    <row r="659" s="91" customFormat="1" ht="12.75" customHeight="1"/>
    <row r="660" s="91" customFormat="1" ht="12.75" customHeight="1"/>
    <row r="661" s="91" customFormat="1" ht="12.75" customHeight="1"/>
    <row r="662" s="91" customFormat="1" ht="12.75" customHeight="1"/>
    <row r="663" s="91" customFormat="1" ht="12.75" customHeight="1"/>
    <row r="664" s="91" customFormat="1" ht="12.75" customHeight="1"/>
    <row r="665" s="91" customFormat="1" ht="12.75" customHeight="1"/>
    <row r="666" s="91" customFormat="1" ht="12.75" customHeight="1"/>
    <row r="667" s="91" customFormat="1" ht="12.75" customHeight="1"/>
    <row r="668" s="91" customFormat="1" ht="12.75" customHeight="1"/>
    <row r="669" s="91" customFormat="1" ht="12.75" customHeight="1"/>
    <row r="670" s="91" customFormat="1" ht="12.75" customHeight="1"/>
    <row r="671" s="91" customFormat="1" ht="12.75" customHeight="1"/>
    <row r="672" s="91" customFormat="1" ht="12.75" customHeight="1"/>
    <row r="673" s="91" customFormat="1" ht="12.75" customHeight="1"/>
    <row r="674" s="91" customFormat="1" ht="12.75" customHeight="1"/>
    <row r="675" s="91" customFormat="1" ht="12.75" customHeight="1"/>
    <row r="676" s="91" customFormat="1" ht="12.75" customHeight="1"/>
    <row r="677" s="91" customFormat="1" ht="12.75" customHeight="1"/>
    <row r="678" s="91" customFormat="1" ht="12.75" customHeight="1"/>
    <row r="679" s="91" customFormat="1" ht="12.75" customHeight="1"/>
    <row r="680" s="91" customFormat="1" ht="12.75" customHeight="1"/>
    <row r="681" s="91" customFormat="1" ht="12.75" customHeight="1"/>
    <row r="682" s="91" customFormat="1" ht="12.75" customHeight="1"/>
    <row r="683" s="91" customFormat="1" ht="12.75" customHeight="1"/>
    <row r="684" s="91" customFormat="1" ht="12.75" customHeight="1"/>
    <row r="685" s="91" customFormat="1" ht="12.75" customHeight="1"/>
    <row r="686" s="91" customFormat="1" ht="12.75" customHeight="1"/>
    <row r="687" s="91" customFormat="1" ht="12.75" customHeight="1"/>
    <row r="688" s="91" customFormat="1" ht="12.75" customHeight="1"/>
    <row r="689" s="91" customFormat="1" ht="12.75" customHeight="1"/>
    <row r="690" s="91" customFormat="1" ht="12.75" customHeight="1"/>
    <row r="691" s="91" customFormat="1" ht="12.75" customHeight="1"/>
    <row r="692" s="91" customFormat="1" ht="12.75" customHeight="1"/>
    <row r="693" s="91" customFormat="1" ht="12.75" customHeight="1"/>
    <row r="694" s="91" customFormat="1" ht="12.75" customHeight="1"/>
    <row r="695" s="91" customFormat="1" ht="12.75" customHeight="1"/>
    <row r="696" s="91" customFormat="1" ht="12.75" customHeight="1"/>
    <row r="697" s="91" customFormat="1" ht="12.75" customHeight="1"/>
    <row r="698" s="91" customFormat="1" ht="12.75" customHeight="1"/>
    <row r="699" s="91" customFormat="1" ht="12.75" customHeight="1"/>
    <row r="700" s="91" customFormat="1" ht="12.75" customHeight="1"/>
    <row r="701" s="91" customFormat="1" ht="12.75" customHeight="1"/>
    <row r="702" s="91" customFormat="1" ht="12.75" customHeight="1"/>
    <row r="703" s="91" customFormat="1" ht="12.75" customHeight="1"/>
    <row r="704" s="91" customFormat="1" ht="12.75" customHeight="1"/>
    <row r="705" s="91" customFormat="1" ht="12.75" customHeight="1"/>
    <row r="706" s="91" customFormat="1" ht="12.75" customHeight="1"/>
    <row r="707" s="91" customFormat="1" ht="12.75" customHeight="1"/>
    <row r="708" s="91" customFormat="1" ht="12.75" customHeight="1"/>
    <row r="709" s="91" customFormat="1" ht="12.75" customHeight="1"/>
    <row r="710" s="91" customFormat="1" ht="12.75" customHeight="1"/>
    <row r="711" s="91" customFormat="1" ht="12.75" customHeight="1"/>
    <row r="712" s="91" customFormat="1" ht="12.75" customHeight="1"/>
    <row r="713" s="91" customFormat="1" ht="12.75" customHeight="1"/>
    <row r="714" s="91" customFormat="1" ht="12.75" customHeight="1"/>
    <row r="715" s="91" customFormat="1" ht="12.75" customHeight="1"/>
    <row r="716" s="91" customFormat="1" ht="12.75" customHeight="1"/>
    <row r="717" s="91" customFormat="1" ht="12.75" customHeight="1"/>
    <row r="718" s="91" customFormat="1" ht="12.75" customHeight="1"/>
    <row r="719" s="91" customFormat="1" ht="12.75" customHeight="1"/>
    <row r="720" s="91" customFormat="1" ht="12.75" customHeight="1"/>
    <row r="721" s="91" customFormat="1" ht="12.75" customHeight="1"/>
    <row r="722" s="91" customFormat="1" ht="12.75" customHeight="1"/>
    <row r="723" s="91" customFormat="1" ht="12.75" customHeight="1"/>
    <row r="724" s="91" customFormat="1" ht="12.75" customHeight="1"/>
    <row r="725" s="91" customFormat="1" ht="12.75" customHeight="1"/>
    <row r="726" s="91" customFormat="1" ht="12.75" customHeight="1"/>
    <row r="727" s="91" customFormat="1" ht="12.75" customHeight="1"/>
    <row r="728" s="91" customFormat="1" ht="12.75" customHeight="1"/>
    <row r="729" s="91" customFormat="1" ht="12.75" customHeight="1"/>
    <row r="730" s="91" customFormat="1" ht="12.75" customHeight="1"/>
    <row r="731" s="91" customFormat="1" ht="12.75" customHeight="1"/>
    <row r="732" s="91" customFormat="1" ht="12.75" customHeight="1"/>
    <row r="733" s="91" customFormat="1" ht="12.75" customHeight="1"/>
    <row r="734" s="91" customFormat="1" ht="12.75" customHeight="1"/>
    <row r="735" s="91" customFormat="1" ht="12.75" customHeight="1"/>
    <row r="736" s="91" customFormat="1" ht="12.75" customHeight="1"/>
    <row r="737" s="91" customFormat="1" ht="12.75" customHeight="1"/>
    <row r="738" s="91" customFormat="1" ht="12.75" customHeight="1"/>
    <row r="739" s="91" customFormat="1" ht="12.75" customHeight="1"/>
    <row r="740" s="91" customFormat="1" ht="12.75" customHeight="1"/>
    <row r="741" s="91" customFormat="1" ht="12.75" customHeight="1"/>
    <row r="742" s="91" customFormat="1" ht="12.75" customHeight="1"/>
    <row r="743" s="91" customFormat="1" ht="12.75" customHeight="1"/>
    <row r="744" s="91" customFormat="1" ht="12.75" customHeight="1"/>
    <row r="745" s="91" customFormat="1" ht="12.75" customHeight="1"/>
    <row r="746" s="91" customFormat="1" ht="12.75" customHeight="1"/>
    <row r="747" s="91" customFormat="1" ht="12.75" customHeight="1"/>
    <row r="748" s="91" customFormat="1" ht="12.75" customHeight="1"/>
    <row r="749" s="91" customFormat="1" ht="12.75" customHeight="1"/>
    <row r="750" s="91" customFormat="1" ht="12.75" customHeight="1"/>
    <row r="751" s="91" customFormat="1" ht="12.75" customHeight="1"/>
    <row r="752" s="91" customFormat="1" ht="12.75" customHeight="1"/>
    <row r="753" s="91" customFormat="1" ht="12.75" customHeight="1"/>
    <row r="754" s="91" customFormat="1" ht="12.75" customHeight="1"/>
    <row r="755" s="91" customFormat="1" ht="12.75" customHeight="1"/>
    <row r="756" s="91" customFormat="1" ht="12.75" customHeight="1"/>
    <row r="757" s="91" customFormat="1" ht="12.75" customHeight="1"/>
    <row r="758" s="91" customFormat="1" ht="12.75" customHeight="1"/>
    <row r="759" s="91" customFormat="1" ht="12.75" customHeight="1"/>
    <row r="760" s="91" customFormat="1" ht="12.75" customHeight="1"/>
    <row r="761" s="91" customFormat="1" ht="12.75" customHeight="1"/>
    <row r="762" s="91" customFormat="1" ht="12.75" customHeight="1"/>
    <row r="763" s="91" customFormat="1" ht="12.75" customHeight="1"/>
    <row r="764" s="91" customFormat="1" ht="12.75" customHeight="1"/>
    <row r="765" s="91" customFormat="1" ht="12.75" customHeight="1"/>
    <row r="766" s="91" customFormat="1" ht="12.75" customHeight="1"/>
    <row r="767" s="91" customFormat="1" ht="12.75" customHeight="1"/>
    <row r="768" s="91" customFormat="1" ht="12.75" customHeight="1"/>
    <row r="769" s="91" customFormat="1" ht="12.75" customHeight="1"/>
    <row r="770" s="91" customFormat="1" ht="12.75" customHeight="1"/>
    <row r="771" s="91" customFormat="1" ht="12.75" customHeight="1"/>
    <row r="772" s="91" customFormat="1" ht="12.75" customHeight="1"/>
    <row r="773" s="91" customFormat="1" ht="12.75" customHeight="1"/>
    <row r="774" s="91" customFormat="1" ht="12.75" customHeight="1"/>
    <row r="775" s="91" customFormat="1" ht="12.75" customHeight="1"/>
    <row r="776" s="91" customFormat="1" ht="12.75" customHeight="1"/>
    <row r="777" s="91" customFormat="1" ht="12.75" customHeight="1"/>
    <row r="778" s="91" customFormat="1" ht="12.75" customHeight="1"/>
    <row r="779" s="91" customFormat="1" ht="12.75" customHeight="1"/>
    <row r="780" s="91" customFormat="1" ht="12.75" customHeight="1"/>
    <row r="781" s="91" customFormat="1" ht="12.75" customHeight="1"/>
    <row r="782" s="91" customFormat="1" ht="12.75" customHeight="1"/>
    <row r="783" s="91" customFormat="1" ht="12.75" customHeight="1"/>
    <row r="784" s="91" customFormat="1" ht="12.75" customHeight="1"/>
    <row r="785" s="91" customFormat="1" ht="12.75" customHeight="1"/>
    <row r="786" s="91" customFormat="1" ht="12.75" customHeight="1"/>
    <row r="787" s="91" customFormat="1" ht="12.75" customHeight="1"/>
    <row r="788" s="91" customFormat="1" ht="12.75" customHeight="1"/>
    <row r="789" s="91" customFormat="1" ht="12.75" customHeight="1"/>
    <row r="790" s="91" customFormat="1" ht="12.75" customHeight="1"/>
    <row r="791" s="91" customFormat="1" ht="12.75" customHeight="1"/>
    <row r="792" s="91" customFormat="1" ht="12.75" customHeight="1"/>
    <row r="793" s="91" customFormat="1" ht="12.75" customHeight="1"/>
    <row r="794" s="91" customFormat="1" ht="12.75" customHeight="1"/>
    <row r="795" s="91" customFormat="1" ht="12.75" customHeight="1"/>
    <row r="796" s="91" customFormat="1" ht="12.75" customHeight="1"/>
    <row r="797" s="91" customFormat="1" ht="12.75" customHeight="1"/>
    <row r="798" s="91" customFormat="1" ht="12.75" customHeight="1"/>
    <row r="799" s="91" customFormat="1" ht="12.75" customHeight="1"/>
    <row r="800" s="91" customFormat="1" ht="12.75" customHeight="1"/>
    <row r="801" s="91" customFormat="1" ht="12.75" customHeight="1"/>
    <row r="802" s="91" customFormat="1" ht="12.75" customHeight="1"/>
    <row r="803" s="91" customFormat="1" ht="12.75" customHeight="1"/>
    <row r="804" s="91" customFormat="1" ht="12.75" customHeight="1"/>
    <row r="805" s="91" customFormat="1" ht="12.75" customHeight="1"/>
    <row r="806" s="91" customFormat="1" ht="12.75" customHeight="1"/>
    <row r="807" s="91" customFormat="1" ht="12.75" customHeight="1"/>
    <row r="808" s="91" customFormat="1" ht="12.75" customHeight="1"/>
    <row r="809" s="91" customFormat="1" ht="12.75" customHeight="1"/>
    <row r="810" s="91" customFormat="1" ht="12.75" customHeight="1"/>
    <row r="811" s="91" customFormat="1" ht="12.75" customHeight="1"/>
    <row r="812" s="91" customFormat="1" ht="12.75" customHeight="1"/>
    <row r="813" s="91" customFormat="1" ht="12.75" customHeight="1"/>
    <row r="814" s="91" customFormat="1" ht="12.75" customHeight="1"/>
    <row r="815" s="91" customFormat="1" ht="12.75" customHeight="1"/>
    <row r="816" s="91" customFormat="1" ht="12.75" customHeight="1"/>
    <row r="817" s="91" customFormat="1" ht="12.75" customHeight="1"/>
    <row r="818" s="91" customFormat="1" ht="12.75" customHeight="1"/>
    <row r="819" s="91" customFormat="1" ht="12.75" customHeight="1"/>
    <row r="820" s="91" customFormat="1" ht="12.75" customHeight="1"/>
    <row r="821" s="91" customFormat="1" ht="12.75" customHeight="1"/>
    <row r="822" s="91" customFormat="1" ht="12.75" customHeight="1"/>
    <row r="823" s="91" customFormat="1" ht="12.75" customHeight="1"/>
    <row r="824" s="91" customFormat="1" ht="12.75" customHeight="1"/>
    <row r="825" s="91" customFormat="1" ht="12.75" customHeight="1"/>
    <row r="826" s="91" customFormat="1" ht="12.75" customHeight="1"/>
    <row r="827" s="91" customFormat="1" ht="12.75" customHeight="1"/>
    <row r="828" s="91" customFormat="1" ht="12.75" customHeight="1"/>
    <row r="829" s="91" customFormat="1" ht="12.75" customHeight="1"/>
    <row r="830" s="91" customFormat="1" ht="12.75" customHeight="1"/>
    <row r="831" s="91" customFormat="1" ht="12.75" customHeight="1"/>
    <row r="832" s="91" customFormat="1" ht="12.75" customHeight="1"/>
    <row r="833" s="91" customFormat="1" ht="12.75" customHeight="1"/>
    <row r="834" s="91" customFormat="1" ht="12.75" customHeight="1"/>
    <row r="835" s="91" customFormat="1" ht="12.75" customHeight="1"/>
    <row r="836" s="91" customFormat="1" ht="12.75" customHeight="1"/>
    <row r="837" s="91" customFormat="1" ht="12.75" customHeight="1"/>
    <row r="838" s="91" customFormat="1" ht="12.75" customHeight="1"/>
    <row r="839" s="91" customFormat="1" ht="12.75" customHeight="1"/>
    <row r="840" s="91" customFormat="1" ht="12.75" customHeight="1"/>
    <row r="841" s="91" customFormat="1" ht="12.75" customHeight="1"/>
    <row r="842" s="91" customFormat="1" ht="12.75" customHeight="1"/>
    <row r="843" s="91" customFormat="1" ht="12.75" customHeight="1"/>
    <row r="844" s="91" customFormat="1" ht="12.75" customHeight="1"/>
    <row r="845" s="91" customFormat="1" ht="12.75" customHeight="1"/>
    <row r="846" s="91" customFormat="1" ht="12.75" customHeight="1"/>
    <row r="847" s="91" customFormat="1" ht="12.75" customHeight="1"/>
    <row r="848" s="91" customFormat="1" ht="12.75" customHeight="1"/>
    <row r="849" s="91" customFormat="1" ht="12.75" customHeight="1"/>
    <row r="850" s="91" customFormat="1" ht="12.75" customHeight="1"/>
    <row r="851" s="91" customFormat="1" ht="12.75" customHeight="1"/>
    <row r="852" s="91" customFormat="1" ht="12.75" customHeight="1"/>
    <row r="853" s="91" customFormat="1" ht="12.75" customHeight="1"/>
    <row r="854" s="91" customFormat="1" ht="12.75" customHeight="1"/>
    <row r="855" s="91" customFormat="1" ht="12.75" customHeight="1"/>
    <row r="856" s="91" customFormat="1" ht="12.75" customHeight="1"/>
    <row r="857" s="91" customFormat="1" ht="12.75" customHeight="1"/>
    <row r="858" s="91" customFormat="1" ht="12.75" customHeight="1"/>
    <row r="859" s="91" customFormat="1" ht="12.75" customHeight="1"/>
    <row r="860" s="91" customFormat="1" ht="12.75" customHeight="1"/>
    <row r="861" s="91" customFormat="1" ht="12.75" customHeight="1"/>
    <row r="862" s="91" customFormat="1" ht="12.75" customHeight="1"/>
    <row r="863" s="91" customFormat="1" ht="12.75" customHeight="1"/>
    <row r="864" s="91" customFormat="1" ht="12.75" customHeight="1"/>
    <row r="865" s="91" customFormat="1" ht="12.75" customHeight="1"/>
    <row r="866" s="91" customFormat="1" ht="12.75" customHeight="1"/>
    <row r="867" s="91" customFormat="1" ht="12.75" customHeight="1"/>
    <row r="868" s="91" customFormat="1" ht="12.75" customHeight="1"/>
    <row r="869" s="91" customFormat="1" ht="12.75" customHeight="1"/>
    <row r="870" s="91" customFormat="1" ht="12.75" customHeight="1"/>
    <row r="871" s="91" customFormat="1" ht="12.75" customHeight="1"/>
    <row r="872" s="91" customFormat="1" ht="12.75" customHeight="1"/>
    <row r="873" s="91" customFormat="1" ht="12.75" customHeight="1"/>
    <row r="874" s="91" customFormat="1" ht="12.75" customHeight="1"/>
    <row r="875" s="91" customFormat="1" ht="12.75" customHeight="1"/>
    <row r="876" s="91" customFormat="1" ht="12.75" customHeight="1"/>
    <row r="877" s="91" customFormat="1" ht="12.75" customHeight="1"/>
    <row r="878" s="91" customFormat="1" ht="12.75" customHeight="1"/>
    <row r="879" s="91" customFormat="1" ht="12.75" customHeight="1"/>
    <row r="880" s="91" customFormat="1" ht="12.75" customHeight="1"/>
    <row r="881" s="91" customFormat="1" ht="12.75" customHeight="1"/>
    <row r="882" s="91" customFormat="1" ht="12.75" customHeight="1"/>
    <row r="883" s="91" customFormat="1" ht="12.75" customHeight="1"/>
    <row r="884" s="91" customFormat="1" ht="12.75" customHeight="1"/>
    <row r="885" s="91" customFormat="1" ht="12.75" customHeight="1"/>
    <row r="886" s="91" customFormat="1" ht="12.75" customHeight="1"/>
    <row r="887" s="91" customFormat="1" ht="12.75" customHeight="1"/>
    <row r="888" s="91" customFormat="1" ht="12.75" customHeight="1"/>
    <row r="889" s="91" customFormat="1" ht="12.75" customHeight="1"/>
    <row r="890" s="91" customFormat="1" ht="12.75" customHeight="1"/>
    <row r="891" s="91" customFormat="1" ht="12.75" customHeight="1"/>
    <row r="892" s="91" customFormat="1" ht="12.75" customHeight="1"/>
    <row r="893" s="91" customFormat="1" ht="12.75" customHeight="1"/>
    <row r="894" s="91" customFormat="1" ht="12.75" customHeight="1"/>
    <row r="895" s="91" customFormat="1" ht="12.75" customHeight="1"/>
    <row r="896" s="91" customFormat="1" ht="12.75" customHeight="1"/>
    <row r="897" s="91" customFormat="1" ht="12.75" customHeight="1"/>
    <row r="898" s="91" customFormat="1" ht="12.75" customHeight="1"/>
    <row r="899" s="91" customFormat="1" ht="12.75" customHeight="1"/>
    <row r="900" s="91" customFormat="1" ht="12.75" customHeight="1"/>
    <row r="901" s="91" customFormat="1" ht="12.75" customHeight="1"/>
    <row r="902" s="91" customFormat="1" ht="12.75" customHeight="1"/>
    <row r="903" s="91" customFormat="1" ht="12.75" customHeight="1"/>
    <row r="904" s="91" customFormat="1" ht="12.75" customHeight="1"/>
    <row r="905" s="91" customFormat="1" ht="12.75" customHeight="1"/>
    <row r="906" s="91" customFormat="1" ht="12.75" customHeight="1"/>
    <row r="907" s="91" customFormat="1" ht="12.75" customHeight="1"/>
    <row r="908" s="91" customFormat="1" ht="12.75" customHeight="1"/>
    <row r="909" s="91" customFormat="1" ht="12.75" customHeight="1"/>
    <row r="910" s="91" customFormat="1" ht="12.75" customHeight="1"/>
    <row r="911" s="91" customFormat="1" ht="12.75" customHeight="1"/>
    <row r="912" s="91" customFormat="1" ht="12.75" customHeight="1"/>
    <row r="913" s="91" customFormat="1" ht="12.75" customHeight="1"/>
    <row r="914" s="91" customFormat="1" ht="12.75" customHeight="1"/>
    <row r="915" s="91" customFormat="1" ht="12.75" customHeight="1"/>
    <row r="916" s="91" customFormat="1" ht="12.75" customHeight="1"/>
    <row r="917" s="91" customFormat="1" ht="12.75" customHeight="1"/>
    <row r="918" s="91" customFormat="1" ht="12.75" customHeight="1"/>
    <row r="919" s="91" customFormat="1" ht="12.75" customHeight="1"/>
    <row r="920" s="91" customFormat="1" ht="12.75" customHeight="1"/>
    <row r="921" s="91" customFormat="1" ht="12.75" customHeight="1"/>
    <row r="922" s="91" customFormat="1" ht="12.75" customHeight="1"/>
    <row r="923" s="91" customFormat="1" ht="12.75" customHeight="1"/>
    <row r="924" s="91" customFormat="1" ht="12.75" customHeight="1"/>
    <row r="925" s="91" customFormat="1" ht="12.75" customHeight="1"/>
    <row r="926" s="91" customFormat="1" ht="12.75" customHeight="1"/>
    <row r="927" s="91" customFormat="1" ht="12.75" customHeight="1"/>
    <row r="928" s="91" customFormat="1" ht="12.75" customHeight="1"/>
    <row r="929" s="91" customFormat="1" ht="12.75" customHeight="1"/>
    <row r="930" s="91" customFormat="1" ht="12.75" customHeight="1"/>
    <row r="931" s="91" customFormat="1" ht="12.75" customHeight="1"/>
    <row r="932" s="91" customFormat="1" ht="12.75" customHeight="1"/>
    <row r="933" s="91" customFormat="1" ht="12.75" customHeight="1"/>
    <row r="934" s="91" customFormat="1" ht="12.75" customHeight="1"/>
    <row r="935" s="91" customFormat="1" ht="12.75" customHeight="1"/>
    <row r="936" s="91" customFormat="1" ht="12.75" customHeight="1"/>
    <row r="937" s="91" customFormat="1" ht="12.75" customHeight="1"/>
    <row r="938" s="91" customFormat="1" ht="12.75" customHeight="1"/>
    <row r="939" s="91" customFormat="1" ht="12.75" customHeight="1"/>
    <row r="940" s="91" customFormat="1" ht="12.75" customHeight="1"/>
    <row r="941" s="91" customFormat="1" ht="12.75" customHeight="1"/>
    <row r="942" s="91" customFormat="1" ht="12.75" customHeight="1"/>
    <row r="943" s="91" customFormat="1" ht="12.75" customHeight="1"/>
    <row r="944" s="91" customFormat="1" ht="12.75" customHeight="1"/>
    <row r="945" s="91" customFormat="1" ht="12.75" customHeight="1"/>
    <row r="946" s="91" customFormat="1" ht="12.75" customHeight="1"/>
    <row r="947" s="91" customFormat="1" ht="12.75" customHeight="1"/>
    <row r="948" s="91" customFormat="1" ht="12.75" customHeight="1"/>
    <row r="949" s="91" customFormat="1" ht="12.75" customHeight="1"/>
    <row r="950" s="91" customFormat="1" ht="12.75" customHeight="1"/>
    <row r="951" s="91" customFormat="1" ht="12.75" customHeight="1"/>
    <row r="952" s="91" customFormat="1" ht="12.75" customHeight="1"/>
    <row r="953" s="91" customFormat="1" ht="12.75" customHeight="1"/>
    <row r="954" s="91" customFormat="1" ht="12.75" customHeight="1"/>
    <row r="955" s="91" customFormat="1" ht="12.75" customHeight="1"/>
    <row r="956" s="91" customFormat="1" ht="12.75" customHeight="1"/>
    <row r="957" s="91" customFormat="1" ht="12.75" customHeight="1"/>
    <row r="958" s="91" customFormat="1" ht="12.75" customHeight="1"/>
    <row r="959" s="91" customFormat="1" ht="12.75" customHeight="1"/>
    <row r="960" s="91" customFormat="1" ht="12.75" customHeight="1"/>
    <row r="961" s="91" customFormat="1" ht="12.75" customHeight="1"/>
    <row r="962" s="91" customFormat="1" ht="12.75" customHeight="1"/>
    <row r="963" s="91" customFormat="1" ht="12.75" customHeight="1"/>
    <row r="964" s="91" customFormat="1" ht="12.75" customHeight="1"/>
    <row r="965" s="91" customFormat="1" ht="12.75" customHeight="1"/>
    <row r="966" s="91" customFormat="1" ht="12.75" customHeight="1"/>
    <row r="967" s="91" customFormat="1" ht="12.75" customHeight="1"/>
    <row r="968" s="91" customFormat="1" ht="12.75" customHeight="1"/>
    <row r="969" s="91" customFormat="1" ht="12.75" customHeight="1"/>
    <row r="970" s="91" customFormat="1" ht="12.75" customHeight="1"/>
    <row r="971" s="91" customFormat="1" ht="12.75" customHeight="1"/>
    <row r="972" s="91" customFormat="1" ht="12.75" customHeight="1"/>
    <row r="973" s="91" customFormat="1" ht="12.75" customHeight="1"/>
    <row r="974" s="91" customFormat="1" ht="12.75" customHeight="1"/>
    <row r="975" s="91" customFormat="1" ht="12.75" customHeight="1"/>
    <row r="976" s="91" customFormat="1" ht="12.75" customHeight="1"/>
    <row r="977" s="91" customFormat="1" ht="12.75" customHeight="1"/>
    <row r="978" s="91" customFormat="1" ht="12.75" customHeight="1"/>
    <row r="979" s="91" customFormat="1" ht="12.75" customHeight="1"/>
    <row r="980" s="91" customFormat="1" ht="12.75" customHeight="1"/>
    <row r="981" s="91" customFormat="1" ht="12.75" customHeight="1"/>
    <row r="982" s="91" customFormat="1" ht="12.75" customHeight="1"/>
    <row r="983" s="91" customFormat="1" ht="12.75" customHeight="1"/>
    <row r="984" s="91" customFormat="1" ht="12.75" customHeight="1"/>
    <row r="985" s="91" customFormat="1" ht="12.75" customHeight="1"/>
    <row r="986" s="91" customFormat="1" ht="12.75" customHeight="1"/>
    <row r="987" s="91" customFormat="1" ht="12.75" customHeight="1"/>
    <row r="988" s="91" customFormat="1" ht="12.75" customHeight="1"/>
    <row r="989" s="91" customFormat="1" ht="12.75" customHeight="1"/>
    <row r="990" s="91" customFormat="1" ht="12.75" customHeight="1"/>
    <row r="991" s="91" customFormat="1" ht="12.75" customHeight="1"/>
    <row r="992" s="91" customFormat="1" ht="12.75" customHeight="1"/>
    <row r="993" s="91" customFormat="1" ht="12.75" customHeight="1"/>
    <row r="994" s="91" customFormat="1" ht="12.75" customHeight="1"/>
    <row r="995" s="91" customFormat="1" ht="12.75" customHeight="1"/>
    <row r="996" s="91" customFormat="1" ht="12.75" customHeight="1"/>
    <row r="997" s="91" customFormat="1" ht="12.75" customHeight="1"/>
    <row r="998" s="91" customFormat="1" ht="12.75" customHeight="1"/>
    <row r="999" s="91" customFormat="1" ht="12.75" customHeight="1"/>
    <row r="1000" s="91" customFormat="1" ht="12.75" customHeight="1"/>
  </sheetData>
  <mergeCells count="7">
    <mergeCell ref="A10:K10"/>
    <mergeCell ref="A4:K4"/>
    <mergeCell ref="A5:J5"/>
    <mergeCell ref="A8:K8"/>
    <mergeCell ref="A9:K9"/>
    <mergeCell ref="A6:L6"/>
    <mergeCell ref="A7:L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Ques-1</vt:lpstr>
      <vt:lpstr>Ques-2</vt:lpstr>
      <vt:lpstr>Ques-3</vt:lpstr>
      <vt:lpstr>Ques-4</vt:lpstr>
      <vt:lpstr>Ques-5</vt:lpstr>
      <vt:lpstr>Ques-6</vt:lpstr>
      <vt:lpstr>Ques-7</vt:lpstr>
      <vt:lpstr>Ques-8</vt:lpstr>
      <vt:lpstr>Business Questions</vt:lpstr>
      <vt:lpstr>'Ques-4'!Z_24FA60FA_7D0B_436C_8ED0_796B3F3C5F35_.wvu.PrintArea</vt:lpstr>
      <vt:lpstr>'Ques-5'!Z_24FA60FA_7D0B_436C_8ED0_796B3F3C5F35_.wvu.PrintArea</vt:lpstr>
      <vt:lpstr>'Ques-4'!Z_35868F84_30BB_46CE_8E91_DCBD494D63D4_.wvu.PrintArea</vt:lpstr>
      <vt:lpstr>'Ques-5'!Z_35868F84_30BB_46CE_8E91_DCBD494D63D4_.wvu.PrintArea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Perkins</dc:creator>
  <cp:lastModifiedBy>yashs</cp:lastModifiedBy>
  <dcterms:created xsi:type="dcterms:W3CDTF">2009-04-07T11:47:54Z</dcterms:created>
  <dcterms:modified xsi:type="dcterms:W3CDTF">2023-01-27T22:03:49Z</dcterms:modified>
</cp:coreProperties>
</file>