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260" windowHeight="8325"/>
  </bookViews>
  <sheets>
    <sheet name="Sheet2" sheetId="2" r:id="rId1"/>
  </sheets>
  <calcPr calcId="125725"/>
</workbook>
</file>

<file path=xl/calcChain.xml><?xml version="1.0" encoding="utf-8"?>
<calcChain xmlns="http://schemas.openxmlformats.org/spreadsheetml/2006/main">
  <c r="N102" i="2"/>
  <c r="O102"/>
  <c r="J70"/>
  <c r="G102"/>
  <c r="H102"/>
  <c r="G103"/>
  <c r="H103"/>
  <c r="G104"/>
  <c r="G105"/>
  <c r="H105"/>
  <c r="H106"/>
  <c r="J106"/>
  <c r="I102"/>
  <c r="I107"/>
  <c r="I103"/>
  <c r="K103"/>
  <c r="I104"/>
  <c r="K104"/>
  <c r="I105"/>
  <c r="I106"/>
  <c r="F106"/>
  <c r="F105"/>
  <c r="F104"/>
  <c r="F103"/>
  <c r="F102"/>
  <c r="J48"/>
  <c r="I48"/>
  <c r="J46"/>
  <c r="J49"/>
  <c r="J47"/>
  <c r="I46"/>
  <c r="I47"/>
  <c r="I49"/>
  <c r="G46"/>
  <c r="G47"/>
  <c r="G48"/>
  <c r="G49"/>
  <c r="E46"/>
  <c r="E47"/>
  <c r="E48"/>
  <c r="E49"/>
  <c r="H49"/>
  <c r="F49"/>
  <c r="D49"/>
  <c r="C49"/>
  <c r="F40"/>
  <c r="L40"/>
  <c r="K40"/>
  <c r="J40"/>
  <c r="I40"/>
  <c r="H40"/>
  <c r="G40"/>
  <c r="L106"/>
  <c r="K106"/>
  <c r="K102"/>
  <c r="K105"/>
  <c r="L105"/>
  <c r="J105"/>
  <c r="H104"/>
  <c r="J104"/>
  <c r="L104"/>
  <c r="J102"/>
  <c r="L102"/>
  <c r="L103"/>
  <c r="J103"/>
  <c r="H107"/>
  <c r="J107"/>
  <c r="L107"/>
  <c r="M102"/>
  <c r="I70"/>
</calcChain>
</file>

<file path=xl/sharedStrings.xml><?xml version="1.0" encoding="utf-8"?>
<sst xmlns="http://schemas.openxmlformats.org/spreadsheetml/2006/main" count="303" uniqueCount="141">
  <si>
    <t>Crop Day :</t>
  </si>
  <si>
    <t>ICUMSA in IU/Grade</t>
  </si>
  <si>
    <t>L-31</t>
  </si>
  <si>
    <t>M-31</t>
  </si>
  <si>
    <t>S-31</t>
  </si>
  <si>
    <t>L-30</t>
  </si>
  <si>
    <t>M-30</t>
  </si>
  <si>
    <t>S-30</t>
  </si>
  <si>
    <t>Turbidity%</t>
  </si>
  <si>
    <t>SO2</t>
  </si>
  <si>
    <t>Day</t>
  </si>
  <si>
    <t>Target</t>
  </si>
  <si>
    <t>Grade Wise Production</t>
  </si>
  <si>
    <t>Grade</t>
  </si>
  <si>
    <t>No Of Bags</t>
  </si>
  <si>
    <t>% Production</t>
  </si>
  <si>
    <t>100 Kg</t>
  </si>
  <si>
    <t>50 Kg</t>
  </si>
  <si>
    <t>Period</t>
  </si>
  <si>
    <t>Todate</t>
  </si>
  <si>
    <t>Targer Todate</t>
  </si>
  <si>
    <t>Total</t>
  </si>
  <si>
    <t>BISS</t>
  </si>
  <si>
    <t>Grand Total</t>
  </si>
  <si>
    <t>Bold Grain %</t>
  </si>
  <si>
    <t>Sugar Temperature Profile</t>
  </si>
  <si>
    <t>Time</t>
  </si>
  <si>
    <t>FBD Temp.</t>
  </si>
  <si>
    <t>Hopper Temp.</t>
  </si>
  <si>
    <t>DH Ambient</t>
  </si>
  <si>
    <t>Inlet</t>
  </si>
  <si>
    <t>Outlet</t>
  </si>
  <si>
    <t>Temp</t>
  </si>
  <si>
    <t>Humidity</t>
  </si>
  <si>
    <t>6-8AM</t>
  </si>
  <si>
    <t>8-10AM</t>
  </si>
  <si>
    <t>10-12Noon</t>
  </si>
  <si>
    <t>12-2PM</t>
  </si>
  <si>
    <t>2-4PM</t>
  </si>
  <si>
    <t>4-6PM</t>
  </si>
  <si>
    <t>6-8PM</t>
  </si>
  <si>
    <t>8-10PM</t>
  </si>
  <si>
    <t>10-12MN</t>
  </si>
  <si>
    <t>12-2AM</t>
  </si>
  <si>
    <t>2-4AM</t>
  </si>
  <si>
    <t>4-6AM</t>
  </si>
  <si>
    <t>Sugar Moisture Profile</t>
  </si>
  <si>
    <t>Shift</t>
  </si>
  <si>
    <t>FBD Moi%</t>
  </si>
  <si>
    <t>Remarks</t>
  </si>
  <si>
    <t>I</t>
  </si>
  <si>
    <t>II</t>
  </si>
  <si>
    <t>III</t>
  </si>
  <si>
    <t>Humidity Profile</t>
  </si>
  <si>
    <t>Ambient</t>
  </si>
  <si>
    <t>Godown No</t>
  </si>
  <si>
    <t>7-00AM</t>
  </si>
  <si>
    <t>3-00PM</t>
  </si>
  <si>
    <t>11-00PM</t>
  </si>
  <si>
    <t>Dehumidification Activity</t>
  </si>
  <si>
    <t>FBD and Dust Collection Control</t>
  </si>
  <si>
    <t>FBD (mm Water Column)</t>
  </si>
  <si>
    <t>ID</t>
  </si>
  <si>
    <t>Comp</t>
  </si>
  <si>
    <t>Dust Collection</t>
  </si>
  <si>
    <t>Dust</t>
  </si>
  <si>
    <t>Cold Air Compt</t>
  </si>
  <si>
    <t>Suction</t>
  </si>
  <si>
    <t>Pressure</t>
  </si>
  <si>
    <t>Suction 1</t>
  </si>
  <si>
    <t>Suction 2</t>
  </si>
  <si>
    <t>Collected</t>
  </si>
  <si>
    <t>(Bags)</t>
  </si>
  <si>
    <t>2-00PM</t>
  </si>
  <si>
    <t>10-00PM</t>
  </si>
  <si>
    <t>6-00AM</t>
  </si>
  <si>
    <t/>
  </si>
  <si>
    <t>Average</t>
  </si>
  <si>
    <t xml:space="preserve"> </t>
  </si>
  <si>
    <t>Hot Air Compt</t>
  </si>
  <si>
    <t xml:space="preserve">Bagging </t>
  </si>
  <si>
    <t>Temp.</t>
  </si>
  <si>
    <t xml:space="preserve">  </t>
  </si>
  <si>
    <t>Moi% Red Across FBD</t>
  </si>
  <si>
    <t>Moi %Red Across Hopper</t>
  </si>
  <si>
    <t>Moi Red from Hopper to Bagging</t>
  </si>
  <si>
    <t xml:space="preserve">Overall Moi %Red </t>
  </si>
  <si>
    <t>Hopper Moi% Outlet</t>
  </si>
  <si>
    <t>Bagging Moist %</t>
  </si>
  <si>
    <t>Hot Air Temp.</t>
  </si>
  <si>
    <t>Mol Tank</t>
  </si>
  <si>
    <t>TRS</t>
  </si>
  <si>
    <t>Molasses storage condition profile</t>
  </si>
  <si>
    <t>Tank 1</t>
  </si>
  <si>
    <t>Tank 2</t>
  </si>
  <si>
    <t>Tank 3</t>
  </si>
  <si>
    <t>Tank 4</t>
  </si>
  <si>
    <t>Retaintion M 31 on Mesh</t>
  </si>
  <si>
    <t>DSCL SUGAR - HARIAWAN</t>
  </si>
  <si>
    <t>S.No.</t>
  </si>
  <si>
    <t>Mesh No</t>
  </si>
  <si>
    <t>Sugar Grade</t>
  </si>
  <si>
    <t>Opening Size (mm)</t>
  </si>
  <si>
    <t>Sieve Dia (mm)</t>
  </si>
  <si>
    <t>Cumulative retention</t>
  </si>
  <si>
    <t>Retained fraction (Fi)</t>
  </si>
  <si>
    <t>Mean Particle size(Xi)</t>
  </si>
  <si>
    <t>Fi*Xi</t>
  </si>
  <si>
    <r>
      <t>Xi</t>
    </r>
    <r>
      <rPr>
        <b/>
        <vertAlign val="superscript"/>
        <sz val="10"/>
        <rFont val="Verdana"/>
        <family val="2"/>
      </rPr>
      <t>2</t>
    </r>
  </si>
  <si>
    <r>
      <t>Fi*Xi</t>
    </r>
    <r>
      <rPr>
        <b/>
        <vertAlign val="superscript"/>
        <sz val="10"/>
        <rFont val="Verdana"/>
        <family val="2"/>
      </rPr>
      <t>2</t>
    </r>
  </si>
  <si>
    <t>MA
Σ(Fi*Xi)/(Σfi)</t>
  </si>
  <si>
    <t>SD</t>
  </si>
  <si>
    <t>CV</t>
  </si>
  <si>
    <t>Upper</t>
  </si>
  <si>
    <t>Lower</t>
  </si>
  <si>
    <t>M</t>
  </si>
  <si>
    <t>Σ</t>
  </si>
  <si>
    <t>MA</t>
  </si>
  <si>
    <t xml:space="preserve">Sugar Quality Report(Cry) For The Date </t>
  </si>
  <si>
    <t>Season :</t>
  </si>
  <si>
    <t>NA</t>
  </si>
  <si>
    <t>&lt;38</t>
  </si>
  <si>
    <t>&lt;0.05</t>
  </si>
  <si>
    <t>Retaintion %</t>
  </si>
  <si>
    <t>Max</t>
  </si>
  <si>
    <t>Min</t>
  </si>
  <si>
    <t>Raw Sugar Profile</t>
  </si>
  <si>
    <t>Production</t>
  </si>
  <si>
    <t>Dispatch</t>
  </si>
  <si>
    <t>Quality Parameter</t>
  </si>
  <si>
    <t>Colour Max</t>
  </si>
  <si>
    <t>Moisture % Max</t>
  </si>
  <si>
    <r>
      <t xml:space="preserve">Polariz </t>
    </r>
    <r>
      <rPr>
        <b/>
        <sz val="10"/>
        <rFont val="Calibri"/>
        <family val="2"/>
      </rPr>
      <t>⁰</t>
    </r>
    <r>
      <rPr>
        <b/>
        <sz val="10"/>
        <rFont val="Arial"/>
        <family val="2"/>
      </rPr>
      <t>Z Min</t>
    </r>
  </si>
  <si>
    <t>Cond. Ash % Max</t>
  </si>
  <si>
    <t>Retaintion on 35 Mesh Min %</t>
  </si>
  <si>
    <t>Period Q.</t>
  </si>
  <si>
    <t>Todate Q.</t>
  </si>
  <si>
    <t>GS 8</t>
  </si>
  <si>
    <t>GS 10</t>
  </si>
  <si>
    <t>Results</t>
  </si>
  <si>
    <t>SULPHITATION</t>
  </si>
</sst>
</file>

<file path=xl/styles.xml><?xml version="1.0" encoding="utf-8"?>
<styleSheet xmlns="http://schemas.openxmlformats.org/spreadsheetml/2006/main">
  <numFmts count="3">
    <numFmt numFmtId="180" formatCode="0.0000"/>
    <numFmt numFmtId="181" formatCode="0.000"/>
    <numFmt numFmtId="182" formatCode="0.0"/>
  </numFmts>
  <fonts count="9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b/>
      <vertAlign val="superscript"/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9"/>
        <bgColor indexed="26"/>
      </patternFill>
    </fill>
    <fill>
      <patternFill patternType="solid">
        <fgColor indexed="44"/>
        <bgColor indexed="26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Alignment="1">
      <alignment vertical="top" wrapText="1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181" fontId="6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82" fontId="7" fillId="2" borderId="2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82" fontId="7" fillId="2" borderId="1" xfId="0" applyNumberFormat="1" applyFont="1" applyFill="1" applyBorder="1" applyAlignment="1">
      <alignment horizontal="center" vertical="center"/>
    </xf>
    <xf numFmtId="182" fontId="7" fillId="4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6" fillId="4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1" fontId="1" fillId="6" borderId="8" xfId="0" applyNumberFormat="1" applyFont="1" applyFill="1" applyBorder="1" applyAlignment="1">
      <alignment horizontal="center"/>
    </xf>
    <xf numFmtId="2" fontId="1" fillId="6" borderId="9" xfId="0" applyNumberFormat="1" applyFont="1" applyFill="1" applyBorder="1" applyAlignment="1">
      <alignment horizontal="center"/>
    </xf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 applyAlignment="1"/>
    <xf numFmtId="0" fontId="1" fillId="6" borderId="0" xfId="0" applyFont="1" applyFill="1" applyBorder="1" applyAlignment="1">
      <alignment horizontal="center"/>
    </xf>
    <xf numFmtId="0" fontId="1" fillId="6" borderId="14" xfId="0" applyFont="1" applyFill="1" applyBorder="1" applyAlignment="1"/>
    <xf numFmtId="0" fontId="1" fillId="6" borderId="15" xfId="0" applyFont="1" applyFill="1" applyBorder="1" applyAlignment="1"/>
    <xf numFmtId="0" fontId="1" fillId="6" borderId="16" xfId="0" applyFont="1" applyFill="1" applyBorder="1" applyAlignment="1"/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2" fontId="0" fillId="6" borderId="6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0" fillId="6" borderId="14" xfId="0" applyFill="1" applyBorder="1"/>
    <xf numFmtId="0" fontId="0" fillId="6" borderId="15" xfId="0" applyFill="1" applyBorder="1"/>
    <xf numFmtId="0" fontId="0" fillId="6" borderId="18" xfId="0" applyFill="1" applyBorder="1"/>
    <xf numFmtId="2" fontId="0" fillId="6" borderId="8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1" fillId="6" borderId="24" xfId="0" applyFont="1" applyFill="1" applyBorder="1"/>
    <xf numFmtId="0" fontId="1" fillId="6" borderId="25" xfId="0" applyFont="1" applyFill="1" applyBorder="1"/>
    <xf numFmtId="0" fontId="1" fillId="6" borderId="26" xfId="0" applyFont="1" applyFill="1" applyBorder="1"/>
    <xf numFmtId="0" fontId="1" fillId="6" borderId="24" xfId="0" applyFont="1" applyFill="1" applyBorder="1" applyAlignment="1"/>
    <xf numFmtId="0" fontId="1" fillId="6" borderId="25" xfId="0" applyFont="1" applyFill="1" applyBorder="1" applyAlignment="1"/>
    <xf numFmtId="0" fontId="1" fillId="6" borderId="27" xfId="0" applyFont="1" applyFill="1" applyBorder="1" applyAlignment="1"/>
    <xf numFmtId="0" fontId="1" fillId="6" borderId="2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28" xfId="0" applyFont="1" applyFill="1" applyBorder="1"/>
    <xf numFmtId="0" fontId="1" fillId="6" borderId="29" xfId="0" applyFont="1" applyFill="1" applyBorder="1"/>
    <xf numFmtId="0" fontId="1" fillId="6" borderId="29" xfId="0" applyFont="1" applyFill="1" applyBorder="1" applyAlignment="1"/>
    <xf numFmtId="1" fontId="1" fillId="6" borderId="27" xfId="0" applyNumberFormat="1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/>
    <xf numFmtId="0" fontId="3" fillId="6" borderId="1" xfId="0" applyFon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0" fontId="0" fillId="6" borderId="13" xfId="0" applyFill="1" applyBorder="1"/>
    <xf numFmtId="0" fontId="0" fillId="6" borderId="0" xfId="0" applyFill="1" applyBorder="1"/>
    <xf numFmtId="1" fontId="0" fillId="6" borderId="32" xfId="0" applyNumberFormat="1" applyFill="1" applyBorder="1" applyAlignment="1">
      <alignment horizontal="center"/>
    </xf>
    <xf numFmtId="1" fontId="0" fillId="6" borderId="33" xfId="0" applyNumberFormat="1" applyFill="1" applyBorder="1" applyAlignment="1">
      <alignment horizontal="center"/>
    </xf>
    <xf numFmtId="0" fontId="1" fillId="6" borderId="34" xfId="0" applyFont="1" applyFill="1" applyBorder="1" applyAlignment="1"/>
    <xf numFmtId="0" fontId="1" fillId="6" borderId="35" xfId="0" applyFont="1" applyFill="1" applyBorder="1" applyAlignment="1"/>
    <xf numFmtId="2" fontId="1" fillId="6" borderId="8" xfId="0" applyNumberFormat="1" applyFont="1" applyFill="1" applyBorder="1" applyAlignment="1">
      <alignment horizontal="center"/>
    </xf>
    <xf numFmtId="2" fontId="1" fillId="6" borderId="36" xfId="0" applyNumberFormat="1" applyFont="1" applyFill="1" applyBorder="1" applyAlignment="1">
      <alignment horizontal="center"/>
    </xf>
    <xf numFmtId="0" fontId="0" fillId="6" borderId="0" xfId="0" applyFill="1" applyAlignment="1">
      <alignment vertical="top" wrapText="1"/>
    </xf>
    <xf numFmtId="180" fontId="1" fillId="6" borderId="6" xfId="0" applyNumberFormat="1" applyFont="1" applyFill="1" applyBorder="1" applyAlignment="1">
      <alignment horizontal="center"/>
    </xf>
    <xf numFmtId="180" fontId="0" fillId="6" borderId="1" xfId="0" applyNumberForma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180" fontId="1" fillId="6" borderId="8" xfId="0" applyNumberFormat="1" applyFont="1" applyFill="1" applyBorder="1" applyAlignment="1">
      <alignment horizontal="center"/>
    </xf>
    <xf numFmtId="0" fontId="1" fillId="6" borderId="0" xfId="0" applyFont="1" applyFill="1" applyBorder="1" applyAlignment="1"/>
    <xf numFmtId="0" fontId="1" fillId="6" borderId="37" xfId="0" applyFont="1" applyFill="1" applyBorder="1" applyAlignment="1">
      <alignment horizontal="center"/>
    </xf>
    <xf numFmtId="0" fontId="1" fillId="6" borderId="37" xfId="0" applyFont="1" applyFill="1" applyBorder="1" applyAlignment="1"/>
    <xf numFmtId="0" fontId="1" fillId="6" borderId="38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6" borderId="28" xfId="0" applyFill="1" applyBorder="1"/>
    <xf numFmtId="0" fontId="0" fillId="6" borderId="29" xfId="0" applyFill="1" applyBorder="1"/>
    <xf numFmtId="1" fontId="0" fillId="6" borderId="27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2" fontId="0" fillId="6" borderId="8" xfId="0" applyNumberForma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6" borderId="38" xfId="0" applyFont="1" applyFill="1" applyBorder="1" applyAlignment="1"/>
    <xf numFmtId="0" fontId="1" fillId="6" borderId="40" xfId="0" applyFont="1" applyFill="1" applyBorder="1" applyAlignment="1">
      <alignment horizont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1" fillId="6" borderId="41" xfId="0" applyFont="1" applyFill="1" applyBorder="1" applyAlignment="1">
      <alignment horizontal="center"/>
    </xf>
    <xf numFmtId="2" fontId="0" fillId="6" borderId="42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0" fillId="6" borderId="43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3" fillId="6" borderId="43" xfId="0" applyFont="1" applyFill="1" applyBorder="1" applyAlignment="1">
      <alignment vertical="top"/>
    </xf>
    <xf numFmtId="0" fontId="0" fillId="6" borderId="44" xfId="0" applyFill="1" applyBorder="1" applyAlignment="1">
      <alignment vertical="top"/>
    </xf>
    <xf numFmtId="0" fontId="0" fillId="6" borderId="8" xfId="0" applyFill="1" applyBorder="1" applyAlignment="1">
      <alignment vertical="top"/>
    </xf>
    <xf numFmtId="0" fontId="0" fillId="6" borderId="9" xfId="0" applyFill="1" applyBorder="1" applyAlignment="1">
      <alignment vertical="top"/>
    </xf>
    <xf numFmtId="0" fontId="3" fillId="6" borderId="44" xfId="0" applyFont="1" applyFill="1" applyBorder="1" applyAlignment="1">
      <alignment vertical="top"/>
    </xf>
    <xf numFmtId="0" fontId="1" fillId="6" borderId="27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30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left" vertical="top"/>
    </xf>
    <xf numFmtId="0" fontId="1" fillId="6" borderId="11" xfId="0" applyFont="1" applyFill="1" applyBorder="1" applyAlignment="1">
      <alignment horizontal="left" vertical="top"/>
    </xf>
    <xf numFmtId="0" fontId="1" fillId="6" borderId="12" xfId="0" applyFont="1" applyFill="1" applyBorder="1" applyAlignment="1">
      <alignment horizontal="left" vertical="top"/>
    </xf>
    <xf numFmtId="0" fontId="1" fillId="6" borderId="48" xfId="0" applyFont="1" applyFill="1" applyBorder="1" applyAlignment="1">
      <alignment horizontal="center" vertical="top"/>
    </xf>
    <xf numFmtId="0" fontId="1" fillId="6" borderId="27" xfId="0" applyFont="1" applyFill="1" applyBorder="1" applyAlignment="1">
      <alignment horizontal="center" vertical="top"/>
    </xf>
    <xf numFmtId="0" fontId="1" fillId="6" borderId="30" xfId="0" applyFont="1" applyFill="1" applyBorder="1" applyAlignment="1">
      <alignment horizontal="center" vertical="top"/>
    </xf>
    <xf numFmtId="0" fontId="3" fillId="6" borderId="48" xfId="0" applyFont="1" applyFill="1" applyBorder="1" applyAlignment="1">
      <alignment horizontal="center" vertical="top" wrapText="1"/>
    </xf>
    <xf numFmtId="0" fontId="3" fillId="6" borderId="43" xfId="0" applyFont="1" applyFill="1" applyBorder="1" applyAlignment="1">
      <alignment horizontal="center" vertical="top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2" fontId="6" fillId="4" borderId="32" xfId="0" applyNumberFormat="1" applyFont="1" applyFill="1" applyBorder="1" applyAlignment="1">
      <alignment horizontal="center" vertical="center"/>
    </xf>
    <xf numFmtId="2" fontId="6" fillId="4" borderId="49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33" xfId="0" applyNumberFormat="1" applyFont="1" applyFill="1" applyBorder="1" applyAlignment="1">
      <alignment horizontal="center" vertical="center"/>
    </xf>
    <xf numFmtId="2" fontId="6" fillId="4" borderId="50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6" borderId="45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1" fillId="6" borderId="48" xfId="0" applyFont="1" applyFill="1" applyBorder="1" applyAlignment="1">
      <alignment horizontal="left"/>
    </xf>
    <xf numFmtId="0" fontId="1" fillId="6" borderId="27" xfId="0" applyFont="1" applyFill="1" applyBorder="1" applyAlignment="1">
      <alignment horizontal="left"/>
    </xf>
    <xf numFmtId="0" fontId="1" fillId="6" borderId="43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1" fillId="6" borderId="44" xfId="0" applyFont="1" applyFill="1" applyBorder="1" applyAlignment="1">
      <alignment horizontal="left" vertical="top"/>
    </xf>
    <xf numFmtId="0" fontId="1" fillId="6" borderId="8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top" wrapText="1"/>
    </xf>
    <xf numFmtId="0" fontId="1" fillId="6" borderId="1" xfId="0" applyNumberFormat="1" applyFont="1" applyFill="1" applyBorder="1" applyAlignment="1">
      <alignment horizontal="center"/>
    </xf>
    <xf numFmtId="0" fontId="1" fillId="6" borderId="3" xfId="0" applyNumberFormat="1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left"/>
    </xf>
    <xf numFmtId="0" fontId="1" fillId="6" borderId="25" xfId="0" applyFont="1" applyFill="1" applyBorder="1" applyAlignment="1">
      <alignment horizontal="left"/>
    </xf>
    <xf numFmtId="0" fontId="1" fillId="6" borderId="26" xfId="0" applyFont="1" applyFill="1" applyBorder="1" applyAlignment="1">
      <alignment horizontal="left"/>
    </xf>
    <xf numFmtId="0" fontId="1" fillId="6" borderId="48" xfId="0" applyFont="1" applyFill="1" applyBorder="1" applyAlignment="1">
      <alignment horizontal="left" vertical="top" wrapText="1"/>
    </xf>
    <xf numFmtId="0" fontId="1" fillId="6" borderId="27" xfId="0" applyFont="1" applyFill="1" applyBorder="1" applyAlignment="1">
      <alignment horizontal="left" vertical="top" wrapText="1"/>
    </xf>
    <xf numFmtId="0" fontId="1" fillId="6" borderId="44" xfId="0" applyFont="1" applyFill="1" applyBorder="1" applyAlignment="1">
      <alignment horizontal="left" vertical="top" wrapText="1"/>
    </xf>
    <xf numFmtId="0" fontId="1" fillId="6" borderId="8" xfId="0" applyFont="1" applyFill="1" applyBorder="1" applyAlignment="1">
      <alignment horizontal="left" vertical="top" wrapText="1"/>
    </xf>
    <xf numFmtId="0" fontId="1" fillId="6" borderId="21" xfId="0" applyFont="1" applyFill="1" applyBorder="1" applyAlignment="1">
      <alignment horizontal="left"/>
    </xf>
    <xf numFmtId="0" fontId="1" fillId="6" borderId="2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47" xfId="0" applyFont="1" applyFill="1" applyBorder="1" applyAlignment="1">
      <alignment horizontal="center" vertical="top" wrapText="1"/>
    </xf>
    <xf numFmtId="0" fontId="1" fillId="6" borderId="19" xfId="0" applyFont="1" applyFill="1" applyBorder="1" applyAlignment="1">
      <alignment horizontal="center" vertical="top" wrapText="1"/>
    </xf>
    <xf numFmtId="0" fontId="1" fillId="6" borderId="6" xfId="0" applyNumberFormat="1" applyFont="1" applyFill="1" applyBorder="1" applyAlignment="1">
      <alignment horizontal="center"/>
    </xf>
    <xf numFmtId="0" fontId="1" fillId="6" borderId="7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vertical="top" wrapText="1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left"/>
    </xf>
    <xf numFmtId="0" fontId="1" fillId="6" borderId="11" xfId="0" applyFont="1" applyFill="1" applyBorder="1" applyAlignment="1">
      <alignment horizontal="left"/>
    </xf>
    <xf numFmtId="0" fontId="1" fillId="6" borderId="46" xfId="0" applyFont="1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0" fillId="6" borderId="22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1" fillId="6" borderId="34" xfId="0" applyFont="1" applyFill="1" applyBorder="1" applyAlignment="1">
      <alignment horizontal="left"/>
    </xf>
    <xf numFmtId="0" fontId="1" fillId="6" borderId="35" xfId="0" applyFont="1" applyFill="1" applyBorder="1" applyAlignment="1">
      <alignment horizontal="left"/>
    </xf>
    <xf numFmtId="0" fontId="1" fillId="6" borderId="36" xfId="0" applyFont="1" applyFill="1" applyBorder="1" applyAlignment="1">
      <alignment horizontal="left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8" xfId="0" applyNumberFormat="1" applyFont="1" applyFill="1" applyBorder="1" applyAlignment="1">
      <alignment horizontal="center"/>
    </xf>
    <xf numFmtId="0" fontId="1" fillId="6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7"/>
  <sheetViews>
    <sheetView tabSelected="1" workbookViewId="0">
      <selection activeCell="Q13" sqref="Q13"/>
    </sheetView>
  </sheetViews>
  <sheetFormatPr defaultRowHeight="12.75"/>
  <cols>
    <col min="1" max="1" width="12.140625" customWidth="1"/>
    <col min="2" max="2" width="10.5703125" customWidth="1"/>
    <col min="3" max="3" width="9.42578125" customWidth="1"/>
    <col min="4" max="4" width="10.140625" customWidth="1"/>
    <col min="5" max="5" width="8.42578125" customWidth="1"/>
    <col min="6" max="6" width="8.28515625" customWidth="1"/>
    <col min="7" max="8" width="10" customWidth="1"/>
    <col min="9" max="9" width="12.85546875" customWidth="1"/>
    <col min="10" max="10" width="11" customWidth="1"/>
    <col min="11" max="11" width="10.42578125" bestFit="1" customWidth="1"/>
    <col min="12" max="12" width="13.28515625" customWidth="1"/>
  </cols>
  <sheetData>
    <row r="1" spans="1:19" ht="15.75">
      <c r="A1" s="184" t="s">
        <v>98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6"/>
      <c r="N1" s="16"/>
      <c r="O1" s="16"/>
      <c r="P1" s="16"/>
      <c r="Q1" s="16"/>
      <c r="R1" s="16"/>
      <c r="S1" s="16"/>
    </row>
    <row r="2" spans="1:19" ht="15.75" customHeight="1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16"/>
      <c r="N2" s="16"/>
      <c r="O2" s="16"/>
      <c r="P2" s="16"/>
      <c r="Q2" s="16"/>
      <c r="R2" s="16"/>
      <c r="S2" s="16"/>
    </row>
    <row r="3" spans="1:19">
      <c r="A3" s="185" t="s">
        <v>118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6"/>
      <c r="N3" s="16"/>
      <c r="O3" s="16"/>
      <c r="P3" s="16"/>
      <c r="Q3" s="16"/>
      <c r="R3" s="16"/>
      <c r="S3" s="16"/>
    </row>
    <row r="4" spans="1:19" ht="13.5" thickBot="1">
      <c r="A4" s="187" t="s">
        <v>119</v>
      </c>
      <c r="B4" s="187"/>
      <c r="C4" s="16"/>
      <c r="D4" s="16"/>
      <c r="E4" s="200" t="s">
        <v>140</v>
      </c>
      <c r="F4" s="200"/>
      <c r="G4" s="200"/>
      <c r="H4" s="200"/>
      <c r="I4" s="16"/>
      <c r="J4" s="16"/>
      <c r="K4" s="17" t="s">
        <v>0</v>
      </c>
      <c r="L4" s="18"/>
      <c r="M4" s="16"/>
      <c r="N4" s="16"/>
      <c r="O4" s="16"/>
      <c r="P4" s="16"/>
      <c r="Q4" s="16"/>
      <c r="R4" s="16"/>
      <c r="S4" s="16"/>
    </row>
    <row r="5" spans="1:19" ht="13.5" thickBot="1">
      <c r="A5" s="188" t="s">
        <v>1</v>
      </c>
      <c r="B5" s="189"/>
      <c r="C5" s="189"/>
      <c r="D5" s="190"/>
      <c r="E5" s="19" t="s">
        <v>2</v>
      </c>
      <c r="F5" s="19" t="s">
        <v>3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20" t="s">
        <v>9</v>
      </c>
      <c r="M5" s="16"/>
      <c r="N5" s="16"/>
      <c r="O5" s="16"/>
      <c r="P5" s="16"/>
      <c r="Q5" s="16"/>
      <c r="R5" s="16"/>
      <c r="S5" s="16"/>
    </row>
    <row r="6" spans="1:19">
      <c r="A6" s="191" t="s">
        <v>10</v>
      </c>
      <c r="B6" s="192"/>
      <c r="C6" s="192"/>
      <c r="D6" s="193"/>
      <c r="E6" s="21"/>
      <c r="F6" s="21"/>
      <c r="G6" s="21"/>
      <c r="H6" s="21"/>
      <c r="I6" s="21"/>
      <c r="J6" s="21"/>
      <c r="K6" s="21"/>
      <c r="L6" s="22"/>
      <c r="M6" s="16"/>
      <c r="N6" s="16"/>
      <c r="O6" s="16"/>
      <c r="P6" s="16"/>
      <c r="Q6" s="16"/>
      <c r="R6" s="16"/>
      <c r="S6" s="16"/>
    </row>
    <row r="7" spans="1:19" s="15" customFormat="1" ht="13.5" thickBot="1">
      <c r="A7" s="194" t="s">
        <v>11</v>
      </c>
      <c r="B7" s="195"/>
      <c r="C7" s="195"/>
      <c r="D7" s="196"/>
      <c r="E7" s="23" t="s">
        <v>120</v>
      </c>
      <c r="F7" s="23">
        <v>85</v>
      </c>
      <c r="G7" s="23" t="s">
        <v>120</v>
      </c>
      <c r="H7" s="23" t="s">
        <v>120</v>
      </c>
      <c r="I7" s="23" t="s">
        <v>120</v>
      </c>
      <c r="J7" s="23" t="s">
        <v>120</v>
      </c>
      <c r="K7" s="23" t="s">
        <v>120</v>
      </c>
      <c r="L7" s="24">
        <v>10</v>
      </c>
      <c r="M7" s="17"/>
      <c r="N7" s="17"/>
      <c r="O7" s="17"/>
      <c r="P7" s="17"/>
      <c r="Q7" s="17"/>
      <c r="R7" s="17"/>
      <c r="S7" s="17"/>
    </row>
    <row r="8" spans="1:19" ht="13.5" thickBot="1">
      <c r="A8" s="16"/>
      <c r="B8" s="16" t="s">
        <v>76</v>
      </c>
      <c r="C8" s="16" t="s">
        <v>76</v>
      </c>
      <c r="D8" s="16" t="s">
        <v>76</v>
      </c>
      <c r="E8" s="16" t="s">
        <v>76</v>
      </c>
      <c r="F8" s="16" t="s">
        <v>76</v>
      </c>
      <c r="G8" s="16" t="s">
        <v>76</v>
      </c>
      <c r="H8" s="16" t="s">
        <v>76</v>
      </c>
      <c r="I8" s="16" t="s">
        <v>76</v>
      </c>
      <c r="J8" s="16" t="s">
        <v>76</v>
      </c>
      <c r="K8" s="16" t="s">
        <v>76</v>
      </c>
      <c r="L8" s="16" t="s">
        <v>76</v>
      </c>
      <c r="M8" s="16"/>
      <c r="N8" s="16"/>
      <c r="O8" s="16"/>
      <c r="P8" s="16"/>
      <c r="Q8" s="16"/>
      <c r="R8" s="16"/>
      <c r="S8" s="16"/>
    </row>
    <row r="9" spans="1:19" ht="13.5" thickBot="1">
      <c r="A9" s="25" t="s">
        <v>12</v>
      </c>
      <c r="B9" s="26"/>
      <c r="C9" s="26"/>
      <c r="D9" s="26"/>
      <c r="E9" s="27"/>
      <c r="F9" s="186" t="s">
        <v>14</v>
      </c>
      <c r="G9" s="177"/>
      <c r="H9" s="177"/>
      <c r="I9" s="178"/>
      <c r="J9" s="197" t="s">
        <v>15</v>
      </c>
      <c r="K9" s="198"/>
      <c r="L9" s="199"/>
      <c r="M9" s="16"/>
      <c r="N9" s="16"/>
      <c r="O9" s="16"/>
      <c r="P9" s="16"/>
      <c r="Q9" s="16"/>
      <c r="R9" s="16"/>
      <c r="S9" s="16"/>
    </row>
    <row r="10" spans="1:19" ht="13.5" thickBot="1">
      <c r="A10" s="28" t="s">
        <v>13</v>
      </c>
      <c r="B10" s="29"/>
      <c r="C10" s="29"/>
      <c r="D10" s="29"/>
      <c r="E10" s="29"/>
      <c r="F10" s="186" t="s">
        <v>16</v>
      </c>
      <c r="G10" s="177"/>
      <c r="H10" s="177" t="s">
        <v>17</v>
      </c>
      <c r="I10" s="178"/>
      <c r="J10" s="30"/>
      <c r="K10" s="31"/>
      <c r="L10" s="32"/>
      <c r="M10" s="16"/>
      <c r="N10" s="16"/>
      <c r="O10" s="16"/>
      <c r="P10" s="16"/>
      <c r="Q10" s="16"/>
      <c r="R10" s="16"/>
      <c r="S10" s="16"/>
    </row>
    <row r="11" spans="1:19" ht="13.5" thickBot="1">
      <c r="A11" s="33"/>
      <c r="B11" s="34"/>
      <c r="C11" s="34"/>
      <c r="D11" s="34"/>
      <c r="E11" s="34"/>
      <c r="F11" s="35" t="s">
        <v>18</v>
      </c>
      <c r="G11" s="19" t="s">
        <v>19</v>
      </c>
      <c r="H11" s="19" t="s">
        <v>18</v>
      </c>
      <c r="I11" s="20" t="s">
        <v>19</v>
      </c>
      <c r="J11" s="36" t="s">
        <v>18</v>
      </c>
      <c r="K11" s="37" t="s">
        <v>19</v>
      </c>
      <c r="L11" s="38" t="s">
        <v>20</v>
      </c>
      <c r="M11" s="16"/>
      <c r="N11" s="16"/>
      <c r="O11" s="16"/>
      <c r="P11" s="16"/>
      <c r="Q11" s="16"/>
      <c r="R11" s="16"/>
      <c r="S11" s="16"/>
    </row>
    <row r="12" spans="1:19">
      <c r="A12" s="39" t="s">
        <v>2</v>
      </c>
      <c r="B12" s="40"/>
      <c r="C12" s="40"/>
      <c r="D12" s="40"/>
      <c r="E12" s="41"/>
      <c r="F12" s="21"/>
      <c r="G12" s="21"/>
      <c r="H12" s="21"/>
      <c r="I12" s="21"/>
      <c r="J12" s="42"/>
      <c r="K12" s="42"/>
      <c r="L12" s="22"/>
      <c r="M12" s="16"/>
      <c r="N12" s="16"/>
      <c r="O12" s="16"/>
      <c r="P12" s="16"/>
      <c r="Q12" s="16"/>
      <c r="R12" s="16"/>
      <c r="S12" s="16"/>
    </row>
    <row r="13" spans="1:19">
      <c r="A13" s="39" t="s">
        <v>3</v>
      </c>
      <c r="B13" s="40"/>
      <c r="C13" s="40"/>
      <c r="D13" s="40"/>
      <c r="E13" s="41"/>
      <c r="F13" s="43"/>
      <c r="G13" s="43"/>
      <c r="H13" s="43"/>
      <c r="I13" s="43"/>
      <c r="J13" s="44"/>
      <c r="K13" s="44"/>
      <c r="L13" s="45"/>
      <c r="M13" s="16"/>
      <c r="N13" s="16"/>
      <c r="O13" s="16"/>
      <c r="P13" s="16"/>
      <c r="Q13" s="16"/>
      <c r="R13" s="16"/>
      <c r="S13" s="16"/>
    </row>
    <row r="14" spans="1:19">
      <c r="A14" s="39" t="s">
        <v>4</v>
      </c>
      <c r="B14" s="40"/>
      <c r="C14" s="40"/>
      <c r="D14" s="40"/>
      <c r="E14" s="41"/>
      <c r="F14" s="43"/>
      <c r="G14" s="43"/>
      <c r="H14" s="43"/>
      <c r="I14" s="43"/>
      <c r="J14" s="44"/>
      <c r="K14" s="44"/>
      <c r="L14" s="45"/>
      <c r="M14" s="16"/>
      <c r="N14" s="16"/>
      <c r="O14" s="16"/>
      <c r="P14" s="16"/>
      <c r="Q14" s="16"/>
      <c r="R14" s="16"/>
      <c r="S14" s="16"/>
    </row>
    <row r="15" spans="1:19">
      <c r="A15" s="39" t="s">
        <v>21</v>
      </c>
      <c r="B15" s="40"/>
      <c r="C15" s="40"/>
      <c r="D15" s="40"/>
      <c r="E15" s="41"/>
      <c r="F15" s="43"/>
      <c r="G15" s="43"/>
      <c r="H15" s="43"/>
      <c r="I15" s="43"/>
      <c r="J15" s="44"/>
      <c r="K15" s="44"/>
      <c r="L15" s="45"/>
      <c r="M15" s="16"/>
      <c r="N15" s="16"/>
      <c r="O15" s="16"/>
      <c r="P15" s="16"/>
      <c r="Q15" s="16"/>
      <c r="R15" s="16"/>
      <c r="S15" s="16"/>
    </row>
    <row r="16" spans="1:19">
      <c r="A16" s="39" t="s">
        <v>5</v>
      </c>
      <c r="B16" s="40"/>
      <c r="C16" s="40"/>
      <c r="D16" s="40"/>
      <c r="E16" s="41"/>
      <c r="F16" s="43"/>
      <c r="G16" s="43"/>
      <c r="H16" s="43"/>
      <c r="I16" s="43"/>
      <c r="J16" s="44"/>
      <c r="K16" s="44"/>
      <c r="L16" s="45"/>
      <c r="M16" s="16"/>
      <c r="N16" s="16"/>
      <c r="O16" s="16"/>
      <c r="P16" s="16"/>
      <c r="Q16" s="16"/>
      <c r="R16" s="16"/>
      <c r="S16" s="16"/>
    </row>
    <row r="17" spans="1:19">
      <c r="A17" s="39" t="s">
        <v>6</v>
      </c>
      <c r="B17" s="40"/>
      <c r="C17" s="40"/>
      <c r="D17" s="40"/>
      <c r="E17" s="41"/>
      <c r="F17" s="43"/>
      <c r="G17" s="43"/>
      <c r="H17" s="43"/>
      <c r="I17" s="43"/>
      <c r="J17" s="44"/>
      <c r="K17" s="44"/>
      <c r="L17" s="45"/>
      <c r="M17" s="16"/>
      <c r="N17" s="16"/>
      <c r="O17" s="16"/>
      <c r="P17" s="16"/>
      <c r="Q17" s="16"/>
      <c r="R17" s="16"/>
      <c r="S17" s="16"/>
    </row>
    <row r="18" spans="1:19">
      <c r="A18" s="39" t="s">
        <v>7</v>
      </c>
      <c r="B18" s="40"/>
      <c r="C18" s="40"/>
      <c r="D18" s="40"/>
      <c r="E18" s="41"/>
      <c r="F18" s="43"/>
      <c r="G18" s="43"/>
      <c r="H18" s="43"/>
      <c r="I18" s="43"/>
      <c r="J18" s="44"/>
      <c r="K18" s="44"/>
      <c r="L18" s="45"/>
      <c r="M18" s="16"/>
      <c r="N18" s="16"/>
      <c r="O18" s="16"/>
      <c r="P18" s="16"/>
      <c r="Q18" s="16"/>
      <c r="R18" s="16"/>
      <c r="S18" s="16"/>
    </row>
    <row r="19" spans="1:19">
      <c r="A19" s="39" t="s">
        <v>21</v>
      </c>
      <c r="B19" s="40"/>
      <c r="C19" s="40"/>
      <c r="D19" s="40"/>
      <c r="E19" s="41"/>
      <c r="F19" s="43"/>
      <c r="G19" s="43"/>
      <c r="H19" s="43"/>
      <c r="I19" s="43"/>
      <c r="J19" s="44"/>
      <c r="K19" s="44"/>
      <c r="L19" s="45"/>
      <c r="M19" s="16"/>
      <c r="N19" s="16"/>
      <c r="O19" s="16"/>
      <c r="P19" s="16"/>
      <c r="Q19" s="16"/>
      <c r="R19" s="16"/>
      <c r="S19" s="16"/>
    </row>
    <row r="20" spans="1:19">
      <c r="A20" s="39" t="s">
        <v>22</v>
      </c>
      <c r="B20" s="40"/>
      <c r="C20" s="40"/>
      <c r="D20" s="40"/>
      <c r="E20" s="41"/>
      <c r="F20" s="43"/>
      <c r="G20" s="43"/>
      <c r="H20" s="43"/>
      <c r="I20" s="43"/>
      <c r="J20" s="44"/>
      <c r="K20" s="44"/>
      <c r="L20" s="45"/>
      <c r="M20" s="16"/>
      <c r="N20" s="16"/>
      <c r="O20" s="16"/>
      <c r="P20" s="16"/>
      <c r="Q20" s="16"/>
      <c r="R20" s="16"/>
      <c r="S20" s="16"/>
    </row>
    <row r="21" spans="1:19">
      <c r="A21" s="39" t="s">
        <v>23</v>
      </c>
      <c r="B21" s="40"/>
      <c r="C21" s="40"/>
      <c r="D21" s="40"/>
      <c r="E21" s="41"/>
      <c r="F21" s="43"/>
      <c r="G21" s="43"/>
      <c r="H21" s="43"/>
      <c r="I21" s="43"/>
      <c r="J21" s="44"/>
      <c r="K21" s="44"/>
      <c r="L21" s="45"/>
      <c r="M21" s="16"/>
      <c r="N21" s="16"/>
      <c r="O21" s="16"/>
      <c r="P21" s="16"/>
      <c r="Q21" s="16"/>
      <c r="R21" s="16"/>
      <c r="S21" s="16"/>
    </row>
    <row r="22" spans="1:19" ht="13.5" thickBot="1">
      <c r="A22" s="46" t="s">
        <v>24</v>
      </c>
      <c r="B22" s="47"/>
      <c r="C22" s="47"/>
      <c r="D22" s="47"/>
      <c r="E22" s="48"/>
      <c r="F22" s="49"/>
      <c r="G22" s="49"/>
      <c r="H22" s="50"/>
      <c r="I22" s="50"/>
      <c r="J22" s="49"/>
      <c r="K22" s="49"/>
      <c r="L22" s="51"/>
      <c r="M22" s="16"/>
      <c r="N22" s="16"/>
      <c r="O22" s="16"/>
      <c r="P22" s="16"/>
      <c r="Q22" s="16"/>
      <c r="R22" s="16"/>
      <c r="S22" s="16"/>
    </row>
    <row r="23" spans="1:19" ht="13.5" thickBo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3.5" thickBot="1">
      <c r="A24" s="52" t="s">
        <v>25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4"/>
      <c r="M24" s="16"/>
      <c r="N24" s="16"/>
      <c r="O24" s="16"/>
      <c r="P24" s="16"/>
      <c r="Q24" s="16"/>
      <c r="R24" s="16"/>
      <c r="S24" s="16"/>
    </row>
    <row r="25" spans="1:19" ht="12.75" customHeight="1">
      <c r="A25" s="55" t="s">
        <v>26</v>
      </c>
      <c r="B25" s="56"/>
      <c r="C25" s="56"/>
      <c r="D25" s="56"/>
      <c r="E25" s="56"/>
      <c r="F25" s="179" t="s">
        <v>89</v>
      </c>
      <c r="G25" s="166" t="s">
        <v>27</v>
      </c>
      <c r="H25" s="166"/>
      <c r="I25" s="57" t="s">
        <v>28</v>
      </c>
      <c r="J25" s="58" t="s">
        <v>80</v>
      </c>
      <c r="K25" s="166" t="s">
        <v>29</v>
      </c>
      <c r="L25" s="167"/>
      <c r="M25" s="16"/>
      <c r="N25" s="16"/>
      <c r="O25" s="16"/>
      <c r="P25" s="16"/>
      <c r="Q25" s="16"/>
      <c r="R25" s="16"/>
      <c r="S25" s="16"/>
    </row>
    <row r="26" spans="1:19" ht="13.5" thickBot="1">
      <c r="A26" s="30"/>
      <c r="B26" s="31"/>
      <c r="C26" s="31"/>
      <c r="D26" s="31"/>
      <c r="E26" s="31"/>
      <c r="F26" s="180"/>
      <c r="G26" s="59" t="s">
        <v>30</v>
      </c>
      <c r="H26" s="59" t="s">
        <v>31</v>
      </c>
      <c r="I26" s="59" t="s">
        <v>31</v>
      </c>
      <c r="J26" s="59" t="s">
        <v>81</v>
      </c>
      <c r="K26" s="59" t="s">
        <v>32</v>
      </c>
      <c r="L26" s="60" t="s">
        <v>33</v>
      </c>
      <c r="M26" s="16"/>
      <c r="N26" s="16"/>
      <c r="O26" s="16"/>
      <c r="P26" s="16"/>
      <c r="Q26" s="16"/>
      <c r="R26" s="16"/>
      <c r="S26" s="16"/>
    </row>
    <row r="27" spans="1:19" s="15" customFormat="1">
      <c r="A27" s="61" t="s">
        <v>11</v>
      </c>
      <c r="B27" s="62" t="s">
        <v>76</v>
      </c>
      <c r="C27" s="62" t="s">
        <v>76</v>
      </c>
      <c r="D27" s="63"/>
      <c r="E27" s="63"/>
      <c r="F27" s="58" t="s">
        <v>120</v>
      </c>
      <c r="G27" s="58" t="s">
        <v>120</v>
      </c>
      <c r="H27" s="58" t="s">
        <v>120</v>
      </c>
      <c r="I27" s="58" t="s">
        <v>120</v>
      </c>
      <c r="J27" s="64" t="s">
        <v>121</v>
      </c>
      <c r="K27" s="58" t="s">
        <v>120</v>
      </c>
      <c r="L27" s="65" t="s">
        <v>120</v>
      </c>
      <c r="M27" s="17"/>
      <c r="N27" s="17"/>
      <c r="O27" s="17"/>
      <c r="P27" s="17"/>
      <c r="Q27" s="17"/>
      <c r="R27" s="17"/>
      <c r="S27" s="17"/>
    </row>
    <row r="28" spans="1:19">
      <c r="A28" s="39" t="s">
        <v>34</v>
      </c>
      <c r="B28" s="40" t="s">
        <v>76</v>
      </c>
      <c r="C28" s="40" t="s">
        <v>76</v>
      </c>
      <c r="D28" s="66"/>
      <c r="E28" s="66"/>
      <c r="F28" s="67"/>
      <c r="G28" s="68"/>
      <c r="H28" s="43"/>
      <c r="I28" s="43"/>
      <c r="J28" s="43"/>
      <c r="K28" s="43"/>
      <c r="L28" s="69"/>
      <c r="M28" s="16"/>
      <c r="N28" s="16"/>
      <c r="O28" s="16"/>
      <c r="P28" s="16"/>
      <c r="Q28" s="16"/>
      <c r="R28" s="16" t="s">
        <v>82</v>
      </c>
      <c r="S28" s="16"/>
    </row>
    <row r="29" spans="1:19">
      <c r="A29" s="39" t="s">
        <v>35</v>
      </c>
      <c r="B29" s="40" t="s">
        <v>76</v>
      </c>
      <c r="C29" s="40" t="s">
        <v>76</v>
      </c>
      <c r="D29" s="66"/>
      <c r="E29" s="66"/>
      <c r="F29" s="67"/>
      <c r="G29" s="68"/>
      <c r="H29" s="43"/>
      <c r="I29" s="43"/>
      <c r="J29" s="70"/>
      <c r="K29" s="43"/>
      <c r="L29" s="69"/>
      <c r="M29" s="16"/>
      <c r="N29" s="16"/>
      <c r="O29" s="16"/>
      <c r="P29" s="16"/>
      <c r="Q29" s="16"/>
      <c r="R29" s="16"/>
      <c r="S29" s="16"/>
    </row>
    <row r="30" spans="1:19">
      <c r="A30" s="39" t="s">
        <v>36</v>
      </c>
      <c r="B30" s="40" t="s">
        <v>76</v>
      </c>
      <c r="C30" s="40" t="s">
        <v>76</v>
      </c>
      <c r="D30" s="66" t="s">
        <v>78</v>
      </c>
      <c r="E30" s="66"/>
      <c r="F30" s="67"/>
      <c r="G30" s="68"/>
      <c r="H30" s="43"/>
      <c r="I30" s="43"/>
      <c r="J30" s="43"/>
      <c r="K30" s="43"/>
      <c r="L30" s="69"/>
      <c r="M30" s="16"/>
      <c r="N30" s="16"/>
      <c r="O30" s="16"/>
      <c r="P30" s="16"/>
      <c r="Q30" s="16"/>
      <c r="R30" s="16"/>
      <c r="S30" s="16"/>
    </row>
    <row r="31" spans="1:19">
      <c r="A31" s="39" t="s">
        <v>37</v>
      </c>
      <c r="B31" s="40" t="s">
        <v>76</v>
      </c>
      <c r="C31" s="40" t="s">
        <v>76</v>
      </c>
      <c r="D31" s="66"/>
      <c r="E31" s="66"/>
      <c r="F31" s="67"/>
      <c r="G31" s="68"/>
      <c r="H31" s="43"/>
      <c r="I31" s="43"/>
      <c r="J31" s="43"/>
      <c r="K31" s="43"/>
      <c r="L31" s="69"/>
      <c r="M31" s="16"/>
      <c r="N31" s="16"/>
      <c r="O31" s="16"/>
      <c r="P31" s="16"/>
      <c r="Q31" s="16"/>
      <c r="R31" s="16"/>
      <c r="S31" s="16"/>
    </row>
    <row r="32" spans="1:19">
      <c r="A32" s="39" t="s">
        <v>38</v>
      </c>
      <c r="B32" s="40" t="s">
        <v>76</v>
      </c>
      <c r="C32" s="40" t="s">
        <v>76</v>
      </c>
      <c r="D32" s="66"/>
      <c r="E32" s="66"/>
      <c r="F32" s="67"/>
      <c r="G32" s="68"/>
      <c r="H32" s="43"/>
      <c r="I32" s="43"/>
      <c r="J32" s="43"/>
      <c r="K32" s="43"/>
      <c r="L32" s="69"/>
      <c r="M32" s="16"/>
      <c r="N32" s="16"/>
      <c r="O32" s="16"/>
      <c r="P32" s="16"/>
      <c r="Q32" s="16"/>
      <c r="R32" s="16"/>
      <c r="S32" s="16"/>
    </row>
    <row r="33" spans="1:19">
      <c r="A33" s="39" t="s">
        <v>39</v>
      </c>
      <c r="B33" s="40" t="s">
        <v>76</v>
      </c>
      <c r="C33" s="40" t="s">
        <v>76</v>
      </c>
      <c r="D33" s="66"/>
      <c r="E33" s="66"/>
      <c r="F33" s="67"/>
      <c r="G33" s="68"/>
      <c r="H33" s="43"/>
      <c r="I33" s="43"/>
      <c r="J33" s="43"/>
      <c r="K33" s="43"/>
      <c r="L33" s="69"/>
      <c r="M33" s="16"/>
      <c r="N33" s="16"/>
      <c r="O33" s="16"/>
      <c r="P33" s="16"/>
      <c r="Q33" s="16"/>
      <c r="R33" s="16"/>
      <c r="S33" s="16"/>
    </row>
    <row r="34" spans="1:19">
      <c r="A34" s="39" t="s">
        <v>40</v>
      </c>
      <c r="B34" s="40" t="s">
        <v>76</v>
      </c>
      <c r="C34" s="40" t="s">
        <v>76</v>
      </c>
      <c r="D34" s="66"/>
      <c r="E34" s="66"/>
      <c r="F34" s="67"/>
      <c r="G34" s="68"/>
      <c r="H34" s="43"/>
      <c r="I34" s="43"/>
      <c r="J34" s="43"/>
      <c r="K34" s="43"/>
      <c r="L34" s="69"/>
      <c r="M34" s="16"/>
      <c r="N34" s="16"/>
      <c r="O34" s="16"/>
      <c r="P34" s="16"/>
      <c r="Q34" s="16"/>
      <c r="R34" s="16"/>
      <c r="S34" s="16"/>
    </row>
    <row r="35" spans="1:19">
      <c r="A35" s="39" t="s">
        <v>41</v>
      </c>
      <c r="B35" s="40" t="s">
        <v>76</v>
      </c>
      <c r="C35" s="40" t="s">
        <v>76</v>
      </c>
      <c r="D35" s="66"/>
      <c r="E35" s="66"/>
      <c r="F35" s="67"/>
      <c r="G35" s="68"/>
      <c r="H35" s="43"/>
      <c r="I35" s="43"/>
      <c r="J35" s="43"/>
      <c r="K35" s="43"/>
      <c r="L35" s="69"/>
      <c r="M35" s="16"/>
      <c r="N35" s="16"/>
      <c r="O35" s="16"/>
      <c r="P35" s="16"/>
      <c r="Q35" s="16"/>
      <c r="R35" s="16"/>
      <c r="S35" s="16"/>
    </row>
    <row r="36" spans="1:19">
      <c r="A36" s="39" t="s">
        <v>42</v>
      </c>
      <c r="B36" s="40" t="s">
        <v>76</v>
      </c>
      <c r="C36" s="40" t="s">
        <v>76</v>
      </c>
      <c r="D36" s="66"/>
      <c r="E36" s="66"/>
      <c r="F36" s="67"/>
      <c r="G36" s="68"/>
      <c r="H36" s="43"/>
      <c r="I36" s="43"/>
      <c r="J36" s="43"/>
      <c r="K36" s="43"/>
      <c r="L36" s="69"/>
      <c r="M36" s="16"/>
      <c r="N36" s="16"/>
      <c r="O36" s="16"/>
      <c r="P36" s="16" t="s">
        <v>78</v>
      </c>
      <c r="Q36" s="16"/>
      <c r="R36" s="16"/>
      <c r="S36" s="16"/>
    </row>
    <row r="37" spans="1:19">
      <c r="A37" s="39" t="s">
        <v>43</v>
      </c>
      <c r="B37" s="40" t="s">
        <v>76</v>
      </c>
      <c r="C37" s="40" t="s">
        <v>76</v>
      </c>
      <c r="D37" s="66"/>
      <c r="E37" s="66"/>
      <c r="F37" s="67"/>
      <c r="G37" s="68"/>
      <c r="H37" s="43"/>
      <c r="I37" s="43"/>
      <c r="J37" s="43"/>
      <c r="K37" s="43"/>
      <c r="L37" s="69"/>
      <c r="M37" s="16"/>
      <c r="N37" s="16"/>
      <c r="O37" s="16"/>
      <c r="P37" s="16"/>
      <c r="Q37" s="16"/>
      <c r="R37" s="16"/>
      <c r="S37" s="16"/>
    </row>
    <row r="38" spans="1:19">
      <c r="A38" s="39" t="s">
        <v>44</v>
      </c>
      <c r="B38" s="40" t="s">
        <v>76</v>
      </c>
      <c r="C38" s="40" t="s">
        <v>76</v>
      </c>
      <c r="D38" s="66"/>
      <c r="E38" s="66"/>
      <c r="F38" s="67"/>
      <c r="G38" s="68"/>
      <c r="H38" s="43"/>
      <c r="I38" s="43"/>
      <c r="J38" s="43"/>
      <c r="K38" s="43"/>
      <c r="L38" s="69"/>
      <c r="M38" s="16"/>
      <c r="N38" s="16"/>
      <c r="O38" s="16"/>
      <c r="P38" s="16"/>
      <c r="Q38" s="16"/>
      <c r="R38" s="16"/>
      <c r="S38" s="16"/>
    </row>
    <row r="39" spans="1:19">
      <c r="A39" s="71" t="s">
        <v>45</v>
      </c>
      <c r="B39" s="72" t="s">
        <v>76</v>
      </c>
      <c r="C39" s="72" t="s">
        <v>76</v>
      </c>
      <c r="D39" s="66"/>
      <c r="E39" s="66"/>
      <c r="F39" s="67"/>
      <c r="G39" s="68"/>
      <c r="H39" s="43"/>
      <c r="I39" s="43"/>
      <c r="J39" s="43"/>
      <c r="K39" s="73"/>
      <c r="L39" s="74"/>
      <c r="M39" s="16"/>
      <c r="N39" s="16"/>
      <c r="O39" s="16"/>
      <c r="P39" s="16"/>
      <c r="Q39" s="16"/>
      <c r="R39" s="16"/>
      <c r="S39" s="16"/>
    </row>
    <row r="40" spans="1:19" ht="13.5" thickBot="1">
      <c r="A40" s="75" t="s">
        <v>77</v>
      </c>
      <c r="B40" s="76"/>
      <c r="C40" s="76"/>
      <c r="D40" s="76"/>
      <c r="E40" s="76"/>
      <c r="F40" s="77" t="str">
        <f t="shared" ref="F40:L40" si="0">IF($F21&gt;0,AVERAGE(F28:F39),"")</f>
        <v/>
      </c>
      <c r="G40" s="78" t="str">
        <f t="shared" si="0"/>
        <v/>
      </c>
      <c r="H40" s="77" t="str">
        <f t="shared" si="0"/>
        <v/>
      </c>
      <c r="I40" s="77" t="str">
        <f t="shared" si="0"/>
        <v/>
      </c>
      <c r="J40" s="77" t="str">
        <f t="shared" si="0"/>
        <v/>
      </c>
      <c r="K40" s="77" t="str">
        <f t="shared" si="0"/>
        <v/>
      </c>
      <c r="L40" s="24" t="str">
        <f t="shared" si="0"/>
        <v/>
      </c>
      <c r="M40" s="16"/>
      <c r="N40" s="16"/>
      <c r="O40" s="16"/>
      <c r="P40" s="16"/>
      <c r="Q40" s="16"/>
      <c r="R40" s="16"/>
      <c r="S40" s="16"/>
    </row>
    <row r="41" spans="1:19" ht="13.5" thickBot="1">
      <c r="A41" s="16" t="s">
        <v>76</v>
      </c>
      <c r="B41" s="16" t="s">
        <v>76</v>
      </c>
      <c r="C41" s="16" t="s">
        <v>76</v>
      </c>
      <c r="D41" s="16" t="s">
        <v>76</v>
      </c>
      <c r="E41" s="16" t="s">
        <v>76</v>
      </c>
      <c r="F41" s="16" t="s">
        <v>76</v>
      </c>
      <c r="G41" s="16" t="s">
        <v>76</v>
      </c>
      <c r="H41" s="16" t="s">
        <v>76</v>
      </c>
      <c r="I41" s="16" t="s">
        <v>76</v>
      </c>
      <c r="J41" s="16" t="s">
        <v>76</v>
      </c>
      <c r="K41" s="16" t="s">
        <v>76</v>
      </c>
      <c r="L41" s="16" t="s">
        <v>76</v>
      </c>
      <c r="M41" s="16"/>
      <c r="N41" s="16"/>
      <c r="O41" s="16"/>
      <c r="P41" s="16"/>
      <c r="Q41" s="16"/>
      <c r="R41" s="16"/>
      <c r="S41" s="16"/>
    </row>
    <row r="42" spans="1:19" ht="13.5" thickBot="1">
      <c r="A42" s="168" t="s">
        <v>46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70"/>
      <c r="M42" s="16"/>
      <c r="N42" s="16"/>
      <c r="O42" s="16"/>
      <c r="P42" s="16"/>
      <c r="Q42" s="16"/>
      <c r="R42" s="16"/>
      <c r="S42" s="16"/>
    </row>
    <row r="43" spans="1:19" s="1" customFormat="1" ht="25.5" customHeight="1">
      <c r="A43" s="171" t="s">
        <v>47</v>
      </c>
      <c r="B43" s="172"/>
      <c r="C43" s="122" t="s">
        <v>48</v>
      </c>
      <c r="D43" s="122"/>
      <c r="E43" s="122" t="s">
        <v>83</v>
      </c>
      <c r="F43" s="122" t="s">
        <v>87</v>
      </c>
      <c r="G43" s="122" t="s">
        <v>84</v>
      </c>
      <c r="H43" s="122" t="s">
        <v>88</v>
      </c>
      <c r="I43" s="122" t="s">
        <v>85</v>
      </c>
      <c r="J43" s="122" t="s">
        <v>86</v>
      </c>
      <c r="K43" s="122" t="s">
        <v>49</v>
      </c>
      <c r="L43" s="124"/>
      <c r="M43" s="79"/>
      <c r="N43" s="79"/>
      <c r="O43" s="79"/>
      <c r="P43" s="79"/>
      <c r="Q43" s="79"/>
      <c r="R43" s="79"/>
      <c r="S43" s="79"/>
    </row>
    <row r="44" spans="1:19" ht="26.25" customHeight="1" thickBot="1">
      <c r="A44" s="173"/>
      <c r="B44" s="174"/>
      <c r="C44" s="59" t="s">
        <v>30</v>
      </c>
      <c r="D44" s="59" t="s">
        <v>31</v>
      </c>
      <c r="E44" s="163"/>
      <c r="F44" s="163"/>
      <c r="G44" s="163"/>
      <c r="H44" s="163"/>
      <c r="I44" s="163"/>
      <c r="J44" s="163"/>
      <c r="K44" s="163"/>
      <c r="L44" s="183"/>
      <c r="M44" s="16"/>
      <c r="N44" s="16"/>
      <c r="O44" s="16"/>
      <c r="P44" s="16"/>
      <c r="Q44" s="16"/>
      <c r="R44" s="16"/>
      <c r="S44" s="16"/>
    </row>
    <row r="45" spans="1:19" s="15" customFormat="1">
      <c r="A45" s="175" t="s">
        <v>11</v>
      </c>
      <c r="B45" s="176"/>
      <c r="C45" s="80" t="s">
        <v>120</v>
      </c>
      <c r="D45" s="80" t="s">
        <v>120</v>
      </c>
      <c r="E45" s="80" t="s">
        <v>120</v>
      </c>
      <c r="F45" s="80" t="s">
        <v>120</v>
      </c>
      <c r="G45" s="80" t="s">
        <v>120</v>
      </c>
      <c r="H45" s="80" t="s">
        <v>122</v>
      </c>
      <c r="I45" s="80" t="s">
        <v>120</v>
      </c>
      <c r="J45" s="80" t="s">
        <v>120</v>
      </c>
      <c r="K45" s="181"/>
      <c r="L45" s="182"/>
      <c r="M45" s="17"/>
      <c r="N45" s="17"/>
      <c r="O45" s="17"/>
      <c r="P45" s="17"/>
      <c r="Q45" s="17"/>
      <c r="R45" s="17"/>
      <c r="S45" s="17"/>
    </row>
    <row r="46" spans="1:19">
      <c r="A46" s="152" t="s">
        <v>50</v>
      </c>
      <c r="B46" s="153"/>
      <c r="C46" s="81"/>
      <c r="D46" s="81"/>
      <c r="E46" s="82" t="e">
        <f>(C46-D46)/C46%</f>
        <v>#DIV/0!</v>
      </c>
      <c r="F46" s="81"/>
      <c r="G46" s="44" t="e">
        <f>(D46-F46)/D46%</f>
        <v>#DIV/0!</v>
      </c>
      <c r="H46" s="81"/>
      <c r="I46" s="44" t="e">
        <f>(F46-H46)/F46%</f>
        <v>#DIV/0!</v>
      </c>
      <c r="J46" s="82" t="e">
        <f>(C46-H46)/C46%</f>
        <v>#DIV/0!</v>
      </c>
      <c r="K46" s="164" t="s">
        <v>78</v>
      </c>
      <c r="L46" s="165"/>
      <c r="M46" s="16"/>
      <c r="N46" s="16"/>
      <c r="O46" s="16"/>
      <c r="P46" s="16"/>
      <c r="Q46" s="16"/>
      <c r="R46" s="16"/>
      <c r="S46" s="16"/>
    </row>
    <row r="47" spans="1:19">
      <c r="A47" s="152" t="s">
        <v>51</v>
      </c>
      <c r="B47" s="153"/>
      <c r="C47" s="81"/>
      <c r="D47" s="81"/>
      <c r="E47" s="82" t="e">
        <f>(C47-D47)/C47%</f>
        <v>#DIV/0!</v>
      </c>
      <c r="F47" s="81"/>
      <c r="G47" s="44" t="e">
        <f>(D47-F47)/D47%</f>
        <v>#DIV/0!</v>
      </c>
      <c r="H47" s="81"/>
      <c r="I47" s="44" t="e">
        <f>(F47-H47)/F47%</f>
        <v>#DIV/0!</v>
      </c>
      <c r="J47" s="82" t="e">
        <f>(C47-H47)/C47%</f>
        <v>#DIV/0!</v>
      </c>
      <c r="K47" s="164"/>
      <c r="L47" s="165"/>
      <c r="M47" s="16"/>
      <c r="N47" s="16"/>
      <c r="O47" s="16"/>
      <c r="P47" s="16"/>
      <c r="Q47" s="16"/>
      <c r="R47" s="16"/>
      <c r="S47" s="16"/>
    </row>
    <row r="48" spans="1:19">
      <c r="A48" s="152" t="s">
        <v>52</v>
      </c>
      <c r="B48" s="153"/>
      <c r="C48" s="81"/>
      <c r="D48" s="81"/>
      <c r="E48" s="82" t="e">
        <f>(C48-D48)/C48%</f>
        <v>#DIV/0!</v>
      </c>
      <c r="F48" s="81"/>
      <c r="G48" s="44" t="e">
        <f>(D48-F48)/D48%</f>
        <v>#DIV/0!</v>
      </c>
      <c r="H48" s="81"/>
      <c r="I48" s="44" t="e">
        <f>(F48-H48)/F48%</f>
        <v>#DIV/0!</v>
      </c>
      <c r="J48" s="82" t="e">
        <f>(C48-H48)/C48%</f>
        <v>#DIV/0!</v>
      </c>
      <c r="K48" s="164"/>
      <c r="L48" s="165"/>
      <c r="M48" s="16"/>
      <c r="N48" s="16"/>
      <c r="O48" s="16"/>
      <c r="P48" s="16"/>
      <c r="Q48" s="16"/>
      <c r="R48" s="16"/>
      <c r="S48" s="16"/>
    </row>
    <row r="49" spans="1:19" ht="13.5" thickBot="1">
      <c r="A49" s="194" t="s">
        <v>77</v>
      </c>
      <c r="B49" s="196"/>
      <c r="C49" s="83" t="str">
        <f>IF(C46&gt;0,AVERAGE(C46:C48),"")</f>
        <v/>
      </c>
      <c r="D49" s="83" t="str">
        <f>IF(D46&gt;0,AVERAGE(D46:D48),"")</f>
        <v/>
      </c>
      <c r="E49" s="77" t="str">
        <f>IF($F21&gt;0,AVERAGE(E46:E48),"")</f>
        <v/>
      </c>
      <c r="F49" s="83" t="str">
        <f>IF(F46&gt;0,AVERAGE(F46:F48),"")</f>
        <v/>
      </c>
      <c r="G49" s="77" t="str">
        <f>IF($F21&gt;0,AVERAGE(G46:G48),"")</f>
        <v/>
      </c>
      <c r="H49" s="83" t="str">
        <f>IF(H46&gt;0,AVERAGE(H46:H48),"")</f>
        <v/>
      </c>
      <c r="I49" s="77" t="str">
        <f>IF($F21&gt;0,AVERAGE(I46:I48),"")</f>
        <v/>
      </c>
      <c r="J49" s="77" t="str">
        <f>IF($F21&gt;0,AVERAGE(J46:J48),"")</f>
        <v/>
      </c>
      <c r="K49" s="209"/>
      <c r="L49" s="210"/>
      <c r="M49" s="16"/>
      <c r="N49" s="16"/>
      <c r="O49" s="16"/>
      <c r="P49" s="16"/>
      <c r="Q49" s="16"/>
      <c r="R49" s="16"/>
      <c r="S49" s="16"/>
    </row>
    <row r="50" spans="1:19" ht="13.5" thickBot="1">
      <c r="A50" s="16" t="s">
        <v>76</v>
      </c>
      <c r="B50" s="16"/>
      <c r="C50" s="16"/>
      <c r="D50" s="16" t="s">
        <v>76</v>
      </c>
      <c r="E50" s="16"/>
      <c r="F50" s="16" t="s">
        <v>76</v>
      </c>
      <c r="G50" s="16" t="s">
        <v>76</v>
      </c>
      <c r="H50" s="16"/>
      <c r="I50" s="16" t="s">
        <v>76</v>
      </c>
      <c r="J50" s="16" t="s">
        <v>76</v>
      </c>
      <c r="K50" s="16"/>
      <c r="L50" s="16" t="s">
        <v>76</v>
      </c>
      <c r="M50" s="16"/>
      <c r="N50" s="16"/>
      <c r="O50" s="16"/>
      <c r="P50" s="16"/>
      <c r="Q50" s="16"/>
      <c r="R50" s="16"/>
      <c r="S50" s="16"/>
    </row>
    <row r="51" spans="1:19" ht="13.5" thickBot="1">
      <c r="A51" s="25" t="s">
        <v>53</v>
      </c>
      <c r="B51" s="26"/>
      <c r="C51" s="26"/>
      <c r="D51" s="26" t="s">
        <v>76</v>
      </c>
      <c r="E51" s="26"/>
      <c r="F51" s="26" t="s">
        <v>76</v>
      </c>
      <c r="G51" s="26" t="s">
        <v>76</v>
      </c>
      <c r="H51" s="26"/>
      <c r="I51" s="26" t="s">
        <v>76</v>
      </c>
      <c r="J51" s="26" t="s">
        <v>76</v>
      </c>
      <c r="K51" s="26"/>
      <c r="L51" s="27" t="s">
        <v>76</v>
      </c>
      <c r="M51" s="16"/>
      <c r="N51" s="16"/>
      <c r="O51" s="16"/>
      <c r="P51" s="16"/>
      <c r="Q51" s="16"/>
      <c r="R51" s="16"/>
      <c r="S51" s="16"/>
    </row>
    <row r="52" spans="1:19" ht="13.5" thickBot="1">
      <c r="A52" s="28" t="s">
        <v>26</v>
      </c>
      <c r="B52" s="84"/>
      <c r="C52" s="84"/>
      <c r="D52" s="84"/>
      <c r="E52" s="85" t="s">
        <v>54</v>
      </c>
      <c r="F52" s="204" t="s">
        <v>55</v>
      </c>
      <c r="G52" s="205"/>
      <c r="H52" s="205"/>
      <c r="I52" s="205"/>
      <c r="J52" s="201" t="s">
        <v>92</v>
      </c>
      <c r="K52" s="202"/>
      <c r="L52" s="203"/>
      <c r="M52" s="16"/>
      <c r="N52" s="16"/>
      <c r="O52" s="16"/>
      <c r="P52" s="16"/>
      <c r="Q52" s="16"/>
      <c r="R52" s="16"/>
      <c r="S52" s="16"/>
    </row>
    <row r="53" spans="1:19" ht="13.5" thickBot="1">
      <c r="A53" s="28"/>
      <c r="B53" s="84"/>
      <c r="C53" s="84"/>
      <c r="D53" s="84"/>
      <c r="E53" s="86"/>
      <c r="F53" s="87">
        <v>1</v>
      </c>
      <c r="G53" s="87">
        <v>2</v>
      </c>
      <c r="H53" s="87">
        <v>3</v>
      </c>
      <c r="I53" s="88">
        <v>4</v>
      </c>
      <c r="J53" s="89" t="s">
        <v>90</v>
      </c>
      <c r="K53" s="89" t="s">
        <v>91</v>
      </c>
      <c r="L53" s="90" t="s">
        <v>81</v>
      </c>
      <c r="M53" s="16"/>
      <c r="N53" s="16"/>
      <c r="O53" s="16"/>
      <c r="P53" s="16"/>
      <c r="Q53" s="16"/>
      <c r="R53" s="16"/>
      <c r="S53" s="16"/>
    </row>
    <row r="54" spans="1:19">
      <c r="A54" s="91" t="s">
        <v>56</v>
      </c>
      <c r="B54" s="92"/>
      <c r="C54" s="92"/>
      <c r="D54" s="92" t="s">
        <v>76</v>
      </c>
      <c r="E54" s="93"/>
      <c r="F54" s="93"/>
      <c r="G54" s="93"/>
      <c r="H54" s="93"/>
      <c r="I54" s="42" t="s">
        <v>76</v>
      </c>
      <c r="J54" s="94" t="s">
        <v>93</v>
      </c>
      <c r="K54" s="42"/>
      <c r="L54" s="95"/>
      <c r="M54" s="16"/>
      <c r="N54" s="16"/>
      <c r="O54" s="16"/>
      <c r="P54" s="16"/>
      <c r="Q54" s="16"/>
      <c r="R54" s="16"/>
      <c r="S54" s="16"/>
    </row>
    <row r="55" spans="1:19">
      <c r="A55" s="39" t="s">
        <v>57</v>
      </c>
      <c r="B55" s="40"/>
      <c r="C55" s="40"/>
      <c r="D55" s="40" t="s">
        <v>76</v>
      </c>
      <c r="E55" s="43"/>
      <c r="F55" s="43"/>
      <c r="G55" s="43"/>
      <c r="H55" s="43"/>
      <c r="I55" s="44" t="s">
        <v>76</v>
      </c>
      <c r="J55" s="96" t="s">
        <v>94</v>
      </c>
      <c r="K55" s="44"/>
      <c r="L55" s="97"/>
      <c r="M55" s="16"/>
      <c r="N55" s="16"/>
      <c r="O55" s="16"/>
      <c r="P55" s="16"/>
      <c r="Q55" s="16"/>
      <c r="R55" s="16"/>
      <c r="S55" s="16"/>
    </row>
    <row r="56" spans="1:19">
      <c r="A56" s="39" t="s">
        <v>58</v>
      </c>
      <c r="B56" s="40"/>
      <c r="C56" s="40"/>
      <c r="D56" s="40" t="s">
        <v>76</v>
      </c>
      <c r="E56" s="43"/>
      <c r="F56" s="43"/>
      <c r="G56" s="43"/>
      <c r="H56" s="43"/>
      <c r="I56" s="44" t="s">
        <v>76</v>
      </c>
      <c r="J56" s="96" t="s">
        <v>95</v>
      </c>
      <c r="K56" s="96"/>
      <c r="L56" s="97"/>
      <c r="M56" s="16"/>
      <c r="N56" s="16"/>
      <c r="O56" s="16"/>
      <c r="P56" s="16"/>
      <c r="Q56" s="16"/>
      <c r="R56" s="16"/>
      <c r="S56" s="16"/>
    </row>
    <row r="57" spans="1:19" ht="13.5" thickBot="1">
      <c r="A57" s="46" t="s">
        <v>59</v>
      </c>
      <c r="B57" s="47"/>
      <c r="C57" s="47"/>
      <c r="D57" s="47" t="s">
        <v>76</v>
      </c>
      <c r="E57" s="49"/>
      <c r="F57" s="98"/>
      <c r="G57" s="98"/>
      <c r="H57" s="98" t="s">
        <v>76</v>
      </c>
      <c r="I57" s="98" t="s">
        <v>76</v>
      </c>
      <c r="J57" s="99" t="s">
        <v>96</v>
      </c>
      <c r="K57" s="99"/>
      <c r="L57" s="100"/>
      <c r="M57" s="16"/>
      <c r="N57" s="16"/>
      <c r="O57" s="16"/>
      <c r="P57" s="16"/>
      <c r="Q57" s="16"/>
      <c r="R57" s="16"/>
      <c r="S57" s="16"/>
    </row>
    <row r="58" spans="1:19" ht="13.5" thickBot="1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6"/>
      <c r="N58" s="16"/>
      <c r="O58" s="16"/>
      <c r="P58" s="16"/>
      <c r="Q58" s="16"/>
      <c r="R58" s="16"/>
      <c r="S58" s="16"/>
    </row>
    <row r="59" spans="1:19" ht="13.5" thickBot="1">
      <c r="A59" s="52" t="s">
        <v>60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4"/>
      <c r="M59" s="16"/>
      <c r="N59" s="16"/>
      <c r="O59" s="16"/>
      <c r="P59" s="16"/>
      <c r="Q59" s="16"/>
      <c r="R59" s="16"/>
      <c r="S59" s="16"/>
    </row>
    <row r="60" spans="1:19" ht="13.5" thickBot="1">
      <c r="A60" s="102" t="s">
        <v>26</v>
      </c>
      <c r="B60" s="206" t="s">
        <v>61</v>
      </c>
      <c r="C60" s="207"/>
      <c r="D60" s="207"/>
      <c r="E60" s="207"/>
      <c r="F60" s="207"/>
      <c r="G60" s="208"/>
      <c r="H60" s="88" t="s">
        <v>62</v>
      </c>
      <c r="I60" s="88" t="s">
        <v>63</v>
      </c>
      <c r="J60" s="186" t="s">
        <v>64</v>
      </c>
      <c r="K60" s="178"/>
      <c r="L60" s="88" t="s">
        <v>65</v>
      </c>
      <c r="M60" s="16"/>
      <c r="N60" s="16"/>
      <c r="O60" s="16"/>
      <c r="P60" s="16"/>
      <c r="Q60" s="16"/>
      <c r="R60" s="16"/>
      <c r="S60" s="16"/>
    </row>
    <row r="61" spans="1:19" ht="13.5" thickBot="1">
      <c r="A61" s="85"/>
      <c r="B61" s="186" t="s">
        <v>66</v>
      </c>
      <c r="C61" s="177"/>
      <c r="D61" s="178"/>
      <c r="E61" s="206" t="s">
        <v>79</v>
      </c>
      <c r="F61" s="207"/>
      <c r="G61" s="208"/>
      <c r="H61" s="88" t="s">
        <v>67</v>
      </c>
      <c r="I61" s="88" t="s">
        <v>68</v>
      </c>
      <c r="J61" s="88" t="s">
        <v>69</v>
      </c>
      <c r="K61" s="88" t="s">
        <v>70</v>
      </c>
      <c r="L61" s="88" t="s">
        <v>71</v>
      </c>
      <c r="M61" s="16"/>
      <c r="N61" s="16"/>
      <c r="O61" s="16"/>
      <c r="P61" s="16"/>
      <c r="Q61" s="16"/>
      <c r="R61" s="16"/>
      <c r="S61" s="16"/>
    </row>
    <row r="62" spans="1:19" ht="13.5" thickBot="1">
      <c r="A62" s="103"/>
      <c r="B62" s="88">
        <v>1</v>
      </c>
      <c r="C62" s="88">
        <v>2</v>
      </c>
      <c r="D62" s="88">
        <v>3</v>
      </c>
      <c r="E62" s="88">
        <v>1</v>
      </c>
      <c r="F62" s="88">
        <v>2</v>
      </c>
      <c r="G62" s="88">
        <v>3</v>
      </c>
      <c r="H62" s="88" t="s">
        <v>68</v>
      </c>
      <c r="I62" s="88" t="s">
        <v>76</v>
      </c>
      <c r="J62" s="88" t="s">
        <v>76</v>
      </c>
      <c r="K62" s="88" t="s">
        <v>76</v>
      </c>
      <c r="L62" s="88" t="s">
        <v>72</v>
      </c>
      <c r="M62" s="16"/>
      <c r="N62" s="16"/>
      <c r="O62" s="16"/>
      <c r="P62" s="16"/>
      <c r="Q62" s="16"/>
      <c r="R62" s="16"/>
      <c r="S62" s="16"/>
    </row>
    <row r="63" spans="1:19">
      <c r="A63" s="104" t="s">
        <v>11</v>
      </c>
      <c r="B63" s="42" t="s">
        <v>76</v>
      </c>
      <c r="C63" s="42" t="s">
        <v>76</v>
      </c>
      <c r="D63" s="42" t="s">
        <v>76</v>
      </c>
      <c r="E63" s="42"/>
      <c r="F63" s="42"/>
      <c r="G63" s="42"/>
      <c r="H63" s="42" t="s">
        <v>76</v>
      </c>
      <c r="I63" s="42" t="s">
        <v>76</v>
      </c>
      <c r="J63" s="42" t="s">
        <v>76</v>
      </c>
      <c r="K63" s="42" t="s">
        <v>76</v>
      </c>
      <c r="L63" s="22" t="s">
        <v>76</v>
      </c>
      <c r="M63" s="16"/>
      <c r="N63" s="16"/>
      <c r="O63" s="16"/>
      <c r="P63" s="16"/>
      <c r="Q63" s="16"/>
      <c r="R63" s="16"/>
      <c r="S63" s="16"/>
    </row>
    <row r="64" spans="1:19">
      <c r="A64" s="105" t="s">
        <v>76</v>
      </c>
      <c r="B64" s="44" t="s">
        <v>76</v>
      </c>
      <c r="C64" s="44" t="s">
        <v>76</v>
      </c>
      <c r="D64" s="44" t="s">
        <v>76</v>
      </c>
      <c r="E64" s="44"/>
      <c r="F64" s="44"/>
      <c r="G64" s="44"/>
      <c r="H64" s="44" t="s">
        <v>76</v>
      </c>
      <c r="I64" s="44" t="s">
        <v>76</v>
      </c>
      <c r="J64" s="44" t="s">
        <v>76</v>
      </c>
      <c r="K64" s="44" t="s">
        <v>76</v>
      </c>
      <c r="L64" s="45" t="s">
        <v>76</v>
      </c>
      <c r="M64" s="16"/>
      <c r="N64" s="16"/>
      <c r="O64" s="16"/>
      <c r="P64" s="16"/>
      <c r="Q64" s="16"/>
      <c r="R64" s="16"/>
      <c r="S64" s="16"/>
    </row>
    <row r="65" spans="1:19">
      <c r="A65" s="104" t="s">
        <v>73</v>
      </c>
      <c r="B65" s="44" t="s">
        <v>76</v>
      </c>
      <c r="C65" s="44" t="s">
        <v>76</v>
      </c>
      <c r="D65" s="44" t="s">
        <v>76</v>
      </c>
      <c r="E65" s="44"/>
      <c r="F65" s="44"/>
      <c r="G65" s="44"/>
      <c r="H65" s="44"/>
      <c r="I65" s="44" t="s">
        <v>76</v>
      </c>
      <c r="J65" s="44" t="s">
        <v>76</v>
      </c>
      <c r="K65" s="44" t="s">
        <v>76</v>
      </c>
      <c r="L65" s="45"/>
      <c r="M65" s="16"/>
      <c r="N65" s="16"/>
      <c r="O65" s="16"/>
      <c r="P65" s="16"/>
      <c r="Q65" s="16"/>
      <c r="R65" s="16"/>
      <c r="S65" s="16"/>
    </row>
    <row r="66" spans="1:19">
      <c r="A66" s="104" t="s">
        <v>74</v>
      </c>
      <c r="B66" s="44" t="s">
        <v>76</v>
      </c>
      <c r="C66" s="44" t="s">
        <v>76</v>
      </c>
      <c r="D66" s="44" t="s">
        <v>76</v>
      </c>
      <c r="E66" s="44"/>
      <c r="F66" s="44"/>
      <c r="G66" s="44"/>
      <c r="H66" s="44" t="s">
        <v>76</v>
      </c>
      <c r="I66" s="44" t="s">
        <v>76</v>
      </c>
      <c r="J66" s="44" t="s">
        <v>76</v>
      </c>
      <c r="K66" s="44" t="s">
        <v>76</v>
      </c>
      <c r="L66" s="45"/>
      <c r="M66" s="16"/>
      <c r="N66" s="16"/>
      <c r="O66" s="16"/>
      <c r="P66" s="16"/>
      <c r="Q66" s="16"/>
      <c r="R66" s="16"/>
      <c r="S66" s="16"/>
    </row>
    <row r="67" spans="1:19" ht="13.5" thickBot="1">
      <c r="A67" s="106" t="s">
        <v>75</v>
      </c>
      <c r="B67" s="49" t="s">
        <v>76</v>
      </c>
      <c r="C67" s="49" t="s">
        <v>76</v>
      </c>
      <c r="D67" s="49" t="s">
        <v>76</v>
      </c>
      <c r="E67" s="49"/>
      <c r="F67" s="49"/>
      <c r="G67" s="49"/>
      <c r="H67" s="49" t="s">
        <v>76</v>
      </c>
      <c r="I67" s="49" t="s">
        <v>76</v>
      </c>
      <c r="J67" s="49" t="s">
        <v>76</v>
      </c>
      <c r="K67" s="49" t="s">
        <v>76</v>
      </c>
      <c r="L67" s="51"/>
      <c r="M67" s="16"/>
      <c r="N67" s="16"/>
      <c r="O67" s="16"/>
      <c r="P67" s="16"/>
      <c r="Q67" s="16"/>
      <c r="R67" s="16"/>
      <c r="S67" s="16"/>
    </row>
    <row r="68" spans="1:19" ht="13.5" thickBo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</row>
    <row r="69" spans="1:19">
      <c r="A69" s="154" t="s">
        <v>97</v>
      </c>
      <c r="B69" s="155"/>
      <c r="C69" s="155"/>
      <c r="D69" s="58">
        <v>10</v>
      </c>
      <c r="E69" s="58">
        <v>14</v>
      </c>
      <c r="F69" s="58">
        <v>28</v>
      </c>
      <c r="G69" s="58">
        <v>35</v>
      </c>
      <c r="H69" s="65" t="s">
        <v>65</v>
      </c>
      <c r="I69" s="107" t="s">
        <v>117</v>
      </c>
      <c r="J69" s="107" t="s">
        <v>112</v>
      </c>
      <c r="K69" s="16"/>
      <c r="L69" s="16"/>
      <c r="M69" s="16"/>
      <c r="N69" s="16"/>
      <c r="O69" s="16"/>
      <c r="P69" s="16"/>
      <c r="Q69" s="16"/>
      <c r="R69" s="16"/>
      <c r="S69" s="16"/>
    </row>
    <row r="70" spans="1:19" ht="13.5" thickBot="1">
      <c r="A70" s="150" t="s">
        <v>123</v>
      </c>
      <c r="B70" s="151"/>
      <c r="C70" s="151"/>
      <c r="D70" s="96"/>
      <c r="E70" s="96"/>
      <c r="F70" s="96"/>
      <c r="G70" s="96"/>
      <c r="H70" s="97"/>
      <c r="I70" s="108">
        <f>M102</f>
        <v>0.31850000000000001</v>
      </c>
      <c r="J70" s="108">
        <f>O102</f>
        <v>0</v>
      </c>
      <c r="K70" s="16"/>
      <c r="L70" s="16"/>
      <c r="M70" s="16"/>
      <c r="N70" s="16"/>
      <c r="O70" s="16"/>
      <c r="P70" s="16"/>
      <c r="Q70" s="16"/>
      <c r="R70" s="16"/>
      <c r="S70" s="16"/>
    </row>
    <row r="71" spans="1:19">
      <c r="A71" s="156" t="s">
        <v>11</v>
      </c>
      <c r="B71" s="157"/>
      <c r="C71" s="157"/>
      <c r="D71" s="109">
        <v>5</v>
      </c>
      <c r="E71" s="109">
        <v>70</v>
      </c>
      <c r="F71" s="109">
        <v>95</v>
      </c>
      <c r="G71" s="109">
        <v>99.5</v>
      </c>
      <c r="H71" s="110">
        <v>0.5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1:19" ht="13.5" thickBot="1">
      <c r="A72" s="158"/>
      <c r="B72" s="159"/>
      <c r="C72" s="159"/>
      <c r="D72" s="59" t="s">
        <v>124</v>
      </c>
      <c r="E72" s="59" t="s">
        <v>125</v>
      </c>
      <c r="F72" s="59" t="s">
        <v>125</v>
      </c>
      <c r="G72" s="59" t="s">
        <v>125</v>
      </c>
      <c r="H72" s="60" t="s">
        <v>125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73" spans="1:19" ht="13.5" customHeight="1" thickBo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</row>
    <row r="74" spans="1:19" ht="13.5" thickBot="1">
      <c r="A74" s="127" t="s">
        <v>126</v>
      </c>
      <c r="B74" s="128"/>
      <c r="C74" s="128"/>
      <c r="D74" s="128"/>
      <c r="E74" s="128"/>
      <c r="F74" s="128"/>
      <c r="G74" s="128"/>
      <c r="H74" s="128"/>
      <c r="I74" s="128"/>
      <c r="J74" s="128"/>
      <c r="K74" s="129"/>
      <c r="L74" s="16"/>
      <c r="M74" s="16"/>
      <c r="N74" s="16"/>
      <c r="O74" s="16"/>
      <c r="P74" s="16"/>
      <c r="Q74" s="16"/>
      <c r="R74" s="16"/>
      <c r="S74" s="16"/>
    </row>
    <row r="75" spans="1:19">
      <c r="A75" s="130" t="s">
        <v>127</v>
      </c>
      <c r="B75" s="131"/>
      <c r="C75" s="131" t="s">
        <v>128</v>
      </c>
      <c r="D75" s="132"/>
      <c r="E75" s="133" t="s">
        <v>129</v>
      </c>
      <c r="F75" s="131" t="s">
        <v>130</v>
      </c>
      <c r="G75" s="131"/>
      <c r="H75" s="122" t="s">
        <v>131</v>
      </c>
      <c r="I75" s="122" t="s">
        <v>132</v>
      </c>
      <c r="J75" s="122" t="s">
        <v>133</v>
      </c>
      <c r="K75" s="124" t="s">
        <v>134</v>
      </c>
      <c r="L75" s="16"/>
      <c r="M75" s="16"/>
      <c r="N75" s="16"/>
      <c r="O75" s="16"/>
      <c r="P75" s="16"/>
      <c r="Q75" s="16"/>
      <c r="R75" s="16"/>
      <c r="S75" s="16"/>
    </row>
    <row r="76" spans="1:19">
      <c r="A76" s="111" t="s">
        <v>135</v>
      </c>
      <c r="B76" s="112" t="s">
        <v>136</v>
      </c>
      <c r="C76" s="111" t="s">
        <v>135</v>
      </c>
      <c r="D76" s="113" t="s">
        <v>136</v>
      </c>
      <c r="E76" s="134"/>
      <c r="F76" s="112" t="s">
        <v>137</v>
      </c>
      <c r="G76" s="112" t="s">
        <v>138</v>
      </c>
      <c r="H76" s="123"/>
      <c r="I76" s="123"/>
      <c r="J76" s="123"/>
      <c r="K76" s="125"/>
      <c r="L76" s="16"/>
      <c r="M76" s="16"/>
      <c r="N76" s="16"/>
      <c r="O76" s="16"/>
      <c r="P76" s="16"/>
      <c r="Q76" s="16"/>
      <c r="R76" s="16"/>
      <c r="S76" s="16"/>
    </row>
    <row r="77" spans="1:19">
      <c r="A77" s="114"/>
      <c r="B77" s="115"/>
      <c r="C77" s="115"/>
      <c r="D77" s="116"/>
      <c r="E77" s="117" t="s">
        <v>11</v>
      </c>
      <c r="F77" s="115"/>
      <c r="G77" s="115"/>
      <c r="H77" s="115"/>
      <c r="I77" s="115"/>
      <c r="J77" s="115"/>
      <c r="K77" s="116"/>
      <c r="L77" s="16"/>
      <c r="M77" s="16"/>
      <c r="N77" s="16"/>
      <c r="O77" s="16"/>
      <c r="P77" s="16"/>
      <c r="Q77" s="16"/>
      <c r="R77" s="16"/>
      <c r="S77" s="16"/>
    </row>
    <row r="78" spans="1:19" ht="13.5" thickBot="1">
      <c r="A78" s="118"/>
      <c r="B78" s="119"/>
      <c r="C78" s="119"/>
      <c r="D78" s="120"/>
      <c r="E78" s="121" t="s">
        <v>139</v>
      </c>
      <c r="F78" s="119"/>
      <c r="G78" s="119"/>
      <c r="H78" s="119"/>
      <c r="I78" s="119"/>
      <c r="J78" s="119"/>
      <c r="K78" s="120"/>
      <c r="L78" s="16"/>
      <c r="M78" s="16"/>
      <c r="N78" s="16"/>
      <c r="O78" s="16"/>
      <c r="P78" s="16"/>
      <c r="Q78" s="16"/>
      <c r="R78" s="16"/>
      <c r="S78" s="16"/>
    </row>
    <row r="79" spans="1:1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</row>
    <row r="80" spans="1:19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</row>
    <row r="81" spans="1:19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</row>
    <row r="84" spans="1:19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</row>
    <row r="85" spans="1:19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</row>
    <row r="86" spans="1:19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</row>
    <row r="87" spans="1:19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spans="1:19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</row>
    <row r="89" spans="1:1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19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19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</row>
    <row r="92" spans="1:19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</row>
    <row r="93" spans="1:19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</row>
    <row r="94" spans="1:19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</row>
    <row r="95" spans="1:19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</row>
    <row r="96" spans="1:19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</row>
    <row r="97" spans="1:19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 spans="1:19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</row>
    <row r="99" spans="1:1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19" ht="12.75" customHeight="1">
      <c r="A100" s="126" t="s">
        <v>99</v>
      </c>
      <c r="B100" s="135" t="s">
        <v>100</v>
      </c>
      <c r="C100" s="126" t="s">
        <v>101</v>
      </c>
      <c r="D100" s="137" t="s">
        <v>102</v>
      </c>
      <c r="E100" s="137"/>
      <c r="F100" s="126" t="s">
        <v>103</v>
      </c>
      <c r="G100" s="161" t="s">
        <v>104</v>
      </c>
      <c r="H100" s="162" t="s">
        <v>105</v>
      </c>
      <c r="I100" s="126" t="s">
        <v>106</v>
      </c>
      <c r="J100" s="126" t="s">
        <v>107</v>
      </c>
      <c r="K100" s="126" t="s">
        <v>108</v>
      </c>
      <c r="L100" s="126" t="s">
        <v>109</v>
      </c>
      <c r="M100" s="160" t="s">
        <v>110</v>
      </c>
      <c r="N100" s="139" t="s">
        <v>111</v>
      </c>
      <c r="O100" s="141" t="s">
        <v>112</v>
      </c>
    </row>
    <row r="101" spans="1:19">
      <c r="A101" s="126"/>
      <c r="B101" s="136"/>
      <c r="C101" s="126"/>
      <c r="D101" s="2" t="s">
        <v>113</v>
      </c>
      <c r="E101" s="2" t="s">
        <v>114</v>
      </c>
      <c r="F101" s="126"/>
      <c r="G101" s="161"/>
      <c r="H101" s="162"/>
      <c r="I101" s="126"/>
      <c r="J101" s="126"/>
      <c r="K101" s="126"/>
      <c r="L101" s="126"/>
      <c r="M101" s="160"/>
      <c r="N101" s="140"/>
      <c r="O101" s="142"/>
    </row>
    <row r="102" spans="1:19">
      <c r="A102" s="3">
        <v>1</v>
      </c>
      <c r="B102" s="3">
        <v>10</v>
      </c>
      <c r="C102" s="143" t="s">
        <v>115</v>
      </c>
      <c r="D102" s="4">
        <v>2.36</v>
      </c>
      <c r="E102" s="4">
        <v>1.7</v>
      </c>
      <c r="F102" s="4">
        <f>E102</f>
        <v>1.7</v>
      </c>
      <c r="G102" s="5">
        <f>D70</f>
        <v>0</v>
      </c>
      <c r="H102" s="6">
        <f>G102</f>
        <v>0</v>
      </c>
      <c r="I102" s="7">
        <f>(E102+D102)/2</f>
        <v>2.0299999999999998</v>
      </c>
      <c r="J102" s="7">
        <f>H102*I102</f>
        <v>0</v>
      </c>
      <c r="K102" s="4">
        <f>I102^2</f>
        <v>4.1208999999999989</v>
      </c>
      <c r="L102" s="4">
        <f>H102*K102</f>
        <v>0</v>
      </c>
      <c r="M102" s="144">
        <f>J107/H107</f>
        <v>0.31850000000000001</v>
      </c>
      <c r="N102" s="144">
        <f>((L107-((J107)^2/H107))/(H107-1))^0.5</f>
        <v>0</v>
      </c>
      <c r="O102" s="147">
        <f>N102*100/M102</f>
        <v>0</v>
      </c>
    </row>
    <row r="103" spans="1:19">
      <c r="A103" s="3">
        <v>2</v>
      </c>
      <c r="B103" s="3">
        <v>14</v>
      </c>
      <c r="C103" s="143"/>
      <c r="D103" s="4">
        <v>1.7</v>
      </c>
      <c r="E103" s="4">
        <v>1.18</v>
      </c>
      <c r="F103" s="4">
        <f>E103</f>
        <v>1.18</v>
      </c>
      <c r="G103" s="5">
        <f>E70</f>
        <v>0</v>
      </c>
      <c r="H103" s="6">
        <f>+G103-G102</f>
        <v>0</v>
      </c>
      <c r="I103" s="7">
        <f>(E103+D103)/2</f>
        <v>1.44</v>
      </c>
      <c r="J103" s="7">
        <f>H103*I103</f>
        <v>0</v>
      </c>
      <c r="K103" s="4">
        <f>I103^2</f>
        <v>2.0735999999999999</v>
      </c>
      <c r="L103" s="4">
        <f>H103*K103</f>
        <v>0</v>
      </c>
      <c r="M103" s="145"/>
      <c r="N103" s="145"/>
      <c r="O103" s="148"/>
    </row>
    <row r="104" spans="1:19">
      <c r="A104" s="3">
        <v>3</v>
      </c>
      <c r="B104" s="3">
        <v>28</v>
      </c>
      <c r="C104" s="143"/>
      <c r="D104" s="4">
        <v>1.18</v>
      </c>
      <c r="E104" s="4">
        <v>0.6</v>
      </c>
      <c r="F104" s="4">
        <f>E104</f>
        <v>0.6</v>
      </c>
      <c r="G104" s="5">
        <f>F70</f>
        <v>0</v>
      </c>
      <c r="H104" s="6">
        <f>+G104-G103</f>
        <v>0</v>
      </c>
      <c r="I104" s="7">
        <f>(E104+D104)/2</f>
        <v>0.8899999999999999</v>
      </c>
      <c r="J104" s="7">
        <f>H104*I104</f>
        <v>0</v>
      </c>
      <c r="K104" s="4">
        <f>I104^2</f>
        <v>0.7920999999999998</v>
      </c>
      <c r="L104" s="4">
        <f>H104*K104</f>
        <v>0</v>
      </c>
      <c r="M104" s="145"/>
      <c r="N104" s="145"/>
      <c r="O104" s="148"/>
    </row>
    <row r="105" spans="1:19">
      <c r="A105" s="3">
        <v>4</v>
      </c>
      <c r="B105" s="3">
        <v>35</v>
      </c>
      <c r="C105" s="143"/>
      <c r="D105" s="4">
        <v>0.6</v>
      </c>
      <c r="E105" s="4">
        <v>0.42499999999999999</v>
      </c>
      <c r="F105" s="4">
        <f>E105</f>
        <v>0.42499999999999999</v>
      </c>
      <c r="G105" s="5">
        <f>G70</f>
        <v>0</v>
      </c>
      <c r="H105" s="6">
        <f>+G105-G104</f>
        <v>0</v>
      </c>
      <c r="I105" s="7">
        <f>(E105+D105)/2</f>
        <v>0.51249999999999996</v>
      </c>
      <c r="J105" s="7">
        <f>H105*I105</f>
        <v>0</v>
      </c>
      <c r="K105" s="4">
        <f>I105^2</f>
        <v>0.26265624999999998</v>
      </c>
      <c r="L105" s="4">
        <f>H105*K105</f>
        <v>0</v>
      </c>
      <c r="M105" s="145"/>
      <c r="N105" s="145"/>
      <c r="O105" s="148"/>
    </row>
    <row r="106" spans="1:19">
      <c r="A106" s="3">
        <v>5</v>
      </c>
      <c r="B106" s="3" t="s">
        <v>65</v>
      </c>
      <c r="C106" s="143"/>
      <c r="D106" s="4">
        <v>0.42499999999999999</v>
      </c>
      <c r="E106" s="4">
        <v>0.21199999999999999</v>
      </c>
      <c r="F106" s="4">
        <f>E106</f>
        <v>0.21199999999999999</v>
      </c>
      <c r="G106" s="5">
        <v>100</v>
      </c>
      <c r="H106" s="6">
        <f>+G106-G105</f>
        <v>100</v>
      </c>
      <c r="I106" s="7">
        <f>(E106+D106)/2</f>
        <v>0.31850000000000001</v>
      </c>
      <c r="J106" s="7">
        <f>H106*I106</f>
        <v>31.85</v>
      </c>
      <c r="K106" s="4">
        <f>I106^2</f>
        <v>0.10144225</v>
      </c>
      <c r="L106" s="4">
        <f>H106*K106</f>
        <v>10.144225</v>
      </c>
      <c r="M106" s="146"/>
      <c r="N106" s="146"/>
      <c r="O106" s="149"/>
    </row>
    <row r="107" spans="1:19" ht="15.75">
      <c r="A107" s="138" t="s">
        <v>116</v>
      </c>
      <c r="B107" s="138"/>
      <c r="C107" s="138"/>
      <c r="D107" s="138"/>
      <c r="E107" s="138"/>
      <c r="F107" s="138"/>
      <c r="G107" s="8"/>
      <c r="H107" s="9">
        <f>SUM(H102:H106)</f>
        <v>100</v>
      </c>
      <c r="I107" s="10">
        <f>SUM(I102:I106)</f>
        <v>5.1909999999999998</v>
      </c>
      <c r="J107" s="10">
        <f>SUM(J102:J106)</f>
        <v>31.85</v>
      </c>
      <c r="K107" s="11"/>
      <c r="L107" s="10">
        <f>SUM(L102:L106)</f>
        <v>10.144225</v>
      </c>
      <c r="M107" s="12"/>
      <c r="N107" s="13"/>
      <c r="O107" s="14"/>
    </row>
  </sheetData>
  <mergeCells count="71">
    <mergeCell ref="F10:G10"/>
    <mergeCell ref="J52:L52"/>
    <mergeCell ref="F52:I52"/>
    <mergeCell ref="A48:B48"/>
    <mergeCell ref="A49:B49"/>
    <mergeCell ref="E61:G61"/>
    <mergeCell ref="B61:D61"/>
    <mergeCell ref="B60:G60"/>
    <mergeCell ref="J60:K60"/>
    <mergeCell ref="K49:L49"/>
    <mergeCell ref="A1:L1"/>
    <mergeCell ref="A3:L3"/>
    <mergeCell ref="F9:I9"/>
    <mergeCell ref="A4:B4"/>
    <mergeCell ref="A5:D5"/>
    <mergeCell ref="A6:D6"/>
    <mergeCell ref="A7:D7"/>
    <mergeCell ref="J9:L9"/>
    <mergeCell ref="E4:H4"/>
    <mergeCell ref="H10:I10"/>
    <mergeCell ref="F25:F26"/>
    <mergeCell ref="G25:H25"/>
    <mergeCell ref="K47:L47"/>
    <mergeCell ref="K48:L48"/>
    <mergeCell ref="K45:L45"/>
    <mergeCell ref="K43:L44"/>
    <mergeCell ref="J43:J44"/>
    <mergeCell ref="F43:F44"/>
    <mergeCell ref="I43:I44"/>
    <mergeCell ref="E43:E44"/>
    <mergeCell ref="K46:L46"/>
    <mergeCell ref="K25:L25"/>
    <mergeCell ref="A42:L42"/>
    <mergeCell ref="G43:G44"/>
    <mergeCell ref="H43:H44"/>
    <mergeCell ref="C43:D43"/>
    <mergeCell ref="A43:B44"/>
    <mergeCell ref="A46:B46"/>
    <mergeCell ref="A45:B45"/>
    <mergeCell ref="A70:C70"/>
    <mergeCell ref="A47:B47"/>
    <mergeCell ref="A69:C69"/>
    <mergeCell ref="A71:C72"/>
    <mergeCell ref="M100:M101"/>
    <mergeCell ref="F100:F101"/>
    <mergeCell ref="G100:G101"/>
    <mergeCell ref="H100:H101"/>
    <mergeCell ref="I100:I101"/>
    <mergeCell ref="A100:A101"/>
    <mergeCell ref="N100:N101"/>
    <mergeCell ref="O100:O101"/>
    <mergeCell ref="C102:C106"/>
    <mergeCell ref="M102:M106"/>
    <mergeCell ref="N102:N106"/>
    <mergeCell ref="O102:O106"/>
    <mergeCell ref="H75:H76"/>
    <mergeCell ref="I75:I76"/>
    <mergeCell ref="B100:B101"/>
    <mergeCell ref="C100:C101"/>
    <mergeCell ref="D100:E100"/>
    <mergeCell ref="A107:F107"/>
    <mergeCell ref="J75:J76"/>
    <mergeCell ref="K75:K76"/>
    <mergeCell ref="J100:J101"/>
    <mergeCell ref="K100:K101"/>
    <mergeCell ref="L100:L101"/>
    <mergeCell ref="A74:K74"/>
    <mergeCell ref="A75:B75"/>
    <mergeCell ref="C75:D75"/>
    <mergeCell ref="E75:E76"/>
    <mergeCell ref="F75:G75"/>
  </mergeCells>
  <phoneticPr fontId="0" type="noConversion"/>
  <pageMargins left="0.43307086614173229" right="0.23622047244094491" top="0.19685039370078741" bottom="0.15748031496062992" header="0.15748031496062992" footer="0.15748031496062992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dscl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Singh</dc:creator>
  <cp:lastModifiedBy>Vijay Singh</cp:lastModifiedBy>
  <cp:lastPrinted>2018-11-10T08:10:39Z</cp:lastPrinted>
  <dcterms:created xsi:type="dcterms:W3CDTF">2006-11-16T05:11:10Z</dcterms:created>
  <dcterms:modified xsi:type="dcterms:W3CDTF">2021-09-14T11:15:52Z</dcterms:modified>
</cp:coreProperties>
</file>