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ata analytics\"/>
    </mc:Choice>
  </mc:AlternateContent>
  <xr:revisionPtr revIDLastSave="0" documentId="13_ncr:1_{B2A5A2B1-396F-4FC9-8A1D-1C6B15979918}" xr6:coauthVersionLast="47" xr6:coauthVersionMax="47" xr10:uidLastSave="{00000000-0000-0000-0000-000000000000}"/>
  <bookViews>
    <workbookView xWindow="-120" yWindow="-120" windowWidth="20730" windowHeight="11040" firstSheet="5" activeTab="11" xr2:uid="{F80F5707-2600-4637-8E34-5142CF2F3FB4}"/>
  </bookViews>
  <sheets>
    <sheet name="basics" sheetId="1" r:id="rId1"/>
    <sheet name="formula and function" sheetId="3" r:id="rId2"/>
    <sheet name="H LOOKUP" sheetId="4" r:id="rId3"/>
    <sheet name="V LOOKUP" sheetId="5" r:id="rId4"/>
    <sheet name="GOOK SEEK" sheetId="6" r:id="rId5"/>
    <sheet name="SOLVER" sheetId="7" r:id="rId6"/>
    <sheet name="Sheet3" sheetId="8" r:id="rId7"/>
    <sheet name="magic squar" sheetId="9" r:id="rId8"/>
    <sheet name="cost of shipping" sheetId="10" r:id="rId9"/>
    <sheet name="Sheet1" sheetId="11" r:id="rId10"/>
    <sheet name="cell referencing" sheetId="2" r:id="rId11"/>
    <sheet name="Sheet2" sheetId="12" r:id="rId12"/>
  </sheets>
  <definedNames>
    <definedName name="_xlnm._FilterDatabase" localSheetId="0" hidden="1">basics!$B$5:$L$15</definedName>
    <definedName name="solver_adj" localSheetId="8" hidden="1">'cost of shipping'!$G$12:$J$13</definedName>
    <definedName name="solver_adj" localSheetId="7" hidden="1">'magic squar'!$F$7:$H$9</definedName>
    <definedName name="solver_adj" localSheetId="6" hidden="1">Sheet3!$H$10:$J$12</definedName>
    <definedName name="solver_cvg" localSheetId="8" hidden="1">0.0001</definedName>
    <definedName name="solver_cvg" localSheetId="7" hidden="1">0.0001</definedName>
    <definedName name="solver_cvg" localSheetId="6" hidden="1">0.0001</definedName>
    <definedName name="solver_drv" localSheetId="8" hidden="1">1</definedName>
    <definedName name="solver_drv" localSheetId="7" hidden="1">1</definedName>
    <definedName name="solver_drv" localSheetId="6" hidden="1">1</definedName>
    <definedName name="solver_eng" localSheetId="8" hidden="1">1</definedName>
    <definedName name="solver_eng" localSheetId="7" hidden="1">1</definedName>
    <definedName name="solver_eng" localSheetId="6" hidden="1">1</definedName>
    <definedName name="solver_est" localSheetId="8" hidden="1">1</definedName>
    <definedName name="solver_est" localSheetId="7" hidden="1">1</definedName>
    <definedName name="solver_est" localSheetId="6" hidden="1">1</definedName>
    <definedName name="solver_itr" localSheetId="8" hidden="1">2147483647</definedName>
    <definedName name="solver_itr" localSheetId="7" hidden="1">2147483647</definedName>
    <definedName name="solver_itr" localSheetId="6" hidden="1">2147483647</definedName>
    <definedName name="solver_lhs1" localSheetId="8" hidden="1">'cost of shipping'!$G$15:$J$15</definedName>
    <definedName name="solver_lhs1" localSheetId="7" hidden="1">'magic squar'!$F$12:$H$12</definedName>
    <definedName name="solver_lhs1" localSheetId="6" hidden="1">Sheet3!$H$14:$J$14</definedName>
    <definedName name="solver_lhs2" localSheetId="8" hidden="1">'cost of shipping'!$L$12:$L$13</definedName>
    <definedName name="solver_lhs2" localSheetId="7" hidden="1">'magic squar'!$F$15:$F$16</definedName>
    <definedName name="solver_lhs2" localSheetId="6" hidden="1">Sheet3!$L$10:$L$12</definedName>
    <definedName name="solver_lhs3" localSheetId="7" hidden="1">'magic squar'!$F$7:$H$9</definedName>
    <definedName name="solver_lhs4" localSheetId="7" hidden="1">'magic squar'!$F$7:$H$9</definedName>
    <definedName name="solver_lhs5" localSheetId="7" hidden="1">'magic squar'!$J$7:$J$9</definedName>
    <definedName name="solver_mip" localSheetId="8" hidden="1">2147483647</definedName>
    <definedName name="solver_mip" localSheetId="7" hidden="1">2147483647</definedName>
    <definedName name="solver_mip" localSheetId="6" hidden="1">2147483647</definedName>
    <definedName name="solver_mni" localSheetId="8" hidden="1">30</definedName>
    <definedName name="solver_mni" localSheetId="7" hidden="1">30</definedName>
    <definedName name="solver_mni" localSheetId="6" hidden="1">30</definedName>
    <definedName name="solver_mrt" localSheetId="8" hidden="1">0.075</definedName>
    <definedName name="solver_mrt" localSheetId="7" hidden="1">0.075</definedName>
    <definedName name="solver_mrt" localSheetId="6" hidden="1">0.075</definedName>
    <definedName name="solver_msl" localSheetId="8" hidden="1">2</definedName>
    <definedName name="solver_msl" localSheetId="7" hidden="1">2</definedName>
    <definedName name="solver_msl" localSheetId="6" hidden="1">2</definedName>
    <definedName name="solver_neg" localSheetId="8" hidden="1">1</definedName>
    <definedName name="solver_neg" localSheetId="7" hidden="1">1</definedName>
    <definedName name="solver_neg" localSheetId="6" hidden="1">1</definedName>
    <definedName name="solver_nod" localSheetId="8" hidden="1">2147483647</definedName>
    <definedName name="solver_nod" localSheetId="7" hidden="1">2147483647</definedName>
    <definedName name="solver_nod" localSheetId="6" hidden="1">2147483647</definedName>
    <definedName name="solver_num" localSheetId="8" hidden="1">2</definedName>
    <definedName name="solver_num" localSheetId="7" hidden="1">5</definedName>
    <definedName name="solver_num" localSheetId="6" hidden="1">2</definedName>
    <definedName name="solver_nwt" localSheetId="8" hidden="1">1</definedName>
    <definedName name="solver_nwt" localSheetId="7" hidden="1">1</definedName>
    <definedName name="solver_nwt" localSheetId="6" hidden="1">1</definedName>
    <definedName name="solver_opt" localSheetId="8" hidden="1">'cost of shipping'!$G$17</definedName>
    <definedName name="solver_pre" localSheetId="8" hidden="1">0.000001</definedName>
    <definedName name="solver_pre" localSheetId="7" hidden="1">0.000001</definedName>
    <definedName name="solver_pre" localSheetId="6" hidden="1">0.000001</definedName>
    <definedName name="solver_rbv" localSheetId="8" hidden="1">1</definedName>
    <definedName name="solver_rbv" localSheetId="7" hidden="1">1</definedName>
    <definedName name="solver_rbv" localSheetId="6" hidden="1">1</definedName>
    <definedName name="solver_rel1" localSheetId="8" hidden="1">2</definedName>
    <definedName name="solver_rel1" localSheetId="7" hidden="1">2</definedName>
    <definedName name="solver_rel1" localSheetId="6" hidden="1">2</definedName>
    <definedName name="solver_rel2" localSheetId="8" hidden="1">1</definedName>
    <definedName name="solver_rel2" localSheetId="7" hidden="1">2</definedName>
    <definedName name="solver_rel2" localSheetId="6" hidden="1">2</definedName>
    <definedName name="solver_rel3" localSheetId="7" hidden="1">6</definedName>
    <definedName name="solver_rel4" localSheetId="7" hidden="1">4</definedName>
    <definedName name="solver_rel5" localSheetId="7" hidden="1">2</definedName>
    <definedName name="solver_rhs1" localSheetId="8" hidden="1">'cost of shipping'!$G$16:$J$16</definedName>
    <definedName name="solver_rhs1" localSheetId="7" hidden="1">15</definedName>
    <definedName name="solver_rhs1" localSheetId="6" hidden="1">15</definedName>
    <definedName name="solver_rhs2" localSheetId="8" hidden="1">'cost of shipping'!$M$12:$M$13</definedName>
    <definedName name="solver_rhs2" localSheetId="7" hidden="1">15</definedName>
    <definedName name="solver_rhs2" localSheetId="6" hidden="1">15</definedName>
    <definedName name="solver_rhs3" localSheetId="7" hidden="1">"AllDifferent"</definedName>
    <definedName name="solver_rhs4" localSheetId="7" hidden="1">"integer"</definedName>
    <definedName name="solver_rhs5" localSheetId="7" hidden="1">15</definedName>
    <definedName name="solver_rlx" localSheetId="8" hidden="1">2</definedName>
    <definedName name="solver_rlx" localSheetId="7" hidden="1">2</definedName>
    <definedName name="solver_rlx" localSheetId="6" hidden="1">2</definedName>
    <definedName name="solver_rsd" localSheetId="8" hidden="1">0</definedName>
    <definedName name="solver_rsd" localSheetId="7" hidden="1">0</definedName>
    <definedName name="solver_rsd" localSheetId="6" hidden="1">0</definedName>
    <definedName name="solver_scl" localSheetId="8" hidden="1">1</definedName>
    <definedName name="solver_scl" localSheetId="7" hidden="1">1</definedName>
    <definedName name="solver_scl" localSheetId="6" hidden="1">1</definedName>
    <definedName name="solver_sho" localSheetId="8" hidden="1">2</definedName>
    <definedName name="solver_sho" localSheetId="7" hidden="1">2</definedName>
    <definedName name="solver_sho" localSheetId="6" hidden="1">2</definedName>
    <definedName name="solver_ssz" localSheetId="8" hidden="1">100</definedName>
    <definedName name="solver_ssz" localSheetId="7" hidden="1">100</definedName>
    <definedName name="solver_ssz" localSheetId="6" hidden="1">100</definedName>
    <definedName name="solver_tim" localSheetId="8" hidden="1">2147483647</definedName>
    <definedName name="solver_tim" localSheetId="7" hidden="1">2147483647</definedName>
    <definedName name="solver_tim" localSheetId="6" hidden="1">2147483647</definedName>
    <definedName name="solver_tol" localSheetId="8" hidden="1">0.01</definedName>
    <definedName name="solver_tol" localSheetId="7" hidden="1">0.01</definedName>
    <definedName name="solver_tol" localSheetId="6" hidden="1">0.01</definedName>
    <definedName name="solver_typ" localSheetId="8" hidden="1">2</definedName>
    <definedName name="solver_typ" localSheetId="7" hidden="1">1</definedName>
    <definedName name="solver_typ" localSheetId="6" hidden="1">1</definedName>
    <definedName name="solver_val" localSheetId="8" hidden="1">0</definedName>
    <definedName name="solver_val" localSheetId="7" hidden="1">0</definedName>
    <definedName name="solver_val" localSheetId="6" hidden="1">0</definedName>
    <definedName name="solver_ver" localSheetId="8" hidden="1">3</definedName>
    <definedName name="solver_ver" localSheetId="7" hidden="1">3</definedName>
    <definedName name="solver_ver" localSheetId="6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" i="10" l="1"/>
  <c r="G17" i="10"/>
  <c r="J15" i="10"/>
  <c r="I15" i="10"/>
  <c r="H15" i="10"/>
  <c r="G15" i="10"/>
  <c r="L13" i="10"/>
  <c r="G12" i="9"/>
  <c r="H12" i="9"/>
  <c r="F16" i="9"/>
  <c r="F15" i="9"/>
  <c r="F12" i="9"/>
  <c r="J8" i="9"/>
  <c r="J9" i="9"/>
  <c r="J7" i="9"/>
  <c r="H17" i="8"/>
  <c r="L11" i="8"/>
  <c r="L12" i="8"/>
  <c r="L10" i="8"/>
  <c r="I14" i="8"/>
  <c r="J14" i="8"/>
  <c r="H14" i="8"/>
  <c r="P14" i="6"/>
  <c r="E12" i="6"/>
  <c r="P6" i="5"/>
  <c r="Q6" i="4"/>
  <c r="P6" i="4"/>
  <c r="Q5" i="4"/>
  <c r="P5" i="4"/>
  <c r="R4" i="4"/>
  <c r="Q4" i="4"/>
  <c r="P4" i="4"/>
  <c r="C11" i="3"/>
  <c r="C10" i="3"/>
  <c r="C9" i="3"/>
  <c r="C8" i="3"/>
  <c r="C7" i="3"/>
  <c r="C6" i="3"/>
  <c r="C5" i="3"/>
  <c r="C4" i="3"/>
  <c r="E3" i="3"/>
  <c r="E2" i="3"/>
  <c r="I9" i="2"/>
  <c r="I10" i="2"/>
  <c r="I11" i="2"/>
  <c r="I12" i="2"/>
  <c r="I8" i="2"/>
  <c r="H8" i="2"/>
  <c r="H9" i="2"/>
  <c r="H10" i="2"/>
  <c r="H11" i="2"/>
  <c r="H12" i="2"/>
  <c r="G8" i="2"/>
  <c r="G9" i="2"/>
  <c r="G10" i="2"/>
  <c r="G11" i="2"/>
  <c r="G12" i="2"/>
  <c r="J6" i="1"/>
  <c r="K6" i="1" s="1"/>
  <c r="J15" i="1"/>
  <c r="K15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7" i="1"/>
  <c r="K7" i="1" s="1"/>
</calcChain>
</file>

<file path=xl/sharedStrings.xml><?xml version="1.0" encoding="utf-8"?>
<sst xmlns="http://schemas.openxmlformats.org/spreadsheetml/2006/main" count="159" uniqueCount="131">
  <si>
    <t>Student's database</t>
  </si>
  <si>
    <t>NAME</t>
  </si>
  <si>
    <t>ROLL.NO</t>
  </si>
  <si>
    <t>ENGLISH</t>
  </si>
  <si>
    <t>HINDI</t>
  </si>
  <si>
    <t>MATHS</t>
  </si>
  <si>
    <t>COMPUTER</t>
  </si>
  <si>
    <t>GK</t>
  </si>
  <si>
    <t>TOTAL</t>
  </si>
  <si>
    <t>PERCENTAGE</t>
  </si>
  <si>
    <t>AYUSH</t>
  </si>
  <si>
    <t>NAITIK</t>
  </si>
  <si>
    <t>RAM</t>
  </si>
  <si>
    <t>MOHIT</t>
  </si>
  <si>
    <t>SURESH</t>
  </si>
  <si>
    <t>MAHESH</t>
  </si>
  <si>
    <t>VIRAT</t>
  </si>
  <si>
    <t>ROHIT</t>
  </si>
  <si>
    <t>RAMESH</t>
  </si>
  <si>
    <t>COURSE</t>
  </si>
  <si>
    <t>BCA</t>
  </si>
  <si>
    <t>BTECH</t>
  </si>
  <si>
    <t>BCOM</t>
  </si>
  <si>
    <t>BVOC</t>
  </si>
  <si>
    <t>BSC</t>
  </si>
  <si>
    <t>BA</t>
  </si>
  <si>
    <t>BED</t>
  </si>
  <si>
    <t>MCOM</t>
  </si>
  <si>
    <t>BBA</t>
  </si>
  <si>
    <t>MCA</t>
  </si>
  <si>
    <t>AY</t>
  </si>
  <si>
    <t>XY</t>
  </si>
  <si>
    <t>AZ</t>
  </si>
  <si>
    <t>VA</t>
  </si>
  <si>
    <t>SX</t>
  </si>
  <si>
    <t>DC</t>
  </si>
  <si>
    <t>DA</t>
  </si>
  <si>
    <t>sc</t>
  </si>
  <si>
    <t>sa</t>
  </si>
  <si>
    <t>sd</t>
  </si>
  <si>
    <t>vikrant</t>
  </si>
  <si>
    <t>cell referencing</t>
  </si>
  <si>
    <t>item</t>
  </si>
  <si>
    <t>cp</t>
  </si>
  <si>
    <t>sp</t>
  </si>
  <si>
    <t>discount</t>
  </si>
  <si>
    <t>tax</t>
  </si>
  <si>
    <t>final sp</t>
  </si>
  <si>
    <t>T-shirt</t>
  </si>
  <si>
    <t>trouser</t>
  </si>
  <si>
    <t>shoes</t>
  </si>
  <si>
    <t>belt</t>
  </si>
  <si>
    <t>jacket</t>
  </si>
  <si>
    <t xml:space="preserve">jab column ke pehle $ sign use karte hai use absolute referencing kehte hai </t>
  </si>
  <si>
    <t>jab hum log sum ka formula lagate hai aur fir baaki cell ko drag karte toh saare answer aa jaate hai use cell refferencing kehte hai</t>
  </si>
  <si>
    <t xml:space="preserve">divide </t>
  </si>
  <si>
    <t>sum</t>
  </si>
  <si>
    <t>min</t>
  </si>
  <si>
    <t>max</t>
  </si>
  <si>
    <t>count</t>
  </si>
  <si>
    <t>counta</t>
  </si>
  <si>
    <t>average</t>
  </si>
  <si>
    <t>median</t>
  </si>
  <si>
    <t>concatinate</t>
  </si>
  <si>
    <t>if</t>
  </si>
  <si>
    <t>current date and time</t>
  </si>
  <si>
    <t>APPLE</t>
  </si>
  <si>
    <t>MANGO</t>
  </si>
  <si>
    <t>RAINY DAY</t>
  </si>
  <si>
    <t>ENAME</t>
  </si>
  <si>
    <t>SALES REPORT</t>
  </si>
  <si>
    <t>YEAR</t>
  </si>
  <si>
    <t>ANIL</t>
  </si>
  <si>
    <t>KUMAR</t>
  </si>
  <si>
    <t>ROHAN</t>
  </si>
  <si>
    <t>ALI</t>
  </si>
  <si>
    <t>SIMA</t>
  </si>
  <si>
    <t>V LOOKUP</t>
  </si>
  <si>
    <t>S.NO.</t>
  </si>
  <si>
    <t>DESIGNATION</t>
  </si>
  <si>
    <t>BASIC</t>
  </si>
  <si>
    <t>NET SALARY</t>
  </si>
  <si>
    <t>REENA</t>
  </si>
  <si>
    <t>RAKHI</t>
  </si>
  <si>
    <t>KRITI</t>
  </si>
  <si>
    <t>PAYAL</t>
  </si>
  <si>
    <t>SALMAN</t>
  </si>
  <si>
    <t>AJAY</t>
  </si>
  <si>
    <t>VARUN</t>
  </si>
  <si>
    <t>MANAGER</t>
  </si>
  <si>
    <t>ASST.MANAGER</t>
  </si>
  <si>
    <t>TELLER</t>
  </si>
  <si>
    <t>PEON</t>
  </si>
  <si>
    <t>CLERK</t>
  </si>
  <si>
    <t>CEO</t>
  </si>
  <si>
    <t>DIRECTOR</t>
  </si>
  <si>
    <t>S.NO</t>
  </si>
  <si>
    <t xml:space="preserve"> NET SAL</t>
  </si>
  <si>
    <t>EXAM 1</t>
  </si>
  <si>
    <t>EXAM2</t>
  </si>
  <si>
    <t>EXAM3</t>
  </si>
  <si>
    <t>EXAM4</t>
  </si>
  <si>
    <t>EXAM5</t>
  </si>
  <si>
    <t>TARGET</t>
  </si>
  <si>
    <t xml:space="preserve">SUBJECT </t>
  </si>
  <si>
    <t>MARKS</t>
  </si>
  <si>
    <t>ENH</t>
  </si>
  <si>
    <t>COMP</t>
  </si>
  <si>
    <t>SCIENCE</t>
  </si>
  <si>
    <t>TARGET MARKS TO BE ACHIEVED</t>
  </si>
  <si>
    <r>
      <t xml:space="preserve">                                                                                   </t>
    </r>
    <r>
      <rPr>
        <sz val="22"/>
        <color theme="1"/>
        <rFont val="Calibri"/>
        <family val="2"/>
        <scheme val="minor"/>
      </rPr>
      <t xml:space="preserve"> MAGIC SQUAR</t>
    </r>
  </si>
  <si>
    <r>
      <t xml:space="preserve">     </t>
    </r>
    <r>
      <rPr>
        <sz val="22"/>
        <color theme="1"/>
        <rFont val="Calibri"/>
        <family val="2"/>
        <scheme val="minor"/>
      </rPr>
      <t xml:space="preserve"> MAGIC SQUAR</t>
    </r>
  </si>
  <si>
    <t>ROW SUM</t>
  </si>
  <si>
    <t>COL SUM</t>
  </si>
  <si>
    <t>DIAG SUM</t>
  </si>
  <si>
    <t>WAREHOUSE1</t>
  </si>
  <si>
    <t>WAREHOUSE2</t>
  </si>
  <si>
    <t>COUSTIMER1</t>
  </si>
  <si>
    <t>CUSTOMER2</t>
  </si>
  <si>
    <t>CUSTOMER3</t>
  </si>
  <si>
    <t>CUSTOMER4</t>
  </si>
  <si>
    <t>NUMBER OF PRODUCTS SHIPPED</t>
  </si>
  <si>
    <t>CUSTOMER1</t>
  </si>
  <si>
    <t>TOTAL SHIPPED</t>
  </si>
  <si>
    <t>AVAILABLE</t>
  </si>
  <si>
    <t>TOTAL RECEIVED</t>
  </si>
  <si>
    <t>ORDERED</t>
  </si>
  <si>
    <t>TOTAL SHIPPING COST</t>
  </si>
  <si>
    <t>magic squar</t>
  </si>
  <si>
    <t>constraints- 1) total received should</t>
  </si>
  <si>
    <t>cost of shipping ($ per product)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</si>
</sst>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[$₹-4009]\ * #,##0.00_ ;_ [$₹-4009]\ * \-#,##0.00_ ;_ [$₹-4009]\ * &quot;-&quot;??_ ;_ @_ "/>
    <numFmt numFmtId="165" formatCode="_-[$$-409]* #,##0.00_ ;_-[$$-409]* \-#,##0.00\ ;_-[$$-409]* &quot;-&quot;??_ ;_-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9">
    <xf numFmtId="0" fontId="0" fillId="0" borderId="0" xfId="0"/>
    <xf numFmtId="164" fontId="0" fillId="0" borderId="0" xfId="0" applyNumberFormat="1"/>
    <xf numFmtId="9" fontId="0" fillId="0" borderId="0" xfId="1" applyFont="1"/>
    <xf numFmtId="0" fontId="2" fillId="2" borderId="0" xfId="2"/>
    <xf numFmtId="9" fontId="0" fillId="0" borderId="0" xfId="0" applyNumberFormat="1"/>
    <xf numFmtId="0" fontId="5" fillId="4" borderId="0" xfId="0" applyFont="1" applyFill="1"/>
    <xf numFmtId="0" fontId="6" fillId="0" borderId="0" xfId="0" applyFont="1"/>
    <xf numFmtId="0" fontId="0" fillId="6" borderId="0" xfId="0" applyFill="1"/>
    <xf numFmtId="0" fontId="0" fillId="6" borderId="0" xfId="0" applyFill="1" applyAlignment="1">
      <alignment horizontal="center"/>
    </xf>
    <xf numFmtId="0" fontId="0" fillId="7" borderId="0" xfId="0" applyFill="1"/>
    <xf numFmtId="0" fontId="0" fillId="0" borderId="9" xfId="0" applyBorder="1"/>
    <xf numFmtId="165" fontId="0" fillId="0" borderId="9" xfId="0" applyNumberFormat="1" applyBorder="1"/>
    <xf numFmtId="0" fontId="3" fillId="3" borderId="1" xfId="0" applyFont="1" applyFill="1" applyBorder="1" applyAlignment="1">
      <alignment horizontal="center" vertical="top"/>
    </xf>
    <xf numFmtId="0" fontId="0" fillId="3" borderId="2" xfId="0" applyFill="1" applyBorder="1" applyAlignment="1">
      <alignment horizontal="center" vertical="top"/>
    </xf>
    <xf numFmtId="0" fontId="0" fillId="3" borderId="3" xfId="0" applyFill="1" applyBorder="1" applyAlignment="1">
      <alignment horizontal="center" vertical="top"/>
    </xf>
    <xf numFmtId="0" fontId="0" fillId="3" borderId="4" xfId="0" applyFill="1" applyBorder="1" applyAlignment="1">
      <alignment horizontal="center" vertical="top"/>
    </xf>
    <xf numFmtId="0" fontId="0" fillId="3" borderId="0" xfId="0" applyFill="1" applyBorder="1" applyAlignment="1">
      <alignment horizontal="center" vertical="top"/>
    </xf>
    <xf numFmtId="0" fontId="0" fillId="3" borderId="5" xfId="0" applyFill="1" applyBorder="1" applyAlignment="1">
      <alignment horizontal="center" vertical="top"/>
    </xf>
    <xf numFmtId="0" fontId="0" fillId="3" borderId="6" xfId="0" applyFill="1" applyBorder="1" applyAlignment="1">
      <alignment horizontal="center" vertical="top"/>
    </xf>
    <xf numFmtId="0" fontId="0" fillId="3" borderId="7" xfId="0" applyFill="1" applyBorder="1" applyAlignment="1">
      <alignment horizontal="center" vertical="top"/>
    </xf>
    <xf numFmtId="0" fontId="0" fillId="3" borderId="8" xfId="0" applyFill="1" applyBorder="1" applyAlignment="1">
      <alignment horizontal="center" vertical="top"/>
    </xf>
    <xf numFmtId="0" fontId="7" fillId="5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4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3">
    <cellStyle name="Accent2" xfId="2" builtinId="33"/>
    <cellStyle name="Normal" xfId="0" builtinId="0"/>
    <cellStyle name="Percent" xfId="1" builtinId="5"/>
  </cellStyles>
  <dxfs count="6">
    <dxf>
      <font>
        <b/>
        <i/>
        <color theme="5" tint="-0.24994659260841701"/>
      </font>
    </dxf>
    <dxf>
      <font>
        <color rgb="FF0070C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0D950-7B67-4053-8E51-7CB7389842E5}">
  <dimension ref="B1:M20"/>
  <sheetViews>
    <sheetView workbookViewId="0">
      <selection activeCell="P15" sqref="P15"/>
    </sheetView>
  </sheetViews>
  <sheetFormatPr defaultRowHeight="15" x14ac:dyDescent="0.25"/>
  <cols>
    <col min="1" max="1" width="19.7109375" customWidth="1"/>
    <col min="8" max="8" width="11.5703125" customWidth="1"/>
    <col min="11" max="11" width="12.42578125" customWidth="1"/>
  </cols>
  <sheetData>
    <row r="1" spans="2:13" ht="15.75" thickBot="1" x14ac:dyDescent="0.3"/>
    <row r="2" spans="2:13" x14ac:dyDescent="0.25">
      <c r="B2" s="12" t="s">
        <v>0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4"/>
    </row>
    <row r="3" spans="2:13" x14ac:dyDescent="0.25">
      <c r="B3" s="15"/>
      <c r="C3" s="16"/>
      <c r="D3" s="16"/>
      <c r="E3" s="16"/>
      <c r="F3" s="16"/>
      <c r="G3" s="16"/>
      <c r="H3" s="16"/>
      <c r="I3" s="16"/>
      <c r="J3" s="16"/>
      <c r="K3" s="16"/>
      <c r="L3" s="16"/>
      <c r="M3" s="17"/>
    </row>
    <row r="4" spans="2:13" ht="15.75" thickBot="1" x14ac:dyDescent="0.3">
      <c r="B4" s="18"/>
      <c r="C4" s="19"/>
      <c r="D4" s="19"/>
      <c r="E4" s="19"/>
      <c r="F4" s="19"/>
      <c r="G4" s="19"/>
      <c r="H4" s="19"/>
      <c r="I4" s="19"/>
      <c r="J4" s="19"/>
      <c r="K4" s="19"/>
      <c r="L4" s="19"/>
      <c r="M4" s="20"/>
    </row>
    <row r="5" spans="2:13" x14ac:dyDescent="0.25">
      <c r="B5" s="3" t="s">
        <v>1</v>
      </c>
      <c r="C5" s="3" t="s">
        <v>19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  <c r="J5" s="3" t="s">
        <v>8</v>
      </c>
      <c r="K5" s="3" t="s">
        <v>9</v>
      </c>
    </row>
    <row r="6" spans="2:13" x14ac:dyDescent="0.25">
      <c r="B6" t="s">
        <v>10</v>
      </c>
      <c r="C6" t="s">
        <v>20</v>
      </c>
      <c r="D6" s="1">
        <v>101</v>
      </c>
      <c r="E6">
        <v>45</v>
      </c>
      <c r="F6">
        <v>100</v>
      </c>
      <c r="G6">
        <v>78</v>
      </c>
      <c r="H6">
        <v>70</v>
      </c>
      <c r="I6">
        <v>75</v>
      </c>
      <c r="J6">
        <f>SUM(E6:I6)</f>
        <v>368</v>
      </c>
      <c r="K6" s="2">
        <f>J6/500</f>
        <v>0.73599999999999999</v>
      </c>
      <c r="L6" t="s">
        <v>30</v>
      </c>
    </row>
    <row r="7" spans="2:13" x14ac:dyDescent="0.25">
      <c r="B7" t="s">
        <v>15</v>
      </c>
      <c r="C7" t="s">
        <v>21</v>
      </c>
      <c r="D7" s="1">
        <v>102</v>
      </c>
      <c r="E7">
        <v>65</v>
      </c>
      <c r="F7">
        <v>35</v>
      </c>
      <c r="G7">
        <v>79</v>
      </c>
      <c r="H7">
        <v>52</v>
      </c>
      <c r="I7">
        <v>48</v>
      </c>
      <c r="J7">
        <f t="shared" ref="J7:J15" si="0">SUM(E7:I7)</f>
        <v>279</v>
      </c>
      <c r="K7" s="2">
        <f t="shared" ref="K7:K15" si="1">J7/500</f>
        <v>0.55800000000000005</v>
      </c>
      <c r="L7" t="s">
        <v>31</v>
      </c>
    </row>
    <row r="8" spans="2:13" x14ac:dyDescent="0.25">
      <c r="B8" t="s">
        <v>13</v>
      </c>
      <c r="C8" t="s">
        <v>22</v>
      </c>
      <c r="D8" s="1">
        <v>103</v>
      </c>
      <c r="E8">
        <v>15</v>
      </c>
      <c r="F8">
        <v>65</v>
      </c>
      <c r="G8">
        <v>74</v>
      </c>
      <c r="H8">
        <v>51</v>
      </c>
      <c r="I8">
        <v>95</v>
      </c>
      <c r="J8">
        <f t="shared" si="0"/>
        <v>300</v>
      </c>
      <c r="K8" s="2">
        <f t="shared" si="1"/>
        <v>0.6</v>
      </c>
      <c r="L8" t="s">
        <v>32</v>
      </c>
    </row>
    <row r="9" spans="2:13" x14ac:dyDescent="0.25">
      <c r="B9" t="s">
        <v>11</v>
      </c>
      <c r="C9" t="s">
        <v>23</v>
      </c>
      <c r="D9" s="1">
        <v>104</v>
      </c>
      <c r="E9">
        <v>36</v>
      </c>
      <c r="F9">
        <v>95</v>
      </c>
      <c r="G9">
        <v>85</v>
      </c>
      <c r="H9">
        <v>65</v>
      </c>
      <c r="I9">
        <v>55</v>
      </c>
      <c r="J9">
        <f t="shared" si="0"/>
        <v>336</v>
      </c>
      <c r="K9" s="2">
        <f t="shared" si="1"/>
        <v>0.67200000000000004</v>
      </c>
      <c r="L9" t="s">
        <v>33</v>
      </c>
    </row>
    <row r="10" spans="2:13" x14ac:dyDescent="0.25">
      <c r="B10" t="s">
        <v>12</v>
      </c>
      <c r="C10" t="s">
        <v>24</v>
      </c>
      <c r="D10" s="1">
        <v>105</v>
      </c>
      <c r="E10">
        <v>75</v>
      </c>
      <c r="F10">
        <v>75</v>
      </c>
      <c r="G10">
        <v>81</v>
      </c>
      <c r="H10">
        <v>62</v>
      </c>
      <c r="I10">
        <v>44</v>
      </c>
      <c r="J10">
        <f t="shared" si="0"/>
        <v>337</v>
      </c>
      <c r="K10" s="2">
        <f t="shared" si="1"/>
        <v>0.67400000000000004</v>
      </c>
      <c r="L10" t="s">
        <v>34</v>
      </c>
    </row>
    <row r="11" spans="2:13" x14ac:dyDescent="0.25">
      <c r="B11" t="s">
        <v>18</v>
      </c>
      <c r="C11" t="s">
        <v>25</v>
      </c>
      <c r="D11" s="1">
        <v>106</v>
      </c>
      <c r="E11">
        <v>85</v>
      </c>
      <c r="F11">
        <v>85</v>
      </c>
      <c r="G11">
        <v>92</v>
      </c>
      <c r="H11">
        <v>43</v>
      </c>
      <c r="I11">
        <v>66</v>
      </c>
      <c r="J11">
        <f t="shared" si="0"/>
        <v>371</v>
      </c>
      <c r="K11" s="2">
        <f t="shared" si="1"/>
        <v>0.74199999999999999</v>
      </c>
      <c r="L11" t="s">
        <v>35</v>
      </c>
    </row>
    <row r="12" spans="2:13" x14ac:dyDescent="0.25">
      <c r="B12" t="s">
        <v>17</v>
      </c>
      <c r="C12" t="s">
        <v>26</v>
      </c>
      <c r="D12" s="1">
        <v>107</v>
      </c>
      <c r="E12">
        <v>95</v>
      </c>
      <c r="F12">
        <v>52</v>
      </c>
      <c r="G12">
        <v>100</v>
      </c>
      <c r="H12">
        <v>15</v>
      </c>
      <c r="I12">
        <v>44</v>
      </c>
      <c r="J12">
        <f t="shared" si="0"/>
        <v>306</v>
      </c>
      <c r="K12" s="2">
        <f t="shared" si="1"/>
        <v>0.61199999999999999</v>
      </c>
      <c r="L12" t="s">
        <v>36</v>
      </c>
    </row>
    <row r="13" spans="2:13" x14ac:dyDescent="0.25">
      <c r="B13" t="s">
        <v>14</v>
      </c>
      <c r="C13" t="s">
        <v>27</v>
      </c>
      <c r="D13" s="1">
        <v>108</v>
      </c>
      <c r="E13">
        <v>75</v>
      </c>
      <c r="F13">
        <v>35</v>
      </c>
      <c r="G13">
        <v>62</v>
      </c>
      <c r="H13">
        <v>46</v>
      </c>
      <c r="I13">
        <v>51</v>
      </c>
      <c r="J13">
        <f t="shared" si="0"/>
        <v>269</v>
      </c>
      <c r="K13" s="2">
        <f t="shared" si="1"/>
        <v>0.53800000000000003</v>
      </c>
      <c r="L13" t="s">
        <v>37</v>
      </c>
    </row>
    <row r="14" spans="2:13" x14ac:dyDescent="0.25">
      <c r="B14" t="s">
        <v>16</v>
      </c>
      <c r="C14" t="s">
        <v>28</v>
      </c>
      <c r="D14" s="1">
        <v>109</v>
      </c>
      <c r="E14">
        <v>65</v>
      </c>
      <c r="F14">
        <v>94</v>
      </c>
      <c r="G14">
        <v>46</v>
      </c>
      <c r="H14">
        <v>75</v>
      </c>
      <c r="I14">
        <v>48</v>
      </c>
      <c r="J14">
        <f t="shared" si="0"/>
        <v>328</v>
      </c>
      <c r="K14" s="2">
        <f>J14/500</f>
        <v>0.65600000000000003</v>
      </c>
      <c r="L14" t="s">
        <v>38</v>
      </c>
    </row>
    <row r="15" spans="2:13" x14ac:dyDescent="0.25">
      <c r="B15" t="s">
        <v>40</v>
      </c>
      <c r="C15" t="s">
        <v>29</v>
      </c>
      <c r="D15" s="1">
        <v>110</v>
      </c>
      <c r="E15">
        <v>45</v>
      </c>
      <c r="F15">
        <v>74</v>
      </c>
      <c r="G15">
        <v>39</v>
      </c>
      <c r="H15">
        <v>48</v>
      </c>
      <c r="I15">
        <v>84</v>
      </c>
      <c r="J15">
        <f t="shared" si="0"/>
        <v>290</v>
      </c>
      <c r="K15" s="2">
        <f t="shared" si="1"/>
        <v>0.57999999999999996</v>
      </c>
      <c r="L15" t="s">
        <v>39</v>
      </c>
    </row>
    <row r="20" spans="10:10" x14ac:dyDescent="0.25">
      <c r="J20" s="2"/>
    </row>
  </sheetData>
  <autoFilter ref="B5:L15" xr:uid="{5040D950-7B67-4053-8E51-7CB7389842E5}"/>
  <sortState xmlns:xlrd2="http://schemas.microsoft.com/office/spreadsheetml/2017/richdata2" ref="B6:B15">
    <sortCondition ref="B6:B15"/>
  </sortState>
  <mergeCells count="1">
    <mergeCell ref="B2:M4"/>
  </mergeCells>
  <conditionalFormatting sqref="E5:E15">
    <cfRule type="cellIs" dxfId="5" priority="4" operator="between">
      <formula>35</formula>
      <formula>55</formula>
    </cfRule>
    <cfRule type="cellIs" dxfId="4" priority="5" operator="between">
      <formula>35</formula>
      <formula>55</formula>
    </cfRule>
    <cfRule type="cellIs" dxfId="3" priority="6" operator="lessThan">
      <formula>33</formula>
    </cfRule>
    <cfRule type="cellIs" dxfId="2" priority="7" operator="greaterThan">
      <formula>60</formula>
    </cfRule>
  </conditionalFormatting>
  <conditionalFormatting sqref="I6:I15">
    <cfRule type="colorScale" priority="3">
      <colorScale>
        <cfvo type="min"/>
        <cfvo type="max"/>
        <color rgb="FF63BE7B"/>
        <color rgb="FFFFEF9C"/>
      </colorScale>
    </cfRule>
  </conditionalFormatting>
  <conditionalFormatting sqref="L6:L15">
    <cfRule type="containsText" dxfId="1" priority="1" operator="containsText" text="A">
      <formula>NOT(ISERROR(SEARCH("A",L6)))</formula>
    </cfRule>
    <cfRule type="cellIs" dxfId="0" priority="2" operator="between">
      <formula>15</formula>
      <formula>65</formula>
    </cfRule>
  </conditionalFormatting>
  <dataValidations count="5">
    <dataValidation type="textLength" operator="equal" allowBlank="1" showInputMessage="1" showErrorMessage="1" sqref="A5" xr:uid="{33DB7C92-961A-44C3-BF66-EFCFEB386393}">
      <formula1>10</formula1>
    </dataValidation>
    <dataValidation type="textLength" errorStyle="warning" operator="equal" allowBlank="1" showInputMessage="1" showErrorMessage="1" errorTitle="error" error="your data is invalid" promptTitle="direction;" prompt="please enter the content with the length 10" sqref="A6" xr:uid="{FD2BDAA7-917F-4CD0-936F-711FCAEA22C6}">
      <formula1>10</formula1>
    </dataValidation>
    <dataValidation type="textLength" errorStyle="information" operator="equal" allowBlank="1" showInputMessage="1" showErrorMessage="1" errorTitle="error" error="your data is invalid" promptTitle="direction;" prompt="please enter the content with the length 10" sqref="A7 A9:A15" xr:uid="{FDB16156-3525-4D93-A71B-65B923905653}">
      <formula1>10</formula1>
    </dataValidation>
    <dataValidation type="textLength" errorStyle="information" operator="equal" allowBlank="1" showInputMessage="1" showErrorMessage="1" errorTitle="error" error="your data is invalid" promptTitle="direction;" prompt="please enter only content with the length of 10 _x000a_" sqref="A8" xr:uid="{E745EF14-B176-4FAB-9022-D3D57988DEB4}">
      <formula1>10</formula1>
    </dataValidation>
    <dataValidation type="whole" allowBlank="1" showInputMessage="1" showErrorMessage="1" errorTitle="invalid" sqref="H5:H15" xr:uid="{1972F50F-38AB-4FA4-B17F-0020ED26C215}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J6:J15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2B14E-54F5-4CE5-A23A-7392709D4D5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1D5A8-2696-4984-B2CE-4118A3519C92}">
  <dimension ref="A1:O12"/>
  <sheetViews>
    <sheetView topLeftCell="A5" zoomScale="120" zoomScaleNormal="120" workbookViewId="0">
      <selection activeCell="B16" sqref="B16"/>
    </sheetView>
  </sheetViews>
  <sheetFormatPr defaultRowHeight="15" x14ac:dyDescent="0.25"/>
  <cols>
    <col min="11" max="11" width="10.42578125" customWidth="1"/>
    <col min="12" max="12" width="11" customWidth="1"/>
  </cols>
  <sheetData>
    <row r="1" spans="1:15" x14ac:dyDescent="0.25">
      <c r="A1" t="s">
        <v>53</v>
      </c>
    </row>
    <row r="2" spans="1:15" x14ac:dyDescent="0.25">
      <c r="A2" t="s">
        <v>54</v>
      </c>
      <c r="L2" t="s">
        <v>45</v>
      </c>
      <c r="M2" s="4">
        <v>0.25</v>
      </c>
      <c r="N2" t="s">
        <v>46</v>
      </c>
      <c r="O2" s="4">
        <v>0.12</v>
      </c>
    </row>
    <row r="3" spans="1:15" x14ac:dyDescent="0.25">
      <c r="D3" s="28" t="s">
        <v>41</v>
      </c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</row>
    <row r="4" spans="1:15" x14ac:dyDescent="0.25"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</row>
    <row r="5" spans="1:15" x14ac:dyDescent="0.25"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</row>
    <row r="6" spans="1:15" x14ac:dyDescent="0.25"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</row>
    <row r="7" spans="1:15" x14ac:dyDescent="0.25">
      <c r="D7" s="5" t="s">
        <v>42</v>
      </c>
      <c r="E7" s="5" t="s">
        <v>43</v>
      </c>
      <c r="F7" s="5" t="s">
        <v>44</v>
      </c>
      <c r="G7" s="5" t="s">
        <v>45</v>
      </c>
      <c r="H7" s="5" t="s">
        <v>46</v>
      </c>
      <c r="I7" s="5" t="s">
        <v>47</v>
      </c>
    </row>
    <row r="8" spans="1:15" x14ac:dyDescent="0.25">
      <c r="D8" t="s">
        <v>48</v>
      </c>
      <c r="E8">
        <v>600</v>
      </c>
      <c r="F8">
        <v>799</v>
      </c>
      <c r="G8">
        <f>F8*$M$2</f>
        <v>199.75</v>
      </c>
      <c r="H8">
        <f>F8*$O$2</f>
        <v>95.88</v>
      </c>
      <c r="I8">
        <f>($F8-$G8)+$H8</f>
        <v>695.13</v>
      </c>
    </row>
    <row r="9" spans="1:15" x14ac:dyDescent="0.25">
      <c r="D9" t="s">
        <v>49</v>
      </c>
      <c r="E9">
        <v>1250</v>
      </c>
      <c r="F9">
        <v>1499</v>
      </c>
      <c r="G9">
        <f t="shared" ref="G9:G12" si="0">F9*$M$2</f>
        <v>374.75</v>
      </c>
      <c r="H9">
        <f t="shared" ref="H9:H12" si="1">F9*$O$2</f>
        <v>179.88</v>
      </c>
      <c r="I9">
        <f t="shared" ref="I9:I12" si="2">($F9-$G9)+$H9</f>
        <v>1304.1300000000001</v>
      </c>
    </row>
    <row r="10" spans="1:15" x14ac:dyDescent="0.25">
      <c r="D10" t="s">
        <v>50</v>
      </c>
      <c r="E10">
        <v>1550</v>
      </c>
      <c r="F10">
        <v>2100</v>
      </c>
      <c r="G10">
        <f t="shared" si="0"/>
        <v>525</v>
      </c>
      <c r="H10">
        <f t="shared" si="1"/>
        <v>252</v>
      </c>
      <c r="I10">
        <f t="shared" si="2"/>
        <v>1827</v>
      </c>
    </row>
    <row r="11" spans="1:15" x14ac:dyDescent="0.25">
      <c r="D11" t="s">
        <v>51</v>
      </c>
      <c r="E11">
        <v>720</v>
      </c>
      <c r="F11">
        <v>849</v>
      </c>
      <c r="G11">
        <f t="shared" si="0"/>
        <v>212.25</v>
      </c>
      <c r="H11">
        <f t="shared" si="1"/>
        <v>101.88</v>
      </c>
      <c r="I11">
        <f t="shared" si="2"/>
        <v>738.63</v>
      </c>
    </row>
    <row r="12" spans="1:15" x14ac:dyDescent="0.25">
      <c r="D12" t="s">
        <v>52</v>
      </c>
      <c r="E12">
        <v>1400</v>
      </c>
      <c r="F12">
        <v>1800</v>
      </c>
      <c r="G12">
        <f t="shared" si="0"/>
        <v>450</v>
      </c>
      <c r="H12">
        <f t="shared" si="1"/>
        <v>216</v>
      </c>
      <c r="I12">
        <f t="shared" si="2"/>
        <v>1566</v>
      </c>
    </row>
  </sheetData>
  <mergeCells count="1">
    <mergeCell ref="D3:O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FC965-0DF2-4CBF-A0F1-9E2F63B2F6FB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33BAD-68C0-4A75-B2BD-B44E5F099A5A}">
  <dimension ref="B2:J12"/>
  <sheetViews>
    <sheetView workbookViewId="0">
      <selection activeCell="C12" sqref="C12"/>
    </sheetView>
  </sheetViews>
  <sheetFormatPr defaultRowHeight="15" x14ac:dyDescent="0.25"/>
  <cols>
    <col min="2" max="2" width="24.7109375" customWidth="1"/>
    <col min="10" max="10" width="10.140625" customWidth="1"/>
  </cols>
  <sheetData>
    <row r="2" spans="2:10" ht="18.75" x14ac:dyDescent="0.3">
      <c r="B2" s="6" t="s">
        <v>55</v>
      </c>
      <c r="C2">
        <v>4</v>
      </c>
      <c r="D2">
        <v>2</v>
      </c>
      <c r="E2">
        <f>C2/D2</f>
        <v>2</v>
      </c>
    </row>
    <row r="3" spans="2:10" ht="18.75" x14ac:dyDescent="0.3">
      <c r="B3" s="6" t="s">
        <v>56</v>
      </c>
      <c r="C3">
        <v>3</v>
      </c>
      <c r="D3">
        <v>5</v>
      </c>
      <c r="E3">
        <f>SUM(C3:D3)</f>
        <v>8</v>
      </c>
    </row>
    <row r="4" spans="2:10" ht="18.75" x14ac:dyDescent="0.3">
      <c r="B4" s="6" t="s">
        <v>57</v>
      </c>
      <c r="C4">
        <f>MIN(C2:E3)</f>
        <v>2</v>
      </c>
      <c r="D4" t="s">
        <v>66</v>
      </c>
      <c r="E4" t="s">
        <v>67</v>
      </c>
    </row>
    <row r="5" spans="2:10" ht="18.75" x14ac:dyDescent="0.3">
      <c r="B5" s="6" t="s">
        <v>58</v>
      </c>
      <c r="C5">
        <f>MAX(C2:E3)</f>
        <v>8</v>
      </c>
    </row>
    <row r="6" spans="2:10" ht="18.75" x14ac:dyDescent="0.3">
      <c r="B6" s="6" t="s">
        <v>59</v>
      </c>
      <c r="C6">
        <f>COUNT(C2:E5)</f>
        <v>8</v>
      </c>
    </row>
    <row r="7" spans="2:10" ht="18.75" x14ac:dyDescent="0.3">
      <c r="B7" s="6" t="s">
        <v>60</v>
      </c>
      <c r="C7">
        <f>COUNTA(C2:E6)</f>
        <v>11</v>
      </c>
    </row>
    <row r="8" spans="2:10" ht="18.75" x14ac:dyDescent="0.3">
      <c r="B8" s="6" t="s">
        <v>61</v>
      </c>
      <c r="C8">
        <f>AVERAGE(C2:E3)</f>
        <v>4</v>
      </c>
    </row>
    <row r="9" spans="2:10" ht="18.75" x14ac:dyDescent="0.3">
      <c r="B9" s="6" t="s">
        <v>62</v>
      </c>
      <c r="C9">
        <f>MEDIAN(C2:E3)</f>
        <v>3.5</v>
      </c>
    </row>
    <row r="10" spans="2:10" ht="18.75" x14ac:dyDescent="0.3">
      <c r="B10" s="6" t="s">
        <v>63</v>
      </c>
      <c r="C10" t="str">
        <f>_xlfn.CONCAT(D4,"  ",E4)</f>
        <v>APPLE  MANGO</v>
      </c>
    </row>
    <row r="11" spans="2:10" ht="18.75" x14ac:dyDescent="0.3">
      <c r="B11" s="6" t="s">
        <v>64</v>
      </c>
      <c r="C11" t="str">
        <f>IF(J11="RAINY DAY","HOLIDAY","NO HOLIDAY")</f>
        <v>HOLIDAY</v>
      </c>
      <c r="J11" t="s">
        <v>68</v>
      </c>
    </row>
    <row r="12" spans="2:10" ht="18.75" x14ac:dyDescent="0.3">
      <c r="B12" s="6" t="s">
        <v>65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8ACD7-8518-48AA-801D-C9542AC25FD4}">
  <dimension ref="D3:R12"/>
  <sheetViews>
    <sheetView workbookViewId="0">
      <selection activeCell="O15" sqref="O15"/>
    </sheetView>
  </sheetViews>
  <sheetFormatPr defaultRowHeight="15" x14ac:dyDescent="0.25"/>
  <cols>
    <col min="9" max="9" width="10" bestFit="1" customWidth="1"/>
  </cols>
  <sheetData>
    <row r="3" spans="4:18" ht="15" customHeight="1" x14ac:dyDescent="0.25">
      <c r="D3" s="21" t="s">
        <v>70</v>
      </c>
      <c r="E3" s="21"/>
      <c r="F3" s="21"/>
      <c r="G3" s="21"/>
      <c r="H3" s="21"/>
      <c r="I3" s="21"/>
      <c r="J3" s="21"/>
      <c r="K3" s="21"/>
      <c r="L3" s="21"/>
      <c r="O3" s="7" t="s">
        <v>69</v>
      </c>
      <c r="P3" s="7">
        <v>2016</v>
      </c>
      <c r="Q3" s="7">
        <v>2017</v>
      </c>
      <c r="R3" s="7">
        <v>2018</v>
      </c>
    </row>
    <row r="4" spans="4:18" x14ac:dyDescent="0.25">
      <c r="D4" s="21"/>
      <c r="E4" s="21"/>
      <c r="F4" s="21"/>
      <c r="G4" s="21"/>
      <c r="H4" s="21"/>
      <c r="I4" s="21"/>
      <c r="J4" s="21"/>
      <c r="K4" s="21"/>
      <c r="L4" s="21"/>
      <c r="O4" t="s">
        <v>76</v>
      </c>
      <c r="P4">
        <f>HLOOKUP(O4,D6:I12,5,0)</f>
        <v>784596</v>
      </c>
      <c r="Q4">
        <f>HLOOKUP(O4,D6:I12,6,0)</f>
        <v>4751263</v>
      </c>
      <c r="R4">
        <f>HLOOKUP(O4,D6:I12,7,0)</f>
        <v>4152698</v>
      </c>
    </row>
    <row r="5" spans="4:18" x14ac:dyDescent="0.25">
      <c r="D5" s="21"/>
      <c r="E5" s="21"/>
      <c r="F5" s="21"/>
      <c r="G5" s="21"/>
      <c r="H5" s="21"/>
      <c r="I5" s="21"/>
      <c r="J5" s="21"/>
      <c r="K5" s="21"/>
      <c r="L5" s="21"/>
      <c r="O5" t="s">
        <v>72</v>
      </c>
      <c r="P5">
        <f>HLOOKUP(O5,D6:I12,5,0)</f>
        <v>169854</v>
      </c>
      <c r="Q5">
        <f>HLOOKUP(O5,D6:I12,6,0)</f>
        <v>145263</v>
      </c>
    </row>
    <row r="6" spans="4:18" x14ac:dyDescent="0.25">
      <c r="D6" s="7" t="s">
        <v>71</v>
      </c>
      <c r="E6" s="7" t="s">
        <v>72</v>
      </c>
      <c r="F6" s="7" t="s">
        <v>73</v>
      </c>
      <c r="G6" s="7" t="s">
        <v>74</v>
      </c>
      <c r="H6" s="7" t="s">
        <v>75</v>
      </c>
      <c r="I6" s="7" t="s">
        <v>76</v>
      </c>
      <c r="O6" t="s">
        <v>75</v>
      </c>
      <c r="P6">
        <f>HLOOKUP(O6,D6:I12,5,0)</f>
        <v>47895461</v>
      </c>
      <c r="Q6">
        <f>HLOOKUP(O6,D6:I12,6,0)</f>
        <v>415822</v>
      </c>
    </row>
    <row r="7" spans="4:18" x14ac:dyDescent="0.25">
      <c r="D7">
        <v>2013</v>
      </c>
      <c r="E7">
        <v>100365</v>
      </c>
      <c r="F7">
        <v>458921</v>
      </c>
      <c r="G7">
        <v>485452</v>
      </c>
      <c r="H7">
        <v>1785965</v>
      </c>
      <c r="I7">
        <v>496523158</v>
      </c>
    </row>
    <row r="8" spans="4:18" x14ac:dyDescent="0.25">
      <c r="D8">
        <v>2014</v>
      </c>
      <c r="E8">
        <v>128005</v>
      </c>
      <c r="F8">
        <v>412897</v>
      </c>
      <c r="G8">
        <v>14589</v>
      </c>
      <c r="H8">
        <v>415287</v>
      </c>
      <c r="I8">
        <v>145278</v>
      </c>
    </row>
    <row r="9" spans="4:18" x14ac:dyDescent="0.25">
      <c r="D9">
        <v>2015</v>
      </c>
      <c r="E9">
        <v>151718</v>
      </c>
      <c r="F9">
        <v>48923</v>
      </c>
      <c r="G9">
        <v>478994</v>
      </c>
      <c r="H9">
        <v>48596321</v>
      </c>
      <c r="I9">
        <v>1456325</v>
      </c>
    </row>
    <row r="10" spans="4:18" x14ac:dyDescent="0.25">
      <c r="D10">
        <v>2016</v>
      </c>
      <c r="E10">
        <v>169854</v>
      </c>
      <c r="F10">
        <v>147866</v>
      </c>
      <c r="G10">
        <v>478965</v>
      </c>
      <c r="H10">
        <v>47895461</v>
      </c>
      <c r="I10">
        <v>784596</v>
      </c>
    </row>
    <row r="11" spans="4:18" x14ac:dyDescent="0.25">
      <c r="D11">
        <v>2017</v>
      </c>
      <c r="E11">
        <v>145263</v>
      </c>
      <c r="F11">
        <v>789554</v>
      </c>
      <c r="G11">
        <v>415263</v>
      </c>
      <c r="H11">
        <v>415822</v>
      </c>
      <c r="I11">
        <v>4751263</v>
      </c>
    </row>
    <row r="12" spans="4:18" x14ac:dyDescent="0.25">
      <c r="D12">
        <v>2018</v>
      </c>
      <c r="E12">
        <v>489461</v>
      </c>
      <c r="F12">
        <v>458965</v>
      </c>
      <c r="G12">
        <v>485967</v>
      </c>
      <c r="H12">
        <v>741852</v>
      </c>
      <c r="I12">
        <v>4152698</v>
      </c>
    </row>
  </sheetData>
  <mergeCells count="1">
    <mergeCell ref="D3:L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375F7-D683-4E05-A58A-74421F018E5D}">
  <dimension ref="F3:R17"/>
  <sheetViews>
    <sheetView workbookViewId="0">
      <selection activeCell="P7" sqref="P7"/>
    </sheetView>
  </sheetViews>
  <sheetFormatPr defaultRowHeight="15" x14ac:dyDescent="0.25"/>
  <cols>
    <col min="8" max="8" width="13.28515625" customWidth="1"/>
    <col min="10" max="10" width="11.85546875" customWidth="1"/>
    <col min="17" max="17" width="14.140625" customWidth="1"/>
  </cols>
  <sheetData>
    <row r="3" spans="6:18" x14ac:dyDescent="0.25">
      <c r="F3" s="22" t="s">
        <v>77</v>
      </c>
      <c r="G3" s="23"/>
      <c r="H3" s="23"/>
      <c r="I3" s="23"/>
      <c r="J3" s="23"/>
      <c r="K3" s="23"/>
      <c r="L3" s="23"/>
      <c r="M3" s="23"/>
    </row>
    <row r="4" spans="6:18" x14ac:dyDescent="0.25">
      <c r="F4" s="23"/>
      <c r="G4" s="23"/>
      <c r="H4" s="23"/>
      <c r="I4" s="23"/>
      <c r="J4" s="23"/>
      <c r="K4" s="23"/>
      <c r="L4" s="23"/>
      <c r="M4" s="23"/>
    </row>
    <row r="5" spans="6:18" x14ac:dyDescent="0.25">
      <c r="F5" s="23"/>
      <c r="G5" s="23"/>
      <c r="H5" s="23"/>
      <c r="I5" s="23"/>
      <c r="J5" s="23"/>
      <c r="K5" s="23"/>
      <c r="L5" s="23"/>
      <c r="M5" s="23"/>
      <c r="O5" s="7" t="s">
        <v>96</v>
      </c>
      <c r="P5" s="7" t="s">
        <v>69</v>
      </c>
      <c r="Q5" s="7" t="s">
        <v>79</v>
      </c>
      <c r="R5" s="7" t="s">
        <v>97</v>
      </c>
    </row>
    <row r="6" spans="6:18" x14ac:dyDescent="0.25">
      <c r="F6" s="23"/>
      <c r="G6" s="23"/>
      <c r="H6" s="23"/>
      <c r="I6" s="23"/>
      <c r="J6" s="23"/>
      <c r="K6" s="23"/>
      <c r="L6" s="23"/>
      <c r="M6" s="23"/>
      <c r="O6">
        <v>3</v>
      </c>
      <c r="P6">
        <f>VLOOKUP(O6,F7:J17,4,0)</f>
        <v>48596</v>
      </c>
    </row>
    <row r="7" spans="6:18" x14ac:dyDescent="0.25">
      <c r="F7" s="9" t="s">
        <v>78</v>
      </c>
      <c r="G7" s="9" t="s">
        <v>69</v>
      </c>
      <c r="H7" s="9" t="s">
        <v>79</v>
      </c>
      <c r="I7" s="9" t="s">
        <v>80</v>
      </c>
      <c r="J7" s="9" t="s">
        <v>81</v>
      </c>
    </row>
    <row r="8" spans="6:18" x14ac:dyDescent="0.25">
      <c r="F8">
        <v>1</v>
      </c>
      <c r="G8" t="s">
        <v>75</v>
      </c>
      <c r="H8" t="s">
        <v>89</v>
      </c>
      <c r="I8">
        <v>1105</v>
      </c>
      <c r="J8">
        <v>4785962</v>
      </c>
    </row>
    <row r="9" spans="6:18" x14ac:dyDescent="0.25">
      <c r="F9">
        <v>2</v>
      </c>
      <c r="G9" t="s">
        <v>74</v>
      </c>
      <c r="H9" t="s">
        <v>90</v>
      </c>
      <c r="I9">
        <v>65851</v>
      </c>
      <c r="J9">
        <v>14852</v>
      </c>
    </row>
    <row r="10" spans="6:18" x14ac:dyDescent="0.25">
      <c r="F10">
        <v>3</v>
      </c>
      <c r="G10" t="s">
        <v>73</v>
      </c>
      <c r="H10" t="s">
        <v>91</v>
      </c>
      <c r="I10">
        <v>48596</v>
      </c>
      <c r="J10">
        <v>49562</v>
      </c>
    </row>
    <row r="11" spans="6:18" x14ac:dyDescent="0.25">
      <c r="F11">
        <v>4</v>
      </c>
      <c r="G11" t="s">
        <v>82</v>
      </c>
      <c r="H11" t="s">
        <v>92</v>
      </c>
      <c r="I11">
        <v>748596</v>
      </c>
      <c r="J11">
        <v>142536</v>
      </c>
    </row>
    <row r="12" spans="6:18" x14ac:dyDescent="0.25">
      <c r="F12">
        <v>5</v>
      </c>
      <c r="G12" t="s">
        <v>83</v>
      </c>
      <c r="H12" t="s">
        <v>93</v>
      </c>
      <c r="I12">
        <v>125365</v>
      </c>
      <c r="J12">
        <v>4756</v>
      </c>
    </row>
    <row r="13" spans="6:18" x14ac:dyDescent="0.25">
      <c r="F13">
        <v>6</v>
      </c>
      <c r="G13" t="s">
        <v>84</v>
      </c>
      <c r="H13" t="s">
        <v>94</v>
      </c>
      <c r="I13">
        <v>485967</v>
      </c>
      <c r="J13">
        <v>745866</v>
      </c>
    </row>
    <row r="14" spans="6:18" x14ac:dyDescent="0.25">
      <c r="F14">
        <v>7</v>
      </c>
      <c r="G14" t="s">
        <v>85</v>
      </c>
      <c r="H14" t="s">
        <v>95</v>
      </c>
      <c r="I14">
        <v>4152</v>
      </c>
      <c r="J14">
        <v>152364</v>
      </c>
    </row>
    <row r="15" spans="6:18" x14ac:dyDescent="0.25">
      <c r="F15">
        <v>8</v>
      </c>
      <c r="G15" t="s">
        <v>86</v>
      </c>
      <c r="H15" t="s">
        <v>95</v>
      </c>
      <c r="I15">
        <v>49657</v>
      </c>
      <c r="J15">
        <v>748596</v>
      </c>
    </row>
    <row r="16" spans="6:18" x14ac:dyDescent="0.25">
      <c r="F16">
        <v>9</v>
      </c>
      <c r="G16" t="s">
        <v>87</v>
      </c>
      <c r="H16" t="s">
        <v>91</v>
      </c>
      <c r="I16">
        <v>65238</v>
      </c>
      <c r="J16">
        <v>451263</v>
      </c>
    </row>
    <row r="17" spans="6:10" x14ac:dyDescent="0.25">
      <c r="F17">
        <v>10</v>
      </c>
      <c r="G17" t="s">
        <v>88</v>
      </c>
      <c r="H17" t="s">
        <v>93</v>
      </c>
      <c r="I17">
        <v>98562</v>
      </c>
      <c r="J17">
        <v>478596</v>
      </c>
    </row>
  </sheetData>
  <mergeCells count="1">
    <mergeCell ref="F3:M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E5D1D-501A-4671-8393-6E830A10CE2A}">
  <dimension ref="D1:V14"/>
  <sheetViews>
    <sheetView topLeftCell="C1" workbookViewId="0">
      <selection activeCell="M1" sqref="M1:V4"/>
    </sheetView>
  </sheetViews>
  <sheetFormatPr defaultRowHeight="15" x14ac:dyDescent="0.25"/>
  <sheetData>
    <row r="1" spans="4:22" x14ac:dyDescent="0.25">
      <c r="M1" s="24" t="s">
        <v>109</v>
      </c>
      <c r="N1" s="24"/>
      <c r="O1" s="24"/>
      <c r="P1" s="24"/>
      <c r="Q1" s="24"/>
      <c r="R1" s="24"/>
      <c r="S1" s="24"/>
      <c r="T1" s="24"/>
      <c r="U1" s="24"/>
      <c r="V1" s="24"/>
    </row>
    <row r="2" spans="4:22" x14ac:dyDescent="0.25">
      <c r="M2" s="24"/>
      <c r="N2" s="24"/>
      <c r="O2" s="24"/>
      <c r="P2" s="24"/>
      <c r="Q2" s="24"/>
      <c r="R2" s="24"/>
      <c r="S2" s="24"/>
      <c r="T2" s="24"/>
      <c r="U2" s="24"/>
      <c r="V2" s="24"/>
    </row>
    <row r="3" spans="4:22" x14ac:dyDescent="0.25">
      <c r="M3" s="24"/>
      <c r="N3" s="24"/>
      <c r="O3" s="24"/>
      <c r="P3" s="24"/>
      <c r="Q3" s="24"/>
      <c r="R3" s="24"/>
      <c r="S3" s="24"/>
      <c r="T3" s="24"/>
      <c r="U3" s="24"/>
      <c r="V3" s="24"/>
    </row>
    <row r="4" spans="4:22" x14ac:dyDescent="0.25">
      <c r="M4" s="24"/>
      <c r="N4" s="24"/>
      <c r="O4" s="24"/>
      <c r="P4" s="24"/>
      <c r="Q4" s="24"/>
      <c r="R4" s="24"/>
      <c r="S4" s="24"/>
      <c r="T4" s="24"/>
      <c r="U4" s="24"/>
      <c r="V4" s="24"/>
    </row>
    <row r="5" spans="4:22" x14ac:dyDescent="0.25">
      <c r="D5" t="s">
        <v>98</v>
      </c>
      <c r="E5">
        <v>78</v>
      </c>
      <c r="N5" t="s">
        <v>104</v>
      </c>
      <c r="P5" t="s">
        <v>105</v>
      </c>
    </row>
    <row r="6" spans="4:22" x14ac:dyDescent="0.25">
      <c r="D6" t="s">
        <v>99</v>
      </c>
      <c r="E6">
        <v>87</v>
      </c>
      <c r="N6" t="s">
        <v>106</v>
      </c>
      <c r="P6">
        <v>78</v>
      </c>
    </row>
    <row r="7" spans="4:22" x14ac:dyDescent="0.25">
      <c r="D7" t="s">
        <v>100</v>
      </c>
      <c r="E7">
        <v>89</v>
      </c>
      <c r="I7" t="s">
        <v>103</v>
      </c>
      <c r="J7">
        <v>400</v>
      </c>
      <c r="N7" t="s">
        <v>4</v>
      </c>
      <c r="P7">
        <v>90</v>
      </c>
    </row>
    <row r="8" spans="4:22" x14ac:dyDescent="0.25">
      <c r="D8" t="s">
        <v>101</v>
      </c>
      <c r="E8">
        <v>96</v>
      </c>
      <c r="N8" t="s">
        <v>5</v>
      </c>
      <c r="P8">
        <v>93</v>
      </c>
      <c r="S8" t="s">
        <v>103</v>
      </c>
      <c r="T8">
        <v>500</v>
      </c>
    </row>
    <row r="9" spans="4:22" x14ac:dyDescent="0.25">
      <c r="D9" t="s">
        <v>102</v>
      </c>
      <c r="E9">
        <v>49.999999999999986</v>
      </c>
      <c r="N9" t="s">
        <v>7</v>
      </c>
      <c r="P9">
        <v>89</v>
      </c>
    </row>
    <row r="10" spans="4:22" x14ac:dyDescent="0.25">
      <c r="N10" t="s">
        <v>107</v>
      </c>
      <c r="P10">
        <v>60.000000000000014</v>
      </c>
    </row>
    <row r="11" spans="4:22" x14ac:dyDescent="0.25">
      <c r="N11" t="s">
        <v>108</v>
      </c>
      <c r="P11">
        <v>90</v>
      </c>
    </row>
    <row r="12" spans="4:22" x14ac:dyDescent="0.25">
      <c r="D12" t="s">
        <v>8</v>
      </c>
      <c r="E12">
        <f>SUM(E5:E9)</f>
        <v>400</v>
      </c>
    </row>
    <row r="14" spans="4:22" x14ac:dyDescent="0.25">
      <c r="N14" t="s">
        <v>8</v>
      </c>
      <c r="P14">
        <f>SUM(P6:P11)</f>
        <v>500</v>
      </c>
    </row>
  </sheetData>
  <mergeCells count="1">
    <mergeCell ref="M1:V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1C340-AA21-446A-BDEF-68500CDDFFFE}">
  <dimension ref="F3:P11"/>
  <sheetViews>
    <sheetView workbookViewId="0">
      <selection activeCell="G7" sqref="G7:I9"/>
    </sheetView>
  </sheetViews>
  <sheetFormatPr defaultRowHeight="15" x14ac:dyDescent="0.25"/>
  <cols>
    <col min="9" max="9" width="10.140625" customWidth="1"/>
  </cols>
  <sheetData>
    <row r="3" spans="6:16" x14ac:dyDescent="0.25">
      <c r="F3" s="23" t="s">
        <v>110</v>
      </c>
      <c r="G3" s="23"/>
      <c r="H3" s="23"/>
      <c r="I3" s="23"/>
      <c r="J3" s="23"/>
      <c r="K3" s="23"/>
      <c r="L3" s="23"/>
      <c r="M3" s="23"/>
      <c r="N3" s="23"/>
      <c r="O3" s="23"/>
      <c r="P3" s="23"/>
    </row>
    <row r="4" spans="6:16" x14ac:dyDescent="0.25"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</row>
    <row r="5" spans="6:16" x14ac:dyDescent="0.25"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</row>
    <row r="6" spans="6:16" x14ac:dyDescent="0.25"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</row>
    <row r="7" spans="6:16" x14ac:dyDescent="0.25">
      <c r="G7">
        <v>1</v>
      </c>
      <c r="H7">
        <v>2</v>
      </c>
      <c r="I7">
        <v>3</v>
      </c>
    </row>
    <row r="8" spans="6:16" x14ac:dyDescent="0.25">
      <c r="G8">
        <v>4</v>
      </c>
      <c r="H8">
        <v>5</v>
      </c>
      <c r="I8">
        <v>6</v>
      </c>
    </row>
    <row r="9" spans="6:16" x14ac:dyDescent="0.25">
      <c r="G9">
        <v>7</v>
      </c>
      <c r="H9">
        <v>8</v>
      </c>
      <c r="I9">
        <v>9</v>
      </c>
    </row>
    <row r="11" spans="6:16" x14ac:dyDescent="0.25">
      <c r="F11" t="s">
        <v>112</v>
      </c>
    </row>
  </sheetData>
  <mergeCells count="1">
    <mergeCell ref="F3:P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B02AC-74A6-448B-8D65-5A9C5F171B93}">
  <dimension ref="G6:Q17"/>
  <sheetViews>
    <sheetView workbookViewId="0">
      <selection activeCell="K21" sqref="K21"/>
    </sheetView>
  </sheetViews>
  <sheetFormatPr defaultRowHeight="15" x14ac:dyDescent="0.25"/>
  <sheetData>
    <row r="6" spans="7:17" x14ac:dyDescent="0.25">
      <c r="G6" s="23" t="s">
        <v>111</v>
      </c>
      <c r="H6" s="23"/>
      <c r="I6" s="23"/>
      <c r="J6" s="23"/>
      <c r="K6" s="23"/>
      <c r="L6" s="23"/>
      <c r="M6" s="23"/>
      <c r="N6" s="23"/>
      <c r="O6" s="23"/>
      <c r="P6" s="23"/>
      <c r="Q6" s="23"/>
    </row>
    <row r="7" spans="7:17" x14ac:dyDescent="0.25"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</row>
    <row r="8" spans="7:17" x14ac:dyDescent="0.25"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</row>
    <row r="9" spans="7:17" x14ac:dyDescent="0.25"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</row>
    <row r="10" spans="7:17" x14ac:dyDescent="0.25">
      <c r="G10" s="8"/>
      <c r="H10">
        <v>1.6930637905834336</v>
      </c>
      <c r="I10">
        <v>4.6260471407885477</v>
      </c>
      <c r="J10">
        <v>8.6808950686280184</v>
      </c>
      <c r="L10">
        <f>SUM(H10:J10)</f>
        <v>15.000005999999999</v>
      </c>
    </row>
    <row r="11" spans="7:17" x14ac:dyDescent="0.25">
      <c r="H11">
        <v>4.9896514087137573</v>
      </c>
      <c r="I11">
        <v>5.6325300139194621</v>
      </c>
      <c r="J11">
        <v>4.37781856204343</v>
      </c>
      <c r="L11">
        <f t="shared" ref="L11:L12" si="0">SUM(H11:J11)</f>
        <v>14.999999984676649</v>
      </c>
    </row>
    <row r="12" spans="7:17" x14ac:dyDescent="0.25">
      <c r="H12">
        <v>8.3172967704480225</v>
      </c>
      <c r="I12">
        <v>4.7414228452919032</v>
      </c>
      <c r="J12">
        <v>1.9412862200391301</v>
      </c>
      <c r="L12">
        <f t="shared" si="0"/>
        <v>15.000005835779055</v>
      </c>
    </row>
    <row r="14" spans="7:17" x14ac:dyDescent="0.25">
      <c r="H14">
        <f>SUM(H10:H12)</f>
        <v>15.000011969745213</v>
      </c>
      <c r="I14">
        <f t="shared" ref="I14:J14" si="1">SUM(I10:I12)</f>
        <v>14.999999999999915</v>
      </c>
      <c r="J14">
        <f t="shared" si="1"/>
        <v>14.999999850710578</v>
      </c>
    </row>
    <row r="15" spans="7:17" x14ac:dyDescent="0.25">
      <c r="G15" t="s">
        <v>112</v>
      </c>
    </row>
    <row r="17" spans="7:8" x14ac:dyDescent="0.25">
      <c r="G17" t="s">
        <v>114</v>
      </c>
      <c r="H17">
        <f>SUM(H10,I11,J12)</f>
        <v>9.2668800245420258</v>
      </c>
    </row>
  </sheetData>
  <mergeCells count="1">
    <mergeCell ref="G6:Q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B3DCF-78AD-4D52-B608-0889BED62327}">
  <dimension ref="E2:M16"/>
  <sheetViews>
    <sheetView workbookViewId="0">
      <selection activeCell="N15" sqref="N15"/>
    </sheetView>
  </sheetViews>
  <sheetFormatPr defaultRowHeight="15" x14ac:dyDescent="0.25"/>
  <sheetData>
    <row r="2" spans="5:13" x14ac:dyDescent="0.25">
      <c r="F2" s="25" t="s">
        <v>128</v>
      </c>
      <c r="G2" s="26"/>
      <c r="H2" s="26"/>
      <c r="I2" s="26"/>
      <c r="J2" s="26"/>
      <c r="K2" s="26"/>
      <c r="L2" s="26"/>
      <c r="M2" s="26"/>
    </row>
    <row r="3" spans="5:13" x14ac:dyDescent="0.25">
      <c r="F3" s="26"/>
      <c r="G3" s="26"/>
      <c r="H3" s="26"/>
      <c r="I3" s="26"/>
      <c r="J3" s="26"/>
      <c r="K3" s="26"/>
      <c r="L3" s="26"/>
      <c r="M3" s="26"/>
    </row>
    <row r="4" spans="5:13" x14ac:dyDescent="0.25">
      <c r="F4" s="26"/>
      <c r="G4" s="26"/>
      <c r="H4" s="26"/>
      <c r="I4" s="26"/>
      <c r="J4" s="26"/>
      <c r="K4" s="26"/>
      <c r="L4" s="26"/>
      <c r="M4" s="26"/>
    </row>
    <row r="6" spans="5:13" x14ac:dyDescent="0.25">
      <c r="E6" s="10"/>
      <c r="F6" s="10"/>
      <c r="G6" s="10"/>
      <c r="H6" s="10"/>
      <c r="I6" s="10"/>
      <c r="J6" s="10" t="s">
        <v>113</v>
      </c>
    </row>
    <row r="7" spans="5:13" x14ac:dyDescent="0.25">
      <c r="E7" s="10"/>
      <c r="F7" s="10">
        <v>2</v>
      </c>
      <c r="G7" s="10">
        <v>7</v>
      </c>
      <c r="H7" s="10">
        <v>6</v>
      </c>
      <c r="I7" s="10"/>
      <c r="J7" s="10">
        <f>SUM(F7:H7)</f>
        <v>15</v>
      </c>
    </row>
    <row r="8" spans="5:13" x14ac:dyDescent="0.25">
      <c r="E8" s="10"/>
      <c r="F8" s="10">
        <v>9</v>
      </c>
      <c r="G8" s="10">
        <v>5</v>
      </c>
      <c r="H8" s="10">
        <v>1</v>
      </c>
      <c r="I8" s="10"/>
      <c r="J8" s="10">
        <f t="shared" ref="J8:J9" si="0">SUM(F8:H8)</f>
        <v>15</v>
      </c>
    </row>
    <row r="9" spans="5:13" x14ac:dyDescent="0.25">
      <c r="E9" s="10"/>
      <c r="F9" s="10">
        <v>4</v>
      </c>
      <c r="G9" s="10">
        <v>3</v>
      </c>
      <c r="H9" s="10">
        <v>8</v>
      </c>
      <c r="I9" s="10"/>
      <c r="J9" s="10">
        <f t="shared" si="0"/>
        <v>15</v>
      </c>
    </row>
    <row r="10" spans="5:13" x14ac:dyDescent="0.25">
      <c r="E10" s="10"/>
      <c r="F10" s="10"/>
      <c r="G10" s="10"/>
      <c r="H10" s="10"/>
      <c r="I10" s="10"/>
      <c r="J10" s="10"/>
    </row>
    <row r="11" spans="5:13" x14ac:dyDescent="0.25">
      <c r="E11" s="10"/>
      <c r="F11" s="10"/>
      <c r="G11" s="10"/>
      <c r="H11" s="10"/>
      <c r="I11" s="10"/>
      <c r="J11" s="10"/>
    </row>
    <row r="12" spans="5:13" x14ac:dyDescent="0.25">
      <c r="E12" s="10" t="s">
        <v>112</v>
      </c>
      <c r="F12" s="10">
        <f>SUM(F7:F9)</f>
        <v>15</v>
      </c>
      <c r="G12" s="10">
        <f t="shared" ref="G12:H12" si="1">SUM(G7:G9)</f>
        <v>15</v>
      </c>
      <c r="H12" s="10">
        <f t="shared" si="1"/>
        <v>15</v>
      </c>
      <c r="I12" s="10"/>
      <c r="J12" s="10"/>
    </row>
    <row r="13" spans="5:13" x14ac:dyDescent="0.25">
      <c r="E13" s="10"/>
      <c r="F13" s="10"/>
      <c r="G13" s="10"/>
      <c r="H13" s="10"/>
      <c r="I13" s="10"/>
      <c r="J13" s="10"/>
    </row>
    <row r="14" spans="5:13" x14ac:dyDescent="0.25">
      <c r="E14" s="10"/>
      <c r="F14" s="10"/>
      <c r="G14" s="10"/>
      <c r="H14" s="10"/>
      <c r="I14" s="10"/>
      <c r="J14" s="10"/>
    </row>
    <row r="15" spans="5:13" x14ac:dyDescent="0.25">
      <c r="E15" s="10" t="s">
        <v>114</v>
      </c>
      <c r="F15" s="10">
        <f>SUM(F7,G8,H9)</f>
        <v>15</v>
      </c>
      <c r="G15" s="10"/>
      <c r="H15" s="10"/>
      <c r="I15" s="10"/>
      <c r="J15" s="10"/>
    </row>
    <row r="16" spans="5:13" x14ac:dyDescent="0.25">
      <c r="E16" s="10"/>
      <c r="F16" s="10">
        <f>SUM(H7,G8,F9)</f>
        <v>15</v>
      </c>
      <c r="G16" s="10"/>
      <c r="H16" s="10"/>
      <c r="I16" s="10"/>
      <c r="J16" s="10"/>
    </row>
  </sheetData>
  <mergeCells count="1">
    <mergeCell ref="F2:M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F8DF5-4782-4B74-BD81-879F763DE26C}">
  <dimension ref="A2:M21"/>
  <sheetViews>
    <sheetView workbookViewId="0">
      <selection activeCell="L20" sqref="L20"/>
    </sheetView>
  </sheetViews>
  <sheetFormatPr defaultRowHeight="15" x14ac:dyDescent="0.25"/>
  <cols>
    <col min="6" max="6" width="20.85546875" customWidth="1"/>
    <col min="7" max="7" width="11.5703125" customWidth="1"/>
    <col min="8" max="8" width="11.140625" customWidth="1"/>
    <col min="9" max="9" width="11.85546875" customWidth="1"/>
    <col min="10" max="10" width="12.28515625" customWidth="1"/>
    <col min="12" max="12" width="15.28515625" customWidth="1"/>
    <col min="13" max="13" width="11.28515625" customWidth="1"/>
  </cols>
  <sheetData>
    <row r="2" spans="6:13" x14ac:dyDescent="0.25">
      <c r="G2" s="27" t="s">
        <v>130</v>
      </c>
      <c r="H2" s="27"/>
      <c r="I2" s="27"/>
    </row>
    <row r="4" spans="6:13" x14ac:dyDescent="0.25">
      <c r="F4" s="10"/>
      <c r="G4" s="10" t="s">
        <v>117</v>
      </c>
      <c r="H4" s="10" t="s">
        <v>118</v>
      </c>
      <c r="I4" s="10" t="s">
        <v>119</v>
      </c>
      <c r="J4" s="10" t="s">
        <v>120</v>
      </c>
    </row>
    <row r="5" spans="6:13" x14ac:dyDescent="0.25">
      <c r="F5" s="10" t="s">
        <v>115</v>
      </c>
      <c r="G5" s="11">
        <v>1</v>
      </c>
      <c r="H5" s="11">
        <v>3</v>
      </c>
      <c r="I5" s="11">
        <v>0.5</v>
      </c>
      <c r="J5" s="11">
        <v>4</v>
      </c>
    </row>
    <row r="6" spans="6:13" x14ac:dyDescent="0.25">
      <c r="F6" s="10" t="s">
        <v>116</v>
      </c>
      <c r="G6" s="11">
        <v>2.5</v>
      </c>
      <c r="H6" s="11">
        <v>5</v>
      </c>
      <c r="I6" s="11">
        <v>1.5</v>
      </c>
      <c r="J6" s="11">
        <v>2.5</v>
      </c>
    </row>
    <row r="10" spans="6:13" x14ac:dyDescent="0.25">
      <c r="F10" s="10"/>
      <c r="G10" s="10"/>
      <c r="H10" s="10" t="s">
        <v>121</v>
      </c>
      <c r="I10" s="10"/>
      <c r="J10" s="10"/>
      <c r="K10" s="10"/>
      <c r="L10" s="10"/>
      <c r="M10" s="10"/>
    </row>
    <row r="11" spans="6:13" x14ac:dyDescent="0.25">
      <c r="F11" s="10"/>
      <c r="G11" s="10" t="s">
        <v>122</v>
      </c>
      <c r="H11" s="10" t="s">
        <v>118</v>
      </c>
      <c r="I11" s="10" t="s">
        <v>119</v>
      </c>
      <c r="J11" s="10" t="s">
        <v>120</v>
      </c>
      <c r="K11" s="10"/>
      <c r="L11" s="10" t="s">
        <v>123</v>
      </c>
      <c r="M11" s="10" t="s">
        <v>124</v>
      </c>
    </row>
    <row r="12" spans="6:13" x14ac:dyDescent="0.25">
      <c r="F12" s="10" t="s">
        <v>115</v>
      </c>
      <c r="G12" s="10">
        <v>35000</v>
      </c>
      <c r="H12" s="10">
        <v>22000</v>
      </c>
      <c r="I12" s="10">
        <v>3000</v>
      </c>
      <c r="J12" s="10">
        <v>0</v>
      </c>
      <c r="K12" s="10"/>
      <c r="L12" s="10">
        <f>SUM(G12:J12)</f>
        <v>60000</v>
      </c>
      <c r="M12" s="10">
        <v>60000</v>
      </c>
    </row>
    <row r="13" spans="6:13" x14ac:dyDescent="0.25">
      <c r="F13" s="10" t="s">
        <v>116</v>
      </c>
      <c r="G13" s="10">
        <v>0</v>
      </c>
      <c r="H13" s="10">
        <v>0</v>
      </c>
      <c r="I13" s="10">
        <v>15000</v>
      </c>
      <c r="J13" s="10">
        <v>30000</v>
      </c>
      <c r="K13" s="10"/>
      <c r="L13" s="10">
        <f>SUM(G13:J13)</f>
        <v>45000</v>
      </c>
      <c r="M13" s="10">
        <v>80000</v>
      </c>
    </row>
    <row r="14" spans="6:13" x14ac:dyDescent="0.25">
      <c r="F14" s="10"/>
      <c r="G14" s="10"/>
      <c r="H14" s="10"/>
      <c r="I14" s="10"/>
      <c r="J14" s="10"/>
      <c r="K14" s="10"/>
      <c r="L14" s="10"/>
      <c r="M14" s="10"/>
    </row>
    <row r="15" spans="6:13" x14ac:dyDescent="0.25">
      <c r="F15" s="10" t="s">
        <v>125</v>
      </c>
      <c r="G15" s="10">
        <f>SUM(G12:G13)</f>
        <v>35000</v>
      </c>
      <c r="H15" s="10">
        <f>SUM(H12:H13)</f>
        <v>22000</v>
      </c>
      <c r="I15" s="10">
        <f>SUM(I12:I13)</f>
        <v>18000</v>
      </c>
      <c r="J15" s="10">
        <f>SUM(J12:J13)</f>
        <v>30000</v>
      </c>
      <c r="K15" s="10"/>
      <c r="L15" s="10"/>
      <c r="M15" s="10"/>
    </row>
    <row r="16" spans="6:13" x14ac:dyDescent="0.25">
      <c r="F16" s="10" t="s">
        <v>126</v>
      </c>
      <c r="G16" s="10">
        <v>35000</v>
      </c>
      <c r="H16" s="10">
        <v>22000</v>
      </c>
      <c r="I16" s="10">
        <v>18000</v>
      </c>
      <c r="J16" s="10">
        <v>30000</v>
      </c>
      <c r="K16" s="10"/>
      <c r="L16" s="10"/>
      <c r="M16" s="10"/>
    </row>
    <row r="17" spans="1:13" x14ac:dyDescent="0.25">
      <c r="F17" s="10" t="s">
        <v>127</v>
      </c>
      <c r="G17" s="10">
        <f>SUMPRODUCT(G12:J13,G5:J6)</f>
        <v>200000</v>
      </c>
      <c r="H17" s="10"/>
      <c r="I17" s="10"/>
      <c r="J17" s="10"/>
      <c r="K17" s="10"/>
      <c r="L17" s="10"/>
      <c r="M17" s="10"/>
    </row>
    <row r="21" spans="1:13" x14ac:dyDescent="0.25">
      <c r="A21" t="s">
        <v>129</v>
      </c>
    </row>
  </sheetData>
  <mergeCells count="1">
    <mergeCell ref="G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basics</vt:lpstr>
      <vt:lpstr>formula and function</vt:lpstr>
      <vt:lpstr>H LOOKUP</vt:lpstr>
      <vt:lpstr>V LOOKUP</vt:lpstr>
      <vt:lpstr>GOOK SEEK</vt:lpstr>
      <vt:lpstr>SOLVER</vt:lpstr>
      <vt:lpstr>Sheet3</vt:lpstr>
      <vt:lpstr>magic squar</vt:lpstr>
      <vt:lpstr>cost of shipping</vt:lpstr>
      <vt:lpstr>Sheet1</vt:lpstr>
      <vt:lpstr>cell referencing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2024-09-24T09:58:40Z</cp:lastPrinted>
  <dcterms:created xsi:type="dcterms:W3CDTF">2024-09-17T09:09:19Z</dcterms:created>
  <dcterms:modified xsi:type="dcterms:W3CDTF">2024-10-21T09:55:10Z</dcterms:modified>
</cp:coreProperties>
</file>