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ourse Assignment\Assignment3_5\"/>
    </mc:Choice>
  </mc:AlternateContent>
  <xr:revisionPtr revIDLastSave="0" documentId="13_ncr:1_{2C15BDD7-644E-475F-89E4-B17A6B5A86C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pense &amp; Budget Tracking" sheetId="1" r:id="rId1"/>
    <sheet name="Pivot Table" sheetId="2" r:id="rId2"/>
    <sheet name="Dashboard" sheetId="3" r:id="rId3"/>
  </sheets>
  <definedNames>
    <definedName name="NativeTimeline_Date">#N/A</definedName>
  </definedNames>
  <calcPr calcId="191029"/>
  <pivotCaches>
    <pivotCache cacheId="17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<sst xmlns="http://schemas.openxmlformats.org/spreadsheetml/2006/main" count="151" uniqueCount="51">
  <si>
    <t>Department</t>
  </si>
  <si>
    <t>Expense Category</t>
  </si>
  <si>
    <t>Expense Amount</t>
  </si>
  <si>
    <t>Budget</t>
  </si>
  <si>
    <t>Date</t>
  </si>
  <si>
    <t>Project Name</t>
  </si>
  <si>
    <t>IT</t>
  </si>
  <si>
    <t>Consulting</t>
  </si>
  <si>
    <t>Delta</t>
  </si>
  <si>
    <t>Admin</t>
  </si>
  <si>
    <t>Travel</t>
  </si>
  <si>
    <t>Alpha</t>
  </si>
  <si>
    <t>Operations</t>
  </si>
  <si>
    <t>Supplies</t>
  </si>
  <si>
    <t>Gamma</t>
  </si>
  <si>
    <t>Software</t>
  </si>
  <si>
    <t>Beta</t>
  </si>
  <si>
    <t>Marketing</t>
  </si>
  <si>
    <t>Grand Total</t>
  </si>
  <si>
    <t>Sum of Expense Amount</t>
  </si>
  <si>
    <t xml:space="preserve"> Budget</t>
  </si>
  <si>
    <t>Expense</t>
  </si>
  <si>
    <t>Budget vs Expense by Department</t>
  </si>
  <si>
    <t>Category</t>
  </si>
  <si>
    <t>% Budget Used by Category</t>
  </si>
  <si>
    <t>Percentage of budget</t>
  </si>
  <si>
    <t>Sum of Percentage of budget</t>
  </si>
  <si>
    <t>Monthly Expense Trend</t>
  </si>
  <si>
    <t>Apr</t>
  </si>
  <si>
    <t>Jun</t>
  </si>
  <si>
    <t>Sep</t>
  </si>
  <si>
    <t>May</t>
  </si>
  <si>
    <t>Jul</t>
  </si>
  <si>
    <t>Aug</t>
  </si>
  <si>
    <t>Nov</t>
  </si>
  <si>
    <t>Dec</t>
  </si>
  <si>
    <t>Jan</t>
  </si>
  <si>
    <t>Feb</t>
  </si>
  <si>
    <t>Mar</t>
  </si>
  <si>
    <t>Oct</t>
  </si>
  <si>
    <t>Month</t>
  </si>
  <si>
    <t>Project-wise expense breakdown</t>
  </si>
  <si>
    <t>Bar chart: Actual vs Budget</t>
  </si>
  <si>
    <t>Heatmap for % Budget Utilization</t>
  </si>
  <si>
    <t>Timeline filter</t>
  </si>
  <si>
    <t>Overrun</t>
  </si>
  <si>
    <t>KPI cards: Total Budget, Total Expense, Overrun %</t>
  </si>
  <si>
    <t>Total  Budget</t>
  </si>
  <si>
    <t>Total Expense</t>
  </si>
  <si>
    <t>Percentage Of Over Run</t>
  </si>
  <si>
    <t>Sum of Percentage Of Over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</si>
</sst>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Worksheet.xlsx]Pivot Table!PivotTable1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Admin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54260</c:v>
                </c:pt>
                <c:pt idx="1">
                  <c:v>48167</c:v>
                </c:pt>
                <c:pt idx="2">
                  <c:v>11562</c:v>
                </c:pt>
                <c:pt idx="3">
                  <c:v>40872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4-4420-9991-464E0BEF6FCD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 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Admin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</c:strCache>
            </c:strRef>
          </c:cat>
          <c:val>
            <c:numRef>
              <c:f>'Pivot Table'!$C$4:$C$8</c:f>
              <c:numCache>
                <c:formatCode>General</c:formatCode>
                <c:ptCount val="4"/>
                <c:pt idx="0">
                  <c:v>100201</c:v>
                </c:pt>
                <c:pt idx="1">
                  <c:v>86839</c:v>
                </c:pt>
                <c:pt idx="2">
                  <c:v>21818</c:v>
                </c:pt>
                <c:pt idx="3">
                  <c:v>82279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4-4420-9991-464E0BEF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7809743"/>
        <c:axId val="2077811663"/>
      </c:barChart>
      <c:catAx>
        <c:axId val="20778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11663"/>
        <c:crosses val="autoZero"/>
        <c:auto val="1"/>
        <c:lblAlgn val="ctr"/>
        <c:lblOffset val="100"/>
        <c:noMultiLvlLbl val="0"/>
      </c:catAx>
      <c:valAx>
        <c:axId val="20778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0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9EE83-E26E-44F2-91D4-C1620E037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144780</xdr:colOff>
      <xdr:row>25</xdr:row>
      <xdr:rowOff>22860</xdr:rowOff>
    </xdr:from>
    <xdr:to>
      <xdr:col>1</xdr:col>
      <xdr:colOff>1668780</xdr:colOff>
      <xdr:row>33</xdr:row>
      <xdr:rowOff>15240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BF0C0BF5-AE2B-41F6-A9F6-56FEA7C8D5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" y="4594860"/>
              <a:ext cx="3444240" cy="145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Vadhavan" refreshedDate="45886.003576388888" createdVersion="8" refreshedVersion="8" minRefreshableVersion="3" recordCount="30" xr:uid="{EBDCB243-3499-459B-BE9C-F06B0E71726C}">
  <cacheSource type="worksheet">
    <worksheetSource name="Table1"/>
  </cacheSource>
  <cacheFields count="11">
    <cacheField name="Department" numFmtId="0">
      <sharedItems count="4">
        <s v="IT"/>
        <s v="Admin"/>
        <s v="Operations"/>
        <s v="Marketing"/>
      </sharedItems>
    </cacheField>
    <cacheField name="Expense Category" numFmtId="0">
      <sharedItems count="4">
        <s v="Consulting"/>
        <s v="Travel"/>
        <s v="Supplies"/>
        <s v="Software"/>
      </sharedItems>
    </cacheField>
    <cacheField name="Expense Amount" numFmtId="0">
      <sharedItems containsSemiMixedTypes="0" containsString="0" containsNumber="1" containsInteger="1" minValue="1399" maxValue="9223"/>
    </cacheField>
    <cacheField name="Budget" numFmtId="0">
      <sharedItems containsSemiMixedTypes="0" containsString="0" containsNumber="1" containsInteger="1" minValue="5074" maxValue="14543"/>
    </cacheField>
    <cacheField name="Date" numFmtId="14">
      <sharedItems containsSemiMixedTypes="0" containsNonDate="0" containsDate="1" containsString="0" minDate="2023-01-15T00:00:00" maxDate="2023-12-21T00:00:00" count="29">
        <d v="2023-06-14T00:00:00"/>
        <d v="2023-07-04T00:00:00"/>
        <d v="2023-07-18T00:00:00"/>
        <d v="2023-12-20T00:00:00"/>
        <d v="2023-04-06T00:00:00"/>
        <d v="2023-04-18T00:00:00"/>
        <d v="2023-06-28T00:00:00"/>
        <d v="2023-11-30T00:00:00"/>
        <d v="2023-09-07T00:00:00"/>
        <d v="2023-01-15T00:00:00"/>
        <d v="2023-09-22T00:00:00"/>
        <d v="2023-08-02T00:00:00"/>
        <d v="2023-02-23T00:00:00"/>
        <d v="2023-08-14T00:00:00"/>
        <d v="2023-09-14T00:00:00"/>
        <d v="2023-11-03T00:00:00"/>
        <d v="2023-07-21T00:00:00"/>
        <d v="2023-10-11T00:00:00"/>
        <d v="2023-04-25T00:00:00"/>
        <d v="2023-07-23T00:00:00"/>
        <d v="2023-08-20T00:00:00"/>
        <d v="2023-05-20T00:00:00"/>
        <d v="2023-09-08T00:00:00"/>
        <d v="2023-03-18T00:00:00"/>
        <d v="2023-05-17T00:00:00"/>
        <d v="2023-11-29T00:00:00"/>
        <d v="2023-07-11T00:00:00"/>
        <d v="2023-12-17T00:00:00"/>
        <d v="2023-07-13T00:00:00"/>
      </sharedItems>
      <fieldGroup par="10"/>
    </cacheField>
    <cacheField name="Project Name" numFmtId="0">
      <sharedItems/>
    </cacheField>
    <cacheField name="Percentage of budget" numFmtId="0">
      <sharedItems containsSemiMixedTypes="0" containsString="0" containsNumber="1" minValue="50.74" maxValue="145.43"/>
    </cacheField>
    <cacheField name="Overrun" numFmtId="0">
      <sharedItems containsSemiMixedTypes="0" containsString="0" containsNumber="1" containsInteger="1" minValue="-1733" maxValue="11401"/>
    </cacheField>
    <cacheField name="Percentage Of Over Run" numFmtId="0">
      <sharedItems containsSemiMixedTypes="0" containsString="0" containsNumber="1" minValue="-17.329999999999998" maxValue="114.01"/>
    </cacheField>
    <cacheField name="Days (Date)" numFmtId="0" databaseField="0">
      <fieldGroup base="4">
        <rangePr groupBy="days" startDate="2023-01-15T00:00:00" endDate="2023-12-21T00:00:00"/>
        <groupItems count="368">
          <s v="&lt;15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-12-2023"/>
        </groupItems>
      </fieldGroup>
    </cacheField>
    <cacheField name="Months (Date)" numFmtId="0" databaseField="0">
      <fieldGroup base="4">
        <rangePr groupBy="months" startDate="2023-01-15T00:00:00" endDate="2023-12-21T00:00:00"/>
        <groupItems count="14">
          <s v="&lt;15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12-2023"/>
        </groupItems>
      </fieldGroup>
    </cacheField>
  </cacheFields>
  <extLst>
    <ext xmlns:x14="http://schemas.microsoft.com/office/spreadsheetml/2009/9/main" uri="{725AE2AE-9491-48be-B2B4-4EB974FC3084}">
      <x14:pivotCacheDefinition pivotCacheId="4874538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3707"/>
    <n v="5413"/>
    <x v="0"/>
    <s v="Delta"/>
    <n v="54.13"/>
    <n v="1706"/>
    <n v="17.059999999999999"/>
  </r>
  <r>
    <x v="1"/>
    <x v="1"/>
    <n v="8341"/>
    <n v="10963"/>
    <x v="1"/>
    <s v="Alpha"/>
    <n v="109.63"/>
    <n v="2622"/>
    <n v="26.22"/>
  </r>
  <r>
    <x v="2"/>
    <x v="2"/>
    <n v="8733"/>
    <n v="8992"/>
    <x v="2"/>
    <s v="Gamma"/>
    <n v="89.92"/>
    <n v="259"/>
    <n v="2.59"/>
  </r>
  <r>
    <x v="2"/>
    <x v="3"/>
    <n v="1403"/>
    <n v="7501"/>
    <x v="3"/>
    <s v="Delta"/>
    <n v="75.010000000000005"/>
    <n v="6098"/>
    <n v="60.98"/>
  </r>
  <r>
    <x v="1"/>
    <x v="3"/>
    <n v="5713"/>
    <n v="11398"/>
    <x v="4"/>
    <s v="Delta"/>
    <n v="113.98"/>
    <n v="5685"/>
    <n v="56.85"/>
  </r>
  <r>
    <x v="2"/>
    <x v="0"/>
    <n v="9223"/>
    <n v="13529"/>
    <x v="5"/>
    <s v="Beta"/>
    <n v="135.29"/>
    <n v="4306"/>
    <n v="43.06"/>
  </r>
  <r>
    <x v="1"/>
    <x v="1"/>
    <n v="2901"/>
    <n v="12206"/>
    <x v="6"/>
    <s v="Alpha"/>
    <n v="122.06"/>
    <n v="9305"/>
    <n v="93.05"/>
  </r>
  <r>
    <x v="1"/>
    <x v="2"/>
    <n v="2121"/>
    <n v="11558"/>
    <x v="7"/>
    <s v="Alpha"/>
    <n v="115.58"/>
    <n v="9437"/>
    <n v="94.37"/>
  </r>
  <r>
    <x v="0"/>
    <x v="2"/>
    <n v="4478"/>
    <n v="12258"/>
    <x v="8"/>
    <s v="Beta"/>
    <n v="122.58"/>
    <n v="7780"/>
    <n v="77.8"/>
  </r>
  <r>
    <x v="0"/>
    <x v="1"/>
    <n v="3137"/>
    <n v="10509"/>
    <x v="9"/>
    <s v="Beta"/>
    <n v="105.09"/>
    <n v="7372"/>
    <n v="73.72"/>
  </r>
  <r>
    <x v="2"/>
    <x v="3"/>
    <n v="3272"/>
    <n v="11154"/>
    <x v="10"/>
    <s v="Alpha"/>
    <n v="111.54"/>
    <n v="7882"/>
    <n v="78.819999999999993"/>
  </r>
  <r>
    <x v="0"/>
    <x v="3"/>
    <n v="7552"/>
    <n v="5819"/>
    <x v="11"/>
    <s v="Gamma"/>
    <n v="58.19"/>
    <n v="-1733"/>
    <n v="-17.329999999999998"/>
  </r>
  <r>
    <x v="1"/>
    <x v="1"/>
    <n v="1399"/>
    <n v="5098"/>
    <x v="12"/>
    <s v="Beta"/>
    <n v="50.98"/>
    <n v="3699"/>
    <n v="36.99"/>
  </r>
  <r>
    <x v="0"/>
    <x v="2"/>
    <n v="9009"/>
    <n v="8963"/>
    <x v="13"/>
    <s v="Alpha"/>
    <n v="89.63"/>
    <n v="-46"/>
    <n v="-0.46"/>
  </r>
  <r>
    <x v="0"/>
    <x v="0"/>
    <n v="8645"/>
    <n v="8210"/>
    <x v="14"/>
    <s v="Delta"/>
    <n v="82.1"/>
    <n v="-435"/>
    <n v="-4.3499999999999996"/>
  </r>
  <r>
    <x v="3"/>
    <x v="3"/>
    <n v="2694"/>
    <n v="7831"/>
    <x v="15"/>
    <s v="Gamma"/>
    <n v="78.31"/>
    <n v="5137"/>
    <n v="51.37"/>
  </r>
  <r>
    <x v="1"/>
    <x v="3"/>
    <n v="3568"/>
    <n v="6065"/>
    <x v="16"/>
    <s v="Delta"/>
    <n v="60.65"/>
    <n v="2497"/>
    <n v="24.97"/>
  </r>
  <r>
    <x v="2"/>
    <x v="1"/>
    <n v="7045"/>
    <n v="14543"/>
    <x v="17"/>
    <s v="Gamma"/>
    <n v="145.43"/>
    <n v="7498"/>
    <n v="74.98"/>
  </r>
  <r>
    <x v="0"/>
    <x v="0"/>
    <n v="3754"/>
    <n v="13533"/>
    <x v="18"/>
    <s v="Beta"/>
    <n v="135.33000000000001"/>
    <n v="9779"/>
    <n v="97.79"/>
  </r>
  <r>
    <x v="1"/>
    <x v="1"/>
    <n v="6762"/>
    <n v="5074"/>
    <x v="19"/>
    <s v="Beta"/>
    <n v="50.74"/>
    <n v="-1688"/>
    <n v="-16.88"/>
  </r>
  <r>
    <x v="1"/>
    <x v="1"/>
    <n v="5297"/>
    <n v="10525"/>
    <x v="20"/>
    <s v="Delta"/>
    <n v="105.25"/>
    <n v="5228"/>
    <n v="52.28"/>
  </r>
  <r>
    <x v="3"/>
    <x v="3"/>
    <n v="3504"/>
    <n v="5695"/>
    <x v="21"/>
    <s v="Beta"/>
    <n v="56.95"/>
    <n v="2191"/>
    <n v="21.91"/>
  </r>
  <r>
    <x v="1"/>
    <x v="2"/>
    <n v="6705"/>
    <n v="8911"/>
    <x v="22"/>
    <s v="Delta"/>
    <n v="89.11"/>
    <n v="2206"/>
    <n v="22.06"/>
  </r>
  <r>
    <x v="3"/>
    <x v="2"/>
    <n v="5364"/>
    <n v="8292"/>
    <x v="3"/>
    <s v="Beta"/>
    <n v="82.92"/>
    <n v="2928"/>
    <n v="29.28"/>
  </r>
  <r>
    <x v="2"/>
    <x v="1"/>
    <n v="2771"/>
    <n v="14172"/>
    <x v="23"/>
    <s v="Alpha"/>
    <n v="141.72"/>
    <n v="11401"/>
    <n v="114.01"/>
  </r>
  <r>
    <x v="1"/>
    <x v="2"/>
    <n v="3886"/>
    <n v="5220"/>
    <x v="24"/>
    <s v="Alpha"/>
    <n v="52.2"/>
    <n v="1334"/>
    <n v="13.34"/>
  </r>
  <r>
    <x v="1"/>
    <x v="1"/>
    <n v="7567"/>
    <n v="13183"/>
    <x v="25"/>
    <s v="Delta"/>
    <n v="131.83000000000001"/>
    <n v="5616"/>
    <n v="56.16"/>
  </r>
  <r>
    <x v="0"/>
    <x v="1"/>
    <n v="4229"/>
    <n v="7593"/>
    <x v="26"/>
    <s v="Beta"/>
    <n v="75.930000000000007"/>
    <n v="3364"/>
    <n v="33.64"/>
  </r>
  <r>
    <x v="0"/>
    <x v="2"/>
    <n v="3656"/>
    <n v="14541"/>
    <x v="27"/>
    <s v="Alpha"/>
    <n v="145.41"/>
    <n v="10885"/>
    <n v="108.85"/>
  </r>
  <r>
    <x v="2"/>
    <x v="1"/>
    <n v="8425"/>
    <n v="12388"/>
    <x v="28"/>
    <s v="Alpha"/>
    <n v="123.88"/>
    <n v="3963"/>
    <n v="39.63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1A2DE-BB01-41AF-9791-F5C236660AC3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6:B41" firstHeaderRow="1" firstDataRow="1" firstDataCol="1"/>
  <pivotFields count="11">
    <pivotField axis="axisRow" showAll="0" sortType="a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4" showAll="0">
      <items count="30">
        <item x="9"/>
        <item x="12"/>
        <item x="23"/>
        <item x="4"/>
        <item x="5"/>
        <item x="18"/>
        <item x="24"/>
        <item x="21"/>
        <item x="0"/>
        <item x="6"/>
        <item x="1"/>
        <item x="26"/>
        <item x="28"/>
        <item x="2"/>
        <item x="16"/>
        <item x="19"/>
        <item x="11"/>
        <item x="13"/>
        <item x="20"/>
        <item x="8"/>
        <item x="22"/>
        <item x="14"/>
        <item x="10"/>
        <item x="17"/>
        <item x="15"/>
        <item x="25"/>
        <item x="7"/>
        <item x="27"/>
        <item x="3"/>
        <item t="default"/>
      </items>
    </pivotField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Expense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01D38-7F32-4627-B679-306F9AD89FC2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20:B33" firstHeaderRow="1" firstDataRow="1" firstDataCol="1"/>
  <pivotFields count="11">
    <pivotField showAll="0"/>
    <pivotField showAll="0"/>
    <pivotField dataField="1" showAll="0"/>
    <pivotField showAll="0"/>
    <pivotField axis="axisRow" numFmtId="14" showAll="0">
      <items count="30">
        <item x="9"/>
        <item x="12"/>
        <item x="23"/>
        <item x="4"/>
        <item x="5"/>
        <item x="18"/>
        <item x="24"/>
        <item x="21"/>
        <item x="0"/>
        <item x="6"/>
        <item x="1"/>
        <item x="26"/>
        <item x="28"/>
        <item x="2"/>
        <item x="16"/>
        <item x="19"/>
        <item x="11"/>
        <item x="13"/>
        <item x="20"/>
        <item x="8"/>
        <item x="22"/>
        <item x="14"/>
        <item x="10"/>
        <item x="17"/>
        <item x="15"/>
        <item x="25"/>
        <item x="7"/>
        <item x="27"/>
        <item x="3"/>
        <item t="default"/>
      </items>
    </pivotField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xpense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3CB7A-1D4F-4ABB-A7DC-28B5F70988C9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12:B17" firstHeaderRow="1" firstDataRow="1" firstDataCol="1"/>
  <pivotFields count="11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numFmtId="14" showAll="0">
      <items count="30">
        <item x="9"/>
        <item x="12"/>
        <item x="23"/>
        <item x="4"/>
        <item x="5"/>
        <item x="18"/>
        <item x="24"/>
        <item x="21"/>
        <item x="0"/>
        <item x="6"/>
        <item x="1"/>
        <item x="26"/>
        <item x="28"/>
        <item x="2"/>
        <item x="16"/>
        <item x="19"/>
        <item x="11"/>
        <item x="13"/>
        <item x="20"/>
        <item x="8"/>
        <item x="22"/>
        <item x="14"/>
        <item x="10"/>
        <item x="17"/>
        <item x="15"/>
        <item x="25"/>
        <item x="7"/>
        <item x="27"/>
        <item x="3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ercentage of budge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7BB5C-D87B-48B5-9305-008571DEF91A}" name="PivotTable1" cacheId="1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 rowHeaderCaption="Department">
  <location ref="A3:C8" firstHeaderRow="0" firstDataRow="1" firstDataCol="1"/>
  <pivotFields count="11"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  <pivotField dataField="1" showAll="0"/>
    <pivotField numFmtId="14" showAll="0">
      <items count="30">
        <item x="9"/>
        <item x="12"/>
        <item x="23"/>
        <item x="4"/>
        <item x="5"/>
        <item x="18"/>
        <item x="24"/>
        <item x="21"/>
        <item x="0"/>
        <item x="6"/>
        <item x="1"/>
        <item x="26"/>
        <item x="28"/>
        <item x="2"/>
        <item x="16"/>
        <item x="19"/>
        <item x="11"/>
        <item x="13"/>
        <item x="20"/>
        <item x="8"/>
        <item x="22"/>
        <item x="14"/>
        <item x="10"/>
        <item x="17"/>
        <item x="15"/>
        <item x="25"/>
        <item x="7"/>
        <item x="27"/>
        <item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Expense" fld="2" baseField="0" baseItem="0"/>
    <dataField name=" Budge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763F7-4464-45EF-B285-39B84E0DA0F8}" name="PivotTable7" cacheId="1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 rowHeaderCaption="Department">
  <location ref="A44:A45" firstHeaderRow="1" firstDataRow="1" firstDataCol="0"/>
  <pivotFields count="11">
    <pivotField showAll="0"/>
    <pivotField showAll="0"/>
    <pivotField showAll="0"/>
    <pivotField showAll="0"/>
    <pivotField numFmtId="14" showAll="0">
      <items count="30">
        <item x="9"/>
        <item x="12"/>
        <item x="23"/>
        <item x="4"/>
        <item x="5"/>
        <item x="18"/>
        <item x="24"/>
        <item x="21"/>
        <item x="0"/>
        <item x="6"/>
        <item x="1"/>
        <item x="26"/>
        <item x="28"/>
        <item x="2"/>
        <item x="16"/>
        <item x="19"/>
        <item x="11"/>
        <item x="13"/>
        <item x="20"/>
        <item x="8"/>
        <item x="22"/>
        <item x="14"/>
        <item x="10"/>
        <item x="17"/>
        <item x="15"/>
        <item x="25"/>
        <item x="7"/>
        <item x="27"/>
        <item x="3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 of Percentage Of Over Run" fld="8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705B5-4598-4F9B-AA3A-F7EFEA64B324}" name="PivotTable6" cacheId="1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 rowHeaderCaption="Department">
  <location ref="A41:A42" firstHeaderRow="1" firstDataRow="1" firstDataCol="0"/>
  <pivotFields count="11">
    <pivotField showAll="0"/>
    <pivotField showAll="0"/>
    <pivotField dataField="1" showAll="0"/>
    <pivotField showAll="0"/>
    <pivotField numFmtId="14" showAll="0">
      <items count="30">
        <item x="9"/>
        <item x="12"/>
        <item x="23"/>
        <item x="4"/>
        <item x="5"/>
        <item x="18"/>
        <item x="24"/>
        <item x="21"/>
        <item x="0"/>
        <item x="6"/>
        <item x="1"/>
        <item x="26"/>
        <item x="28"/>
        <item x="2"/>
        <item x="16"/>
        <item x="19"/>
        <item x="11"/>
        <item x="13"/>
        <item x="20"/>
        <item x="8"/>
        <item x="22"/>
        <item x="14"/>
        <item x="10"/>
        <item x="17"/>
        <item x="15"/>
        <item x="25"/>
        <item x="7"/>
        <item x="27"/>
        <item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Total Expen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3B526-62DC-435B-A547-292E1153E8D2}" name="PivotTable5" cacheId="1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 rowHeaderCaption="Department">
  <location ref="A38:A39" firstHeaderRow="1" firstDataRow="1" firstDataCol="0"/>
  <pivotFields count="11">
    <pivotField showAll="0"/>
    <pivotField showAll="0"/>
    <pivotField showAll="0"/>
    <pivotField dataField="1" showAll="0"/>
    <pivotField numFmtId="14" showAll="0">
      <items count="30">
        <item x="9"/>
        <item x="12"/>
        <item x="23"/>
        <item x="4"/>
        <item x="5"/>
        <item x="18"/>
        <item x="24"/>
        <item x="21"/>
        <item x="0"/>
        <item x="6"/>
        <item x="1"/>
        <item x="26"/>
        <item x="28"/>
        <item x="2"/>
        <item x="16"/>
        <item x="19"/>
        <item x="11"/>
        <item x="13"/>
        <item x="20"/>
        <item x="8"/>
        <item x="22"/>
        <item x="14"/>
        <item x="10"/>
        <item x="17"/>
        <item x="15"/>
        <item x="25"/>
        <item x="7"/>
        <item x="27"/>
        <item x="3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Total  Budget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396D8-8828-4642-B4FB-2B33338F5966}" name="Table1" displayName="Table1" ref="A1:I31" totalsRowShown="0" headerRowDxfId="3" headerRowBorderDxfId="5" tableBorderDxfId="6">
  <autoFilter ref="A1:I31" xr:uid="{0F3396D8-8828-4642-B4FB-2B33338F5966}"/>
  <tableColumns count="9">
    <tableColumn id="1" xr3:uid="{01A45E72-934E-4C02-A77C-442DC9CFC789}" name="Department"/>
    <tableColumn id="2" xr3:uid="{DF4B7FA2-73CC-4673-B606-C3F4E0AC919F}" name="Expense Category"/>
    <tableColumn id="3" xr3:uid="{7316E015-33CF-44E5-AED7-75E2AD81DBB8}" name="Expense Amount"/>
    <tableColumn id="4" xr3:uid="{398B2F1F-9B5B-4CDE-9156-BFDE2D351887}" name="Budget"/>
    <tableColumn id="5" xr3:uid="{C8C22A31-93B1-47FF-B34E-C674671CC18C}" name="Date" dataDxfId="4"/>
    <tableColumn id="6" xr3:uid="{B0C9FF3B-25F3-4420-987A-A3909AC8F4AD}" name="Project Name"/>
    <tableColumn id="7" xr3:uid="{CBB5D086-42CA-4E7E-8EBA-3385602997A7}" name="Percentage of budget" dataDxfId="0">
      <calculatedColumnFormula>Table1[[#This Row],[Budget]]/100</calculatedColumnFormula>
    </tableColumn>
    <tableColumn id="8" xr3:uid="{CDFB3F97-7745-4EB9-9832-E1C70B7EBE76}" name="Overrun" dataDxfId="2">
      <calculatedColumnFormula>Table1[[#This Row],[Budget]]-Table1[[#This Row],[Expense Amount]]</calculatedColumnFormula>
    </tableColumn>
    <tableColumn id="9" xr3:uid="{7508785E-BEB7-489D-9AC4-B34ECC9BB855}" name="Percentage Of Over Run" dataDxfId="1">
      <calculatedColumnFormula>Table1[[#This Row],[Overrun]]/100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5FA54CC2-D22A-46CC-8F03-CFC0D0A1AF21}" sourceName="Date">
  <pivotTables>
    <pivotTable tabId="2" name="PivotTable1"/>
    <pivotTable tabId="3" name="PivotTable5"/>
    <pivotTable tabId="3" name="PivotTable6"/>
    <pivotTable tabId="3" name="PivotTable7"/>
  </pivotTables>
  <state minimalRefreshVersion="6" lastRefreshVersion="6" pivotCacheId="487453889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141D086-A1A4-4A49-8CCC-3C2229705D0A}" cache="NativeTimeline_Date" caption="Date" level="2" selectionLevel="2" scrollPosition="2023-06-06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G3" sqref="G3"/>
    </sheetView>
  </sheetViews>
  <sheetFormatPr defaultRowHeight="14.4" x14ac:dyDescent="0.3"/>
  <cols>
    <col min="1" max="1" width="13" customWidth="1"/>
    <col min="2" max="2" width="17.77734375" customWidth="1"/>
    <col min="3" max="3" width="19.77734375" bestFit="1" customWidth="1"/>
    <col min="4" max="4" width="8.88671875" customWidth="1"/>
    <col min="5" max="5" width="18.109375" style="1" bestFit="1" customWidth="1"/>
    <col min="6" max="6" width="14.33203125" customWidth="1"/>
    <col min="7" max="7" width="23.777343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25</v>
      </c>
      <c r="H1" s="2" t="s">
        <v>45</v>
      </c>
      <c r="I1" s="2" t="s">
        <v>49</v>
      </c>
    </row>
    <row r="2" spans="1:9" x14ac:dyDescent="0.3">
      <c r="A2" t="s">
        <v>6</v>
      </c>
      <c r="B2" t="s">
        <v>7</v>
      </c>
      <c r="C2">
        <v>3707</v>
      </c>
      <c r="D2">
        <v>5413</v>
      </c>
      <c r="E2" s="1">
        <v>45091</v>
      </c>
      <c r="F2" t="s">
        <v>8</v>
      </c>
      <c r="G2">
        <f>Table1[[#This Row],[Budget]]/100</f>
        <v>54.13</v>
      </c>
      <c r="H2">
        <f>Table1[[#This Row],[Budget]]-Table1[[#This Row],[Expense Amount]]</f>
        <v>1706</v>
      </c>
      <c r="I2">
        <f>Table1[[#This Row],[Overrun]]/100</f>
        <v>17.059999999999999</v>
      </c>
    </row>
    <row r="3" spans="1:9" x14ac:dyDescent="0.3">
      <c r="A3" t="s">
        <v>9</v>
      </c>
      <c r="B3" t="s">
        <v>10</v>
      </c>
      <c r="C3">
        <v>8341</v>
      </c>
      <c r="D3">
        <v>10963</v>
      </c>
      <c r="E3" s="1">
        <v>45111</v>
      </c>
      <c r="F3" t="s">
        <v>11</v>
      </c>
      <c r="G3">
        <f>Table1[[#This Row],[Budget]]/100</f>
        <v>109.63</v>
      </c>
      <c r="H3">
        <f>Table1[[#This Row],[Budget]]-Table1[[#This Row],[Expense Amount]]</f>
        <v>2622</v>
      </c>
      <c r="I3">
        <f>Table1[[#This Row],[Overrun]]/100</f>
        <v>26.22</v>
      </c>
    </row>
    <row r="4" spans="1:9" x14ac:dyDescent="0.3">
      <c r="A4" t="s">
        <v>12</v>
      </c>
      <c r="B4" t="s">
        <v>13</v>
      </c>
      <c r="C4">
        <v>8733</v>
      </c>
      <c r="D4">
        <v>8992</v>
      </c>
      <c r="E4" s="1">
        <v>45125</v>
      </c>
      <c r="F4" t="s">
        <v>14</v>
      </c>
      <c r="G4">
        <f>Table1[[#This Row],[Budget]]/100</f>
        <v>89.92</v>
      </c>
      <c r="H4">
        <f>Table1[[#This Row],[Budget]]-Table1[[#This Row],[Expense Amount]]</f>
        <v>259</v>
      </c>
      <c r="I4">
        <f>Table1[[#This Row],[Overrun]]/100</f>
        <v>2.59</v>
      </c>
    </row>
    <row r="5" spans="1:9" x14ac:dyDescent="0.3">
      <c r="A5" t="s">
        <v>12</v>
      </c>
      <c r="B5" t="s">
        <v>15</v>
      </c>
      <c r="C5">
        <v>1403</v>
      </c>
      <c r="D5">
        <v>7501</v>
      </c>
      <c r="E5" s="1">
        <v>45280</v>
      </c>
      <c r="F5" t="s">
        <v>8</v>
      </c>
      <c r="G5">
        <f>Table1[[#This Row],[Budget]]/100</f>
        <v>75.010000000000005</v>
      </c>
      <c r="H5">
        <f>Table1[[#This Row],[Budget]]-Table1[[#This Row],[Expense Amount]]</f>
        <v>6098</v>
      </c>
      <c r="I5">
        <f>Table1[[#This Row],[Overrun]]/100</f>
        <v>60.98</v>
      </c>
    </row>
    <row r="6" spans="1:9" x14ac:dyDescent="0.3">
      <c r="A6" t="s">
        <v>9</v>
      </c>
      <c r="B6" t="s">
        <v>15</v>
      </c>
      <c r="C6">
        <v>5713</v>
      </c>
      <c r="D6">
        <v>11398</v>
      </c>
      <c r="E6" s="1">
        <v>45022</v>
      </c>
      <c r="F6" t="s">
        <v>8</v>
      </c>
      <c r="G6">
        <f>Table1[[#This Row],[Budget]]/100</f>
        <v>113.98</v>
      </c>
      <c r="H6">
        <f>Table1[[#This Row],[Budget]]-Table1[[#This Row],[Expense Amount]]</f>
        <v>5685</v>
      </c>
      <c r="I6">
        <f>Table1[[#This Row],[Overrun]]/100</f>
        <v>56.85</v>
      </c>
    </row>
    <row r="7" spans="1:9" x14ac:dyDescent="0.3">
      <c r="A7" t="s">
        <v>12</v>
      </c>
      <c r="B7" t="s">
        <v>7</v>
      </c>
      <c r="C7">
        <v>9223</v>
      </c>
      <c r="D7">
        <v>13529</v>
      </c>
      <c r="E7" s="1">
        <v>45034</v>
      </c>
      <c r="F7" t="s">
        <v>16</v>
      </c>
      <c r="G7">
        <f>Table1[[#This Row],[Budget]]/100</f>
        <v>135.29</v>
      </c>
      <c r="H7">
        <f>Table1[[#This Row],[Budget]]-Table1[[#This Row],[Expense Amount]]</f>
        <v>4306</v>
      </c>
      <c r="I7">
        <f>Table1[[#This Row],[Overrun]]/100</f>
        <v>43.06</v>
      </c>
    </row>
    <row r="8" spans="1:9" x14ac:dyDescent="0.3">
      <c r="A8" t="s">
        <v>9</v>
      </c>
      <c r="B8" t="s">
        <v>10</v>
      </c>
      <c r="C8">
        <v>2901</v>
      </c>
      <c r="D8">
        <v>12206</v>
      </c>
      <c r="E8" s="1">
        <v>45105</v>
      </c>
      <c r="F8" t="s">
        <v>11</v>
      </c>
      <c r="G8">
        <f>Table1[[#This Row],[Budget]]/100</f>
        <v>122.06</v>
      </c>
      <c r="H8">
        <f>Table1[[#This Row],[Budget]]-Table1[[#This Row],[Expense Amount]]</f>
        <v>9305</v>
      </c>
      <c r="I8">
        <f>Table1[[#This Row],[Overrun]]/100</f>
        <v>93.05</v>
      </c>
    </row>
    <row r="9" spans="1:9" x14ac:dyDescent="0.3">
      <c r="A9" t="s">
        <v>9</v>
      </c>
      <c r="B9" t="s">
        <v>13</v>
      </c>
      <c r="C9">
        <v>2121</v>
      </c>
      <c r="D9">
        <v>11558</v>
      </c>
      <c r="E9" s="1">
        <v>45260</v>
      </c>
      <c r="F9" t="s">
        <v>11</v>
      </c>
      <c r="G9">
        <f>Table1[[#This Row],[Budget]]/100</f>
        <v>115.58</v>
      </c>
      <c r="H9">
        <f>Table1[[#This Row],[Budget]]-Table1[[#This Row],[Expense Amount]]</f>
        <v>9437</v>
      </c>
      <c r="I9">
        <f>Table1[[#This Row],[Overrun]]/100</f>
        <v>94.37</v>
      </c>
    </row>
    <row r="10" spans="1:9" x14ac:dyDescent="0.3">
      <c r="A10" t="s">
        <v>6</v>
      </c>
      <c r="B10" t="s">
        <v>13</v>
      </c>
      <c r="C10">
        <v>4478</v>
      </c>
      <c r="D10">
        <v>12258</v>
      </c>
      <c r="E10" s="1">
        <v>45176</v>
      </c>
      <c r="F10" t="s">
        <v>16</v>
      </c>
      <c r="G10">
        <f>Table1[[#This Row],[Budget]]/100</f>
        <v>122.58</v>
      </c>
      <c r="H10">
        <f>Table1[[#This Row],[Budget]]-Table1[[#This Row],[Expense Amount]]</f>
        <v>7780</v>
      </c>
      <c r="I10">
        <f>Table1[[#This Row],[Overrun]]/100</f>
        <v>77.8</v>
      </c>
    </row>
    <row r="11" spans="1:9" x14ac:dyDescent="0.3">
      <c r="A11" t="s">
        <v>6</v>
      </c>
      <c r="B11" t="s">
        <v>10</v>
      </c>
      <c r="C11">
        <v>3137</v>
      </c>
      <c r="D11">
        <v>10509</v>
      </c>
      <c r="E11" s="1">
        <v>44941</v>
      </c>
      <c r="F11" t="s">
        <v>16</v>
      </c>
      <c r="G11">
        <f>Table1[[#This Row],[Budget]]/100</f>
        <v>105.09</v>
      </c>
      <c r="H11">
        <f>Table1[[#This Row],[Budget]]-Table1[[#This Row],[Expense Amount]]</f>
        <v>7372</v>
      </c>
      <c r="I11">
        <f>Table1[[#This Row],[Overrun]]/100</f>
        <v>73.72</v>
      </c>
    </row>
    <row r="12" spans="1:9" x14ac:dyDescent="0.3">
      <c r="A12" t="s">
        <v>12</v>
      </c>
      <c r="B12" t="s">
        <v>15</v>
      </c>
      <c r="C12">
        <v>3272</v>
      </c>
      <c r="D12">
        <v>11154</v>
      </c>
      <c r="E12" s="1">
        <v>45191</v>
      </c>
      <c r="F12" t="s">
        <v>11</v>
      </c>
      <c r="G12">
        <f>Table1[[#This Row],[Budget]]/100</f>
        <v>111.54</v>
      </c>
      <c r="H12">
        <f>Table1[[#This Row],[Budget]]-Table1[[#This Row],[Expense Amount]]</f>
        <v>7882</v>
      </c>
      <c r="I12">
        <f>Table1[[#This Row],[Overrun]]/100</f>
        <v>78.819999999999993</v>
      </c>
    </row>
    <row r="13" spans="1:9" x14ac:dyDescent="0.3">
      <c r="A13" t="s">
        <v>6</v>
      </c>
      <c r="B13" t="s">
        <v>15</v>
      </c>
      <c r="C13">
        <v>7552</v>
      </c>
      <c r="D13">
        <v>5819</v>
      </c>
      <c r="E13" s="1">
        <v>45140</v>
      </c>
      <c r="F13" t="s">
        <v>14</v>
      </c>
      <c r="G13">
        <f>Table1[[#This Row],[Budget]]/100</f>
        <v>58.19</v>
      </c>
      <c r="H13">
        <f>Table1[[#This Row],[Budget]]-Table1[[#This Row],[Expense Amount]]</f>
        <v>-1733</v>
      </c>
      <c r="I13">
        <f>Table1[[#This Row],[Overrun]]/100</f>
        <v>-17.329999999999998</v>
      </c>
    </row>
    <row r="14" spans="1:9" x14ac:dyDescent="0.3">
      <c r="A14" t="s">
        <v>9</v>
      </c>
      <c r="B14" t="s">
        <v>10</v>
      </c>
      <c r="C14">
        <v>1399</v>
      </c>
      <c r="D14">
        <v>5098</v>
      </c>
      <c r="E14" s="1">
        <v>44980</v>
      </c>
      <c r="F14" t="s">
        <v>16</v>
      </c>
      <c r="G14">
        <f>Table1[[#This Row],[Budget]]/100</f>
        <v>50.98</v>
      </c>
      <c r="H14">
        <f>Table1[[#This Row],[Budget]]-Table1[[#This Row],[Expense Amount]]</f>
        <v>3699</v>
      </c>
      <c r="I14">
        <f>Table1[[#This Row],[Overrun]]/100</f>
        <v>36.99</v>
      </c>
    </row>
    <row r="15" spans="1:9" x14ac:dyDescent="0.3">
      <c r="A15" t="s">
        <v>6</v>
      </c>
      <c r="B15" t="s">
        <v>13</v>
      </c>
      <c r="C15">
        <v>9009</v>
      </c>
      <c r="D15">
        <v>8963</v>
      </c>
      <c r="E15" s="1">
        <v>45152</v>
      </c>
      <c r="F15" t="s">
        <v>11</v>
      </c>
      <c r="G15">
        <f>Table1[[#This Row],[Budget]]/100</f>
        <v>89.63</v>
      </c>
      <c r="H15">
        <f>Table1[[#This Row],[Budget]]-Table1[[#This Row],[Expense Amount]]</f>
        <v>-46</v>
      </c>
      <c r="I15">
        <f>Table1[[#This Row],[Overrun]]/100</f>
        <v>-0.46</v>
      </c>
    </row>
    <row r="16" spans="1:9" x14ac:dyDescent="0.3">
      <c r="A16" t="s">
        <v>6</v>
      </c>
      <c r="B16" t="s">
        <v>7</v>
      </c>
      <c r="C16">
        <v>8645</v>
      </c>
      <c r="D16">
        <v>8210</v>
      </c>
      <c r="E16" s="1">
        <v>45183</v>
      </c>
      <c r="F16" t="s">
        <v>8</v>
      </c>
      <c r="G16">
        <f>Table1[[#This Row],[Budget]]/100</f>
        <v>82.1</v>
      </c>
      <c r="H16">
        <f>Table1[[#This Row],[Budget]]-Table1[[#This Row],[Expense Amount]]</f>
        <v>-435</v>
      </c>
      <c r="I16">
        <f>Table1[[#This Row],[Overrun]]/100</f>
        <v>-4.3499999999999996</v>
      </c>
    </row>
    <row r="17" spans="1:9" x14ac:dyDescent="0.3">
      <c r="A17" t="s">
        <v>17</v>
      </c>
      <c r="B17" t="s">
        <v>15</v>
      </c>
      <c r="C17">
        <v>2694</v>
      </c>
      <c r="D17">
        <v>7831</v>
      </c>
      <c r="E17" s="1">
        <v>45233</v>
      </c>
      <c r="F17" t="s">
        <v>14</v>
      </c>
      <c r="G17">
        <f>Table1[[#This Row],[Budget]]/100</f>
        <v>78.31</v>
      </c>
      <c r="H17">
        <f>Table1[[#This Row],[Budget]]-Table1[[#This Row],[Expense Amount]]</f>
        <v>5137</v>
      </c>
      <c r="I17">
        <f>Table1[[#This Row],[Overrun]]/100</f>
        <v>51.37</v>
      </c>
    </row>
    <row r="18" spans="1:9" x14ac:dyDescent="0.3">
      <c r="A18" t="s">
        <v>9</v>
      </c>
      <c r="B18" t="s">
        <v>15</v>
      </c>
      <c r="C18">
        <v>3568</v>
      </c>
      <c r="D18">
        <v>6065</v>
      </c>
      <c r="E18" s="1">
        <v>45128</v>
      </c>
      <c r="F18" t="s">
        <v>8</v>
      </c>
      <c r="G18">
        <f>Table1[[#This Row],[Budget]]/100</f>
        <v>60.65</v>
      </c>
      <c r="H18">
        <f>Table1[[#This Row],[Budget]]-Table1[[#This Row],[Expense Amount]]</f>
        <v>2497</v>
      </c>
      <c r="I18">
        <f>Table1[[#This Row],[Overrun]]/100</f>
        <v>24.97</v>
      </c>
    </row>
    <row r="19" spans="1:9" x14ac:dyDescent="0.3">
      <c r="A19" t="s">
        <v>12</v>
      </c>
      <c r="B19" t="s">
        <v>10</v>
      </c>
      <c r="C19">
        <v>7045</v>
      </c>
      <c r="D19">
        <v>14543</v>
      </c>
      <c r="E19" s="1">
        <v>45210</v>
      </c>
      <c r="F19" t="s">
        <v>14</v>
      </c>
      <c r="G19">
        <f>Table1[[#This Row],[Budget]]/100</f>
        <v>145.43</v>
      </c>
      <c r="H19">
        <f>Table1[[#This Row],[Budget]]-Table1[[#This Row],[Expense Amount]]</f>
        <v>7498</v>
      </c>
      <c r="I19">
        <f>Table1[[#This Row],[Overrun]]/100</f>
        <v>74.98</v>
      </c>
    </row>
    <row r="20" spans="1:9" x14ac:dyDescent="0.3">
      <c r="A20" t="s">
        <v>6</v>
      </c>
      <c r="B20" t="s">
        <v>7</v>
      </c>
      <c r="C20">
        <v>3754</v>
      </c>
      <c r="D20">
        <v>13533</v>
      </c>
      <c r="E20" s="1">
        <v>45041</v>
      </c>
      <c r="F20" t="s">
        <v>16</v>
      </c>
      <c r="G20">
        <f>Table1[[#This Row],[Budget]]/100</f>
        <v>135.33000000000001</v>
      </c>
      <c r="H20">
        <f>Table1[[#This Row],[Budget]]-Table1[[#This Row],[Expense Amount]]</f>
        <v>9779</v>
      </c>
      <c r="I20">
        <f>Table1[[#This Row],[Overrun]]/100</f>
        <v>97.79</v>
      </c>
    </row>
    <row r="21" spans="1:9" x14ac:dyDescent="0.3">
      <c r="A21" t="s">
        <v>9</v>
      </c>
      <c r="B21" t="s">
        <v>10</v>
      </c>
      <c r="C21">
        <v>6762</v>
      </c>
      <c r="D21">
        <v>5074</v>
      </c>
      <c r="E21" s="1">
        <v>45130</v>
      </c>
      <c r="F21" t="s">
        <v>16</v>
      </c>
      <c r="G21">
        <f>Table1[[#This Row],[Budget]]/100</f>
        <v>50.74</v>
      </c>
      <c r="H21">
        <f>Table1[[#This Row],[Budget]]-Table1[[#This Row],[Expense Amount]]</f>
        <v>-1688</v>
      </c>
      <c r="I21">
        <f>Table1[[#This Row],[Overrun]]/100</f>
        <v>-16.88</v>
      </c>
    </row>
    <row r="22" spans="1:9" x14ac:dyDescent="0.3">
      <c r="A22" t="s">
        <v>9</v>
      </c>
      <c r="B22" t="s">
        <v>10</v>
      </c>
      <c r="C22">
        <v>5297</v>
      </c>
      <c r="D22">
        <v>10525</v>
      </c>
      <c r="E22" s="1">
        <v>45158</v>
      </c>
      <c r="F22" t="s">
        <v>8</v>
      </c>
      <c r="G22">
        <f>Table1[[#This Row],[Budget]]/100</f>
        <v>105.25</v>
      </c>
      <c r="H22">
        <f>Table1[[#This Row],[Budget]]-Table1[[#This Row],[Expense Amount]]</f>
        <v>5228</v>
      </c>
      <c r="I22">
        <f>Table1[[#This Row],[Overrun]]/100</f>
        <v>52.28</v>
      </c>
    </row>
    <row r="23" spans="1:9" x14ac:dyDescent="0.3">
      <c r="A23" t="s">
        <v>17</v>
      </c>
      <c r="B23" t="s">
        <v>15</v>
      </c>
      <c r="C23">
        <v>3504</v>
      </c>
      <c r="D23">
        <v>5695</v>
      </c>
      <c r="E23" s="1">
        <v>45066</v>
      </c>
      <c r="F23" t="s">
        <v>16</v>
      </c>
      <c r="G23">
        <f>Table1[[#This Row],[Budget]]/100</f>
        <v>56.95</v>
      </c>
      <c r="H23">
        <f>Table1[[#This Row],[Budget]]-Table1[[#This Row],[Expense Amount]]</f>
        <v>2191</v>
      </c>
      <c r="I23">
        <f>Table1[[#This Row],[Overrun]]/100</f>
        <v>21.91</v>
      </c>
    </row>
    <row r="24" spans="1:9" x14ac:dyDescent="0.3">
      <c r="A24" t="s">
        <v>9</v>
      </c>
      <c r="B24" t="s">
        <v>13</v>
      </c>
      <c r="C24">
        <v>6705</v>
      </c>
      <c r="D24">
        <v>8911</v>
      </c>
      <c r="E24" s="1">
        <v>45177</v>
      </c>
      <c r="F24" t="s">
        <v>8</v>
      </c>
      <c r="G24">
        <f>Table1[[#This Row],[Budget]]/100</f>
        <v>89.11</v>
      </c>
      <c r="H24">
        <f>Table1[[#This Row],[Budget]]-Table1[[#This Row],[Expense Amount]]</f>
        <v>2206</v>
      </c>
      <c r="I24">
        <f>Table1[[#This Row],[Overrun]]/100</f>
        <v>22.06</v>
      </c>
    </row>
    <row r="25" spans="1:9" x14ac:dyDescent="0.3">
      <c r="A25" t="s">
        <v>17</v>
      </c>
      <c r="B25" t="s">
        <v>13</v>
      </c>
      <c r="C25">
        <v>5364</v>
      </c>
      <c r="D25">
        <v>8292</v>
      </c>
      <c r="E25" s="1">
        <v>45280</v>
      </c>
      <c r="F25" t="s">
        <v>16</v>
      </c>
      <c r="G25">
        <f>Table1[[#This Row],[Budget]]/100</f>
        <v>82.92</v>
      </c>
      <c r="H25">
        <f>Table1[[#This Row],[Budget]]-Table1[[#This Row],[Expense Amount]]</f>
        <v>2928</v>
      </c>
      <c r="I25">
        <f>Table1[[#This Row],[Overrun]]/100</f>
        <v>29.28</v>
      </c>
    </row>
    <row r="26" spans="1:9" x14ac:dyDescent="0.3">
      <c r="A26" t="s">
        <v>12</v>
      </c>
      <c r="B26" t="s">
        <v>10</v>
      </c>
      <c r="C26">
        <v>2771</v>
      </c>
      <c r="D26">
        <v>14172</v>
      </c>
      <c r="E26" s="1">
        <v>45003</v>
      </c>
      <c r="F26" t="s">
        <v>11</v>
      </c>
      <c r="G26">
        <f>Table1[[#This Row],[Budget]]/100</f>
        <v>141.72</v>
      </c>
      <c r="H26">
        <f>Table1[[#This Row],[Budget]]-Table1[[#This Row],[Expense Amount]]</f>
        <v>11401</v>
      </c>
      <c r="I26">
        <f>Table1[[#This Row],[Overrun]]/100</f>
        <v>114.01</v>
      </c>
    </row>
    <row r="27" spans="1:9" x14ac:dyDescent="0.3">
      <c r="A27" t="s">
        <v>9</v>
      </c>
      <c r="B27" t="s">
        <v>13</v>
      </c>
      <c r="C27">
        <v>3886</v>
      </c>
      <c r="D27">
        <v>5220</v>
      </c>
      <c r="E27" s="1">
        <v>45063</v>
      </c>
      <c r="F27" t="s">
        <v>11</v>
      </c>
      <c r="G27">
        <f>Table1[[#This Row],[Budget]]/100</f>
        <v>52.2</v>
      </c>
      <c r="H27">
        <f>Table1[[#This Row],[Budget]]-Table1[[#This Row],[Expense Amount]]</f>
        <v>1334</v>
      </c>
      <c r="I27">
        <f>Table1[[#This Row],[Overrun]]/100</f>
        <v>13.34</v>
      </c>
    </row>
    <row r="28" spans="1:9" x14ac:dyDescent="0.3">
      <c r="A28" t="s">
        <v>9</v>
      </c>
      <c r="B28" t="s">
        <v>10</v>
      </c>
      <c r="C28">
        <v>7567</v>
      </c>
      <c r="D28">
        <v>13183</v>
      </c>
      <c r="E28" s="1">
        <v>45259</v>
      </c>
      <c r="F28" t="s">
        <v>8</v>
      </c>
      <c r="G28">
        <f>Table1[[#This Row],[Budget]]/100</f>
        <v>131.83000000000001</v>
      </c>
      <c r="H28">
        <f>Table1[[#This Row],[Budget]]-Table1[[#This Row],[Expense Amount]]</f>
        <v>5616</v>
      </c>
      <c r="I28">
        <f>Table1[[#This Row],[Overrun]]/100</f>
        <v>56.16</v>
      </c>
    </row>
    <row r="29" spans="1:9" x14ac:dyDescent="0.3">
      <c r="A29" t="s">
        <v>6</v>
      </c>
      <c r="B29" t="s">
        <v>10</v>
      </c>
      <c r="C29">
        <v>4229</v>
      </c>
      <c r="D29">
        <v>7593</v>
      </c>
      <c r="E29" s="1">
        <v>45118</v>
      </c>
      <c r="F29" t="s">
        <v>16</v>
      </c>
      <c r="G29">
        <f>Table1[[#This Row],[Budget]]/100</f>
        <v>75.930000000000007</v>
      </c>
      <c r="H29">
        <f>Table1[[#This Row],[Budget]]-Table1[[#This Row],[Expense Amount]]</f>
        <v>3364</v>
      </c>
      <c r="I29">
        <f>Table1[[#This Row],[Overrun]]/100</f>
        <v>33.64</v>
      </c>
    </row>
    <row r="30" spans="1:9" x14ac:dyDescent="0.3">
      <c r="A30" t="s">
        <v>6</v>
      </c>
      <c r="B30" t="s">
        <v>13</v>
      </c>
      <c r="C30">
        <v>3656</v>
      </c>
      <c r="D30">
        <v>14541</v>
      </c>
      <c r="E30" s="1">
        <v>45277</v>
      </c>
      <c r="F30" t="s">
        <v>11</v>
      </c>
      <c r="G30">
        <f>Table1[[#This Row],[Budget]]/100</f>
        <v>145.41</v>
      </c>
      <c r="H30">
        <f>Table1[[#This Row],[Budget]]-Table1[[#This Row],[Expense Amount]]</f>
        <v>10885</v>
      </c>
      <c r="I30">
        <f>Table1[[#This Row],[Overrun]]/100</f>
        <v>108.85</v>
      </c>
    </row>
    <row r="31" spans="1:9" x14ac:dyDescent="0.3">
      <c r="A31" t="s">
        <v>12</v>
      </c>
      <c r="B31" t="s">
        <v>10</v>
      </c>
      <c r="C31">
        <v>8425</v>
      </c>
      <c r="D31">
        <v>12388</v>
      </c>
      <c r="E31" s="1">
        <v>45120</v>
      </c>
      <c r="F31" t="s">
        <v>11</v>
      </c>
      <c r="G31">
        <f>Table1[[#This Row],[Budget]]/100</f>
        <v>123.88</v>
      </c>
      <c r="H31">
        <f>Table1[[#This Row],[Budget]]-Table1[[#This Row],[Expense Amount]]</f>
        <v>3963</v>
      </c>
      <c r="I31">
        <f>Table1[[#This Row],[Overrun]]/100</f>
        <v>39.630000000000003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BF4C-198D-444F-A76B-1E473D2C5411}">
  <dimension ref="A1:C41"/>
  <sheetViews>
    <sheetView topLeftCell="A4" workbookViewId="0">
      <selection activeCell="B13" sqref="B13:B16"/>
    </sheetView>
  </sheetViews>
  <sheetFormatPr defaultRowHeight="14.4" x14ac:dyDescent="0.3"/>
  <cols>
    <col min="1" max="1" width="13.33203125" bestFit="1" customWidth="1"/>
    <col min="2" max="2" width="7.88671875" bestFit="1" customWidth="1"/>
    <col min="3" max="3" width="7.44140625" bestFit="1" customWidth="1"/>
  </cols>
  <sheetData>
    <row r="1" spans="1:3" x14ac:dyDescent="0.3">
      <c r="A1" s="7" t="s">
        <v>22</v>
      </c>
      <c r="B1" s="7"/>
    </row>
    <row r="3" spans="1:3" x14ac:dyDescent="0.3">
      <c r="A3" s="4" t="s">
        <v>0</v>
      </c>
      <c r="B3" t="s">
        <v>21</v>
      </c>
      <c r="C3" t="s">
        <v>20</v>
      </c>
    </row>
    <row r="4" spans="1:3" x14ac:dyDescent="0.3">
      <c r="A4" s="5" t="s">
        <v>9</v>
      </c>
      <c r="B4" s="6">
        <v>54260</v>
      </c>
      <c r="C4" s="6">
        <v>100201</v>
      </c>
    </row>
    <row r="5" spans="1:3" x14ac:dyDescent="0.3">
      <c r="A5" s="5" t="s">
        <v>6</v>
      </c>
      <c r="B5" s="6">
        <v>48167</v>
      </c>
      <c r="C5" s="6">
        <v>86839</v>
      </c>
    </row>
    <row r="6" spans="1:3" x14ac:dyDescent="0.3">
      <c r="A6" s="5" t="s">
        <v>17</v>
      </c>
      <c r="B6" s="6">
        <v>11562</v>
      </c>
      <c r="C6" s="6">
        <v>21818</v>
      </c>
    </row>
    <row r="7" spans="1:3" x14ac:dyDescent="0.3">
      <c r="A7" s="5" t="s">
        <v>12</v>
      </c>
      <c r="B7" s="6">
        <v>40872</v>
      </c>
      <c r="C7" s="6">
        <v>82279</v>
      </c>
    </row>
    <row r="8" spans="1:3" x14ac:dyDescent="0.3">
      <c r="A8" s="5" t="s">
        <v>18</v>
      </c>
      <c r="B8" s="6">
        <v>154861</v>
      </c>
      <c r="C8" s="6">
        <v>291137</v>
      </c>
    </row>
    <row r="11" spans="1:3" x14ac:dyDescent="0.3">
      <c r="A11" s="8" t="s">
        <v>24</v>
      </c>
      <c r="B11" s="7"/>
    </row>
    <row r="12" spans="1:3" x14ac:dyDescent="0.3">
      <c r="A12" s="4" t="s">
        <v>23</v>
      </c>
      <c r="B12" t="s">
        <v>26</v>
      </c>
    </row>
    <row r="13" spans="1:3" x14ac:dyDescent="0.3">
      <c r="A13" s="5" t="s">
        <v>7</v>
      </c>
      <c r="B13" s="6">
        <v>406.85</v>
      </c>
    </row>
    <row r="14" spans="1:3" x14ac:dyDescent="0.3">
      <c r="A14" s="5" t="s">
        <v>15</v>
      </c>
      <c r="B14" s="6">
        <v>554.63</v>
      </c>
    </row>
    <row r="15" spans="1:3" x14ac:dyDescent="0.3">
      <c r="A15" s="5" t="s">
        <v>13</v>
      </c>
      <c r="B15" s="6">
        <v>787.35</v>
      </c>
    </row>
    <row r="16" spans="1:3" x14ac:dyDescent="0.3">
      <c r="A16" s="5" t="s">
        <v>10</v>
      </c>
      <c r="B16" s="6">
        <v>1162.54</v>
      </c>
    </row>
    <row r="17" spans="1:2" x14ac:dyDescent="0.3">
      <c r="A17" s="5" t="s">
        <v>18</v>
      </c>
      <c r="B17" s="6">
        <v>2911.37</v>
      </c>
    </row>
    <row r="19" spans="1:2" x14ac:dyDescent="0.3">
      <c r="A19" s="8" t="s">
        <v>27</v>
      </c>
      <c r="B19" s="7"/>
    </row>
    <row r="20" spans="1:2" x14ac:dyDescent="0.3">
      <c r="A20" s="4" t="s">
        <v>40</v>
      </c>
      <c r="B20" t="s">
        <v>19</v>
      </c>
    </row>
    <row r="21" spans="1:2" x14ac:dyDescent="0.3">
      <c r="A21" s="5" t="s">
        <v>36</v>
      </c>
      <c r="B21" s="6">
        <v>3137</v>
      </c>
    </row>
    <row r="22" spans="1:2" x14ac:dyDescent="0.3">
      <c r="A22" s="5" t="s">
        <v>37</v>
      </c>
      <c r="B22" s="6">
        <v>1399</v>
      </c>
    </row>
    <row r="23" spans="1:2" x14ac:dyDescent="0.3">
      <c r="A23" s="5" t="s">
        <v>38</v>
      </c>
      <c r="B23" s="6">
        <v>2771</v>
      </c>
    </row>
    <row r="24" spans="1:2" x14ac:dyDescent="0.3">
      <c r="A24" s="5" t="s">
        <v>28</v>
      </c>
      <c r="B24" s="6">
        <v>18690</v>
      </c>
    </row>
    <row r="25" spans="1:2" x14ac:dyDescent="0.3">
      <c r="A25" s="5" t="s">
        <v>31</v>
      </c>
      <c r="B25" s="6">
        <v>7390</v>
      </c>
    </row>
    <row r="26" spans="1:2" x14ac:dyDescent="0.3">
      <c r="A26" s="5" t="s">
        <v>29</v>
      </c>
      <c r="B26" s="6">
        <v>6608</v>
      </c>
    </row>
    <row r="27" spans="1:2" x14ac:dyDescent="0.3">
      <c r="A27" s="5" t="s">
        <v>32</v>
      </c>
      <c r="B27" s="6">
        <v>40058</v>
      </c>
    </row>
    <row r="28" spans="1:2" x14ac:dyDescent="0.3">
      <c r="A28" s="5" t="s">
        <v>33</v>
      </c>
      <c r="B28" s="6">
        <v>21858</v>
      </c>
    </row>
    <row r="29" spans="1:2" x14ac:dyDescent="0.3">
      <c r="A29" s="5" t="s">
        <v>30</v>
      </c>
      <c r="B29" s="6">
        <v>23100</v>
      </c>
    </row>
    <row r="30" spans="1:2" x14ac:dyDescent="0.3">
      <c r="A30" s="5" t="s">
        <v>39</v>
      </c>
      <c r="B30" s="6">
        <v>7045</v>
      </c>
    </row>
    <row r="31" spans="1:2" x14ac:dyDescent="0.3">
      <c r="A31" s="5" t="s">
        <v>34</v>
      </c>
      <c r="B31" s="6">
        <v>12382</v>
      </c>
    </row>
    <row r="32" spans="1:2" x14ac:dyDescent="0.3">
      <c r="A32" s="5" t="s">
        <v>35</v>
      </c>
      <c r="B32" s="6">
        <v>10423</v>
      </c>
    </row>
    <row r="33" spans="1:2" x14ac:dyDescent="0.3">
      <c r="A33" s="5" t="s">
        <v>18</v>
      </c>
      <c r="B33" s="6">
        <v>154861</v>
      </c>
    </row>
    <row r="35" spans="1:2" x14ac:dyDescent="0.3">
      <c r="A35" s="8" t="s">
        <v>41</v>
      </c>
      <c r="B35" s="7"/>
    </row>
    <row r="36" spans="1:2" x14ac:dyDescent="0.3">
      <c r="A36" s="4" t="s">
        <v>40</v>
      </c>
      <c r="B36" t="s">
        <v>19</v>
      </c>
    </row>
    <row r="37" spans="1:2" x14ac:dyDescent="0.3">
      <c r="A37" s="5" t="s">
        <v>17</v>
      </c>
      <c r="B37" s="6">
        <v>11562</v>
      </c>
    </row>
    <row r="38" spans="1:2" x14ac:dyDescent="0.3">
      <c r="A38" s="5" t="s">
        <v>12</v>
      </c>
      <c r="B38" s="6">
        <v>40872</v>
      </c>
    </row>
    <row r="39" spans="1:2" x14ac:dyDescent="0.3">
      <c r="A39" s="5" t="s">
        <v>6</v>
      </c>
      <c r="B39" s="6">
        <v>48167</v>
      </c>
    </row>
    <row r="40" spans="1:2" x14ac:dyDescent="0.3">
      <c r="A40" s="5" t="s">
        <v>9</v>
      </c>
      <c r="B40" s="6">
        <v>54260</v>
      </c>
    </row>
    <row r="41" spans="1:2" x14ac:dyDescent="0.3">
      <c r="A41" s="5" t="s">
        <v>18</v>
      </c>
      <c r="B41" s="6">
        <v>154861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F3C8-142E-4123-805A-6DA47A92EB32}">
  <dimension ref="A1:D45"/>
  <sheetViews>
    <sheetView tabSelected="1" topLeftCell="A26" workbookViewId="0">
      <selection activeCell="A45" sqref="A45"/>
    </sheetView>
  </sheetViews>
  <sheetFormatPr defaultRowHeight="14.4" x14ac:dyDescent="0.3"/>
  <cols>
    <col min="1" max="2" width="28" bestFit="1" customWidth="1"/>
    <col min="3" max="3" width="11.109375" customWidth="1"/>
    <col min="4" max="4" width="10.33203125" customWidth="1"/>
  </cols>
  <sheetData>
    <row r="1" spans="1:3" x14ac:dyDescent="0.3">
      <c r="A1" s="7" t="s">
        <v>42</v>
      </c>
      <c r="B1" s="7"/>
      <c r="C1" s="7"/>
    </row>
    <row r="18" spans="1:3" x14ac:dyDescent="0.3">
      <c r="A18" s="7" t="s">
        <v>43</v>
      </c>
      <c r="B18" s="7"/>
      <c r="C18" s="7"/>
    </row>
    <row r="19" spans="1:3" x14ac:dyDescent="0.3">
      <c r="A19" s="5" t="s">
        <v>7</v>
      </c>
      <c r="B19" s="6">
        <v>406.85</v>
      </c>
    </row>
    <row r="20" spans="1:3" x14ac:dyDescent="0.3">
      <c r="A20" s="5" t="s">
        <v>15</v>
      </c>
      <c r="B20" s="6">
        <v>554.63</v>
      </c>
    </row>
    <row r="21" spans="1:3" x14ac:dyDescent="0.3">
      <c r="A21" s="5" t="s">
        <v>13</v>
      </c>
      <c r="B21" s="6">
        <v>787.35</v>
      </c>
    </row>
    <row r="22" spans="1:3" x14ac:dyDescent="0.3">
      <c r="A22" s="5" t="s">
        <v>10</v>
      </c>
      <c r="B22" s="6">
        <v>1162.54</v>
      </c>
    </row>
    <row r="25" spans="1:3" x14ac:dyDescent="0.3">
      <c r="A25" s="8" t="s">
        <v>44</v>
      </c>
    </row>
    <row r="35" spans="1:4" x14ac:dyDescent="0.3">
      <c r="A35" s="7" t="s">
        <v>46</v>
      </c>
      <c r="B35" s="7"/>
      <c r="C35" s="7"/>
      <c r="D35" s="7"/>
    </row>
    <row r="38" spans="1:4" x14ac:dyDescent="0.3">
      <c r="A38" t="s">
        <v>47</v>
      </c>
    </row>
    <row r="39" spans="1:4" x14ac:dyDescent="0.3">
      <c r="A39" s="6">
        <v>291137</v>
      </c>
    </row>
    <row r="41" spans="1:4" x14ac:dyDescent="0.3">
      <c r="A41" t="s">
        <v>48</v>
      </c>
    </row>
    <row r="42" spans="1:4" x14ac:dyDescent="0.3">
      <c r="A42" s="6">
        <v>154861</v>
      </c>
    </row>
    <row r="44" spans="1:4" x14ac:dyDescent="0.3">
      <c r="A44" t="s">
        <v>50</v>
      </c>
    </row>
    <row r="45" spans="1:4" x14ac:dyDescent="0.3">
      <c r="A45" s="9">
        <v>1362.76</v>
      </c>
    </row>
  </sheetData>
  <conditionalFormatting sqref="A19:B22 A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&amp; Budget Tracking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Vadhavan</dc:creator>
  <cp:lastModifiedBy>YASH VADHAVAN</cp:lastModifiedBy>
  <dcterms:created xsi:type="dcterms:W3CDTF">2015-06-05T18:17:20Z</dcterms:created>
  <dcterms:modified xsi:type="dcterms:W3CDTF">2025-08-16T18:37:35Z</dcterms:modified>
</cp:coreProperties>
</file>