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04ce927c12f435/Documents/"/>
    </mc:Choice>
  </mc:AlternateContent>
  <xr:revisionPtr revIDLastSave="21" documentId="8_{4921880F-EAB5-480E-9EF9-0FD84E24DE8B}" xr6:coauthVersionLast="47" xr6:coauthVersionMax="47" xr10:uidLastSave="{265FA109-0B3B-4149-A32A-6322C5183204}"/>
  <bookViews>
    <workbookView xWindow="-108" yWindow="-108" windowWidth="23256" windowHeight="12456" xr2:uid="{3D8F4B12-1414-4566-9DB7-0171A2ECFA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B52" i="1"/>
  <c r="B155" i="1"/>
  <c r="B154" i="1"/>
  <c r="B153" i="1"/>
  <c r="B150" i="1"/>
  <c r="B149" i="1"/>
  <c r="B148" i="1"/>
  <c r="B122" i="1"/>
  <c r="B121" i="1"/>
  <c r="B120" i="1"/>
  <c r="B117" i="1"/>
  <c r="B116" i="1"/>
  <c r="B115" i="1"/>
  <c r="B90" i="1"/>
  <c r="B89" i="1"/>
  <c r="B88" i="1"/>
  <c r="B83" i="1"/>
  <c r="B85" i="1"/>
  <c r="B84" i="1"/>
  <c r="B57" i="1"/>
  <c r="B59" i="1"/>
  <c r="B58" i="1"/>
  <c r="B54" i="1"/>
  <c r="B53" i="1"/>
  <c r="B29" i="1"/>
  <c r="B28" i="1"/>
  <c r="B27" i="1"/>
  <c r="B26" i="1"/>
  <c r="B23" i="1"/>
  <c r="B22" i="1"/>
</calcChain>
</file>

<file path=xl/sharedStrings.xml><?xml version="1.0" encoding="utf-8"?>
<sst xmlns="http://schemas.openxmlformats.org/spreadsheetml/2006/main" count="70" uniqueCount="46">
  <si>
    <t>STATISTICS ASSIGNMENT</t>
  </si>
  <si>
    <t>Questions on Percentile and Quartiles</t>
  </si>
  <si>
    <t>Q1</t>
  </si>
  <si>
    <t>1) Question : A company wants to analyze the salary distribution of its employees to
determine the income levels at different percentiles.</t>
  </si>
  <si>
    <t>Monthly salaries (in thousands of dollars)</t>
  </si>
  <si>
    <t>Questions:</t>
  </si>
  <si>
    <t>1. Quartiles: Calculate the first quartile (Q1), median (Q2), and third quartile (Q3) of the
salary distribution.</t>
  </si>
  <si>
    <t>Quartile (Q1)</t>
  </si>
  <si>
    <t>Quartile (Q3)</t>
  </si>
  <si>
    <t>Median (Q2)</t>
  </si>
  <si>
    <t>2. Percentiles: Calculate the 10th percentile, 25th percentile, 75th percentile, and 90th
percentile of the salary distribution.</t>
  </si>
  <si>
    <t>10th percentile</t>
  </si>
  <si>
    <t>25th percentile</t>
  </si>
  <si>
    <t>75th percentile</t>
  </si>
  <si>
    <t>90th percentile</t>
  </si>
  <si>
    <t>3. Interpretation: Based on the quartiles and percentiles, what can be inferred about the
income distribution of the employees?</t>
  </si>
  <si>
    <t>Q2</t>
  </si>
  <si>
    <t>2) Question : A research study wants to analyze the weight distribution of a sample
of individuals to assess their health and body composition.</t>
  </si>
  <si>
    <t>Weights (in kilograms)</t>
  </si>
  <si>
    <t>2. Percentiles: Calculate the 15th percentile, 50th percentile, and 85th percentile of the
weight distribution.</t>
  </si>
  <si>
    <t>15th percentile</t>
  </si>
  <si>
    <t>50th percentile</t>
  </si>
  <si>
    <t>85th percentile</t>
  </si>
  <si>
    <t>3. Interpretation: Based on the quartiles and percentiles, what can be inferred about the
weight distribution of the individuals?</t>
  </si>
  <si>
    <t>Q3</t>
  </si>
  <si>
    <t>3) Question : A retail store wants to analyze the distribution of customer purchase
amounts to identify their spending patterns.</t>
  </si>
  <si>
    <t>Purchase amounts (in dollars)</t>
  </si>
  <si>
    <t>2. Percentiles: Calculate the 20th percentile, 40th percentile, and 80th percentile of the
purchase amount distribution.</t>
  </si>
  <si>
    <t>20th percentile</t>
  </si>
  <si>
    <t>40th percentile</t>
  </si>
  <si>
    <t>80th percentile</t>
  </si>
  <si>
    <t>3. Interpretation: Based on the quartiles and percentiles, what can be inferred about the
spending patterns of the customers?</t>
  </si>
  <si>
    <t>Q4</t>
  </si>
  <si>
    <t>4) Question : A study wants to analyze the distribution of commute times of
employees to determine the average time spent traveling to work.</t>
  </si>
  <si>
    <t>Commute times (in minutes)</t>
  </si>
  <si>
    <t>1. Quartiles: Calculate the first quartile (Q1), median (Q2), and third quartile (Q3) of the
commute time distribution.</t>
  </si>
  <si>
    <t>2. Percentiles: Calculate the 30th percentile, 50th percentile, and 70th percentile of the
commute time distribution.</t>
  </si>
  <si>
    <t>30th percentile</t>
  </si>
  <si>
    <t>70th percentile</t>
  </si>
  <si>
    <t>3. Interpretation: Based on the quartiles and percentiles, what can be inferred about the
average commute time of the employees?</t>
  </si>
  <si>
    <t>5) Question : A manufacturing company wants to analyze the defect rates in its
production process to evaluate product quality.</t>
  </si>
  <si>
    <t>Defect rates (in percentage)</t>
  </si>
  <si>
    <t>1. Quartiles: Calculate the first quartile (Q1), median (Q2), and third quartile (Q3) of the
defect rate distribution.</t>
  </si>
  <si>
    <t>2. Percentiles: Calculate the 25th percentile, 50th percentile, and 75th percentile of the
defect rate distribution.</t>
  </si>
  <si>
    <t>The range (Q3-Q1) is 252.5.
From the percentile data, the maximum salary is concentrated around 75% data on the graph.</t>
  </si>
  <si>
    <t>Quarantile range is (Q3-Q1) 252.5
From the percentile data, we observe that 15% people weigh less than 94.55 kgs, 50% people weigh less than 267.5 kgs and 85%people weigh less than 444.25 kgs.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</si>
</sst>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4" fillId="5" borderId="1" xfId="0" applyFont="1" applyFill="1" applyBorder="1" applyAlignment="1">
      <alignment horizontal="center" vertical="top"/>
    </xf>
    <xf numFmtId="0" fontId="0" fillId="8" borderId="1" xfId="0" applyFill="1" applyBorder="1"/>
    <xf numFmtId="0" fontId="1" fillId="6" borderId="2" xfId="0" applyFont="1" applyFill="1" applyBorder="1"/>
    <xf numFmtId="0" fontId="0" fillId="9" borderId="1" xfId="0" applyFill="1" applyBorder="1"/>
    <xf numFmtId="0" fontId="0" fillId="7" borderId="3" xfId="0" applyFill="1" applyBorder="1" applyAlignment="1">
      <alignment horizontal="left" wrapText="1"/>
    </xf>
    <xf numFmtId="0" fontId="0" fillId="7" borderId="3" xfId="0" applyFill="1" applyBorder="1" applyAlignment="1">
      <alignment horizontal="left"/>
    </xf>
    <xf numFmtId="0" fontId="0" fillId="8" borderId="0" xfId="0" applyFill="1" applyAlignment="1">
      <alignment horizontal="left"/>
    </xf>
    <xf numFmtId="0" fontId="4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8" borderId="0" xfId="0" applyFill="1" applyAlignment="1">
      <alignment horizontal="left" vertical="top"/>
    </xf>
    <xf numFmtId="0" fontId="0" fillId="8" borderId="0" xfId="0" applyFill="1" applyAlignment="1">
      <alignment horizontal="left" vertical="top" wrapText="1"/>
    </xf>
    <xf numFmtId="0" fontId="0" fillId="8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CB8A-0A36-4EB7-BFBD-C0B5556CCD61}">
  <dimension ref="A1:O158"/>
  <sheetViews>
    <sheetView tabSelected="1" topLeftCell="A139" workbookViewId="0">
      <selection activeCell="F54" sqref="F54"/>
    </sheetView>
  </sheetViews>
  <sheetFormatPr defaultRowHeight="14.4" x14ac:dyDescent="0.3"/>
  <cols>
    <col min="1" max="1" width="13.33203125" bestFit="1" customWidth="1"/>
    <col min="15" max="15" width="2.44140625" style="1" customWidth="1"/>
  </cols>
  <sheetData>
    <row r="1" spans="1:14" ht="36.6" x14ac:dyDescent="0.7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3.4" x14ac:dyDescent="0.45">
      <c r="A3" s="13" t="s">
        <v>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5" spans="1:14" ht="21" x14ac:dyDescent="0.3">
      <c r="G5" s="2" t="s">
        <v>2</v>
      </c>
    </row>
    <row r="6" spans="1:14" ht="46.2" customHeight="1" x14ac:dyDescent="0.4">
      <c r="A6" s="9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3">
      <c r="A7" s="11" t="s">
        <v>4</v>
      </c>
      <c r="B7" s="11"/>
      <c r="C7" s="11"/>
      <c r="D7" s="11"/>
      <c r="E7" s="11"/>
      <c r="F7" s="11"/>
      <c r="G7" s="11"/>
      <c r="H7" s="11"/>
      <c r="I7" s="11"/>
      <c r="J7" s="11"/>
    </row>
    <row r="8" spans="1:14" x14ac:dyDescent="0.3">
      <c r="A8" s="3">
        <v>40</v>
      </c>
      <c r="B8" s="3">
        <v>45</v>
      </c>
      <c r="C8" s="3">
        <v>50</v>
      </c>
      <c r="D8" s="3">
        <v>55</v>
      </c>
      <c r="E8" s="3">
        <v>60</v>
      </c>
      <c r="F8" s="3">
        <v>62</v>
      </c>
      <c r="G8" s="3">
        <v>65</v>
      </c>
      <c r="H8" s="3">
        <v>68</v>
      </c>
      <c r="I8" s="3">
        <v>70</v>
      </c>
      <c r="J8" s="3">
        <v>72</v>
      </c>
    </row>
    <row r="9" spans="1:14" x14ac:dyDescent="0.3">
      <c r="A9" s="3">
        <v>75</v>
      </c>
      <c r="B9" s="3">
        <v>78</v>
      </c>
      <c r="C9" s="3">
        <v>80</v>
      </c>
      <c r="D9" s="3">
        <v>82</v>
      </c>
      <c r="E9" s="3">
        <v>85</v>
      </c>
      <c r="F9" s="3">
        <v>88</v>
      </c>
      <c r="G9" s="3">
        <v>90</v>
      </c>
      <c r="H9" s="3">
        <v>92</v>
      </c>
      <c r="I9" s="3">
        <v>95</v>
      </c>
      <c r="J9" s="3">
        <v>100</v>
      </c>
    </row>
    <row r="10" spans="1:14" x14ac:dyDescent="0.3">
      <c r="A10" s="3">
        <v>105</v>
      </c>
      <c r="B10" s="3">
        <v>110</v>
      </c>
      <c r="C10" s="3">
        <v>115</v>
      </c>
      <c r="D10" s="3">
        <v>120</v>
      </c>
      <c r="E10" s="3">
        <v>125</v>
      </c>
      <c r="F10" s="3">
        <v>130</v>
      </c>
      <c r="G10" s="3">
        <v>135</v>
      </c>
      <c r="H10" s="3">
        <v>140</v>
      </c>
      <c r="I10" s="3">
        <v>145</v>
      </c>
      <c r="J10" s="3">
        <v>150</v>
      </c>
    </row>
    <row r="11" spans="1:14" x14ac:dyDescent="0.3">
      <c r="A11" s="3">
        <v>155</v>
      </c>
      <c r="B11" s="3">
        <v>160</v>
      </c>
      <c r="C11" s="3">
        <v>165</v>
      </c>
      <c r="D11" s="3">
        <v>170</v>
      </c>
      <c r="E11" s="3">
        <v>175</v>
      </c>
      <c r="F11" s="3">
        <v>180</v>
      </c>
      <c r="G11" s="3">
        <v>185</v>
      </c>
      <c r="H11" s="3">
        <v>190</v>
      </c>
      <c r="I11" s="3">
        <v>195</v>
      </c>
      <c r="J11" s="3">
        <v>200</v>
      </c>
    </row>
    <row r="12" spans="1:14" x14ac:dyDescent="0.3">
      <c r="A12" s="3">
        <v>205</v>
      </c>
      <c r="B12" s="3">
        <v>210</v>
      </c>
      <c r="C12" s="3">
        <v>215</v>
      </c>
      <c r="D12" s="3">
        <v>220</v>
      </c>
      <c r="E12" s="3">
        <v>225</v>
      </c>
      <c r="F12" s="3">
        <v>230</v>
      </c>
      <c r="G12" s="3">
        <v>235</v>
      </c>
      <c r="H12" s="3">
        <v>240</v>
      </c>
      <c r="I12" s="3">
        <v>245</v>
      </c>
      <c r="J12" s="3">
        <v>250</v>
      </c>
    </row>
    <row r="13" spans="1:14" x14ac:dyDescent="0.3">
      <c r="A13" s="3">
        <v>255</v>
      </c>
      <c r="B13" s="3">
        <v>260</v>
      </c>
      <c r="C13" s="3">
        <v>265</v>
      </c>
      <c r="D13" s="3">
        <v>270</v>
      </c>
      <c r="E13" s="3">
        <v>275</v>
      </c>
      <c r="F13" s="3">
        <v>280</v>
      </c>
      <c r="G13" s="3">
        <v>285</v>
      </c>
      <c r="H13" s="3">
        <v>290</v>
      </c>
      <c r="I13" s="3">
        <v>295</v>
      </c>
      <c r="J13" s="3">
        <v>300</v>
      </c>
    </row>
    <row r="14" spans="1:14" x14ac:dyDescent="0.3">
      <c r="A14" s="3">
        <v>305</v>
      </c>
      <c r="B14" s="3">
        <v>310</v>
      </c>
      <c r="C14" s="3">
        <v>315</v>
      </c>
      <c r="D14" s="3">
        <v>320</v>
      </c>
      <c r="E14" s="3">
        <v>325</v>
      </c>
      <c r="F14" s="3">
        <v>330</v>
      </c>
      <c r="G14" s="3">
        <v>335</v>
      </c>
      <c r="H14" s="3">
        <v>340</v>
      </c>
      <c r="I14" s="3">
        <v>345</v>
      </c>
      <c r="J14" s="3">
        <v>350</v>
      </c>
    </row>
    <row r="15" spans="1:14" x14ac:dyDescent="0.3">
      <c r="A15" s="3">
        <v>355</v>
      </c>
      <c r="B15" s="3">
        <v>360</v>
      </c>
      <c r="C15" s="3">
        <v>365</v>
      </c>
      <c r="D15" s="3">
        <v>370</v>
      </c>
      <c r="E15" s="3">
        <v>375</v>
      </c>
      <c r="F15" s="3">
        <v>380</v>
      </c>
      <c r="G15" s="3">
        <v>385</v>
      </c>
      <c r="H15" s="3">
        <v>390</v>
      </c>
      <c r="I15" s="3">
        <v>395</v>
      </c>
      <c r="J15" s="3">
        <v>400</v>
      </c>
    </row>
    <row r="16" spans="1:14" x14ac:dyDescent="0.3">
      <c r="A16" s="3">
        <v>405</v>
      </c>
      <c r="B16" s="3">
        <v>410</v>
      </c>
      <c r="C16" s="3">
        <v>415</v>
      </c>
      <c r="D16" s="3">
        <v>420</v>
      </c>
      <c r="E16" s="3">
        <v>425</v>
      </c>
      <c r="F16" s="3">
        <v>430</v>
      </c>
      <c r="G16" s="3">
        <v>435</v>
      </c>
      <c r="H16" s="3">
        <v>440</v>
      </c>
      <c r="I16" s="3">
        <v>445</v>
      </c>
      <c r="J16" s="3">
        <v>450</v>
      </c>
    </row>
    <row r="17" spans="1:14" x14ac:dyDescent="0.3">
      <c r="A17" s="3">
        <v>455</v>
      </c>
      <c r="B17" s="3">
        <v>460</v>
      </c>
      <c r="C17" s="3">
        <v>465</v>
      </c>
      <c r="D17" s="3">
        <v>470</v>
      </c>
      <c r="E17" s="3">
        <v>475</v>
      </c>
      <c r="F17" s="3">
        <v>480</v>
      </c>
      <c r="G17" s="3">
        <v>485</v>
      </c>
      <c r="H17" s="3">
        <v>490</v>
      </c>
      <c r="I17" s="3">
        <v>495</v>
      </c>
      <c r="J17" s="3">
        <v>500</v>
      </c>
    </row>
    <row r="19" spans="1:14" x14ac:dyDescent="0.3">
      <c r="A19" s="4" t="s">
        <v>5</v>
      </c>
    </row>
    <row r="20" spans="1:14" ht="28.8" customHeight="1" x14ac:dyDescent="0.3">
      <c r="A20" s="6" t="s">
        <v>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3">
      <c r="A21" s="5" t="s">
        <v>7</v>
      </c>
      <c r="B21" s="3">
        <f>_xlfn.QUARTILE.EXC(A8:J17,1)</f>
        <v>126.25</v>
      </c>
    </row>
    <row r="22" spans="1:14" x14ac:dyDescent="0.3">
      <c r="A22" s="5" t="s">
        <v>9</v>
      </c>
      <c r="B22" s="3">
        <f>MEDIAN(A8:J17)</f>
        <v>252.5</v>
      </c>
    </row>
    <row r="23" spans="1:14" x14ac:dyDescent="0.3">
      <c r="A23" s="5" t="s">
        <v>8</v>
      </c>
      <c r="B23" s="3">
        <f>_xlfn.QUARTILE.EXC(A8:J17,3)</f>
        <v>378.75</v>
      </c>
    </row>
    <row r="25" spans="1:14" ht="29.4" customHeight="1" x14ac:dyDescent="0.3">
      <c r="A25" s="6" t="s">
        <v>10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 x14ac:dyDescent="0.3">
      <c r="A26" s="5" t="s">
        <v>11</v>
      </c>
      <c r="B26" s="3">
        <f>_xlfn.PERCENTILE.INC(A8:J17,0.1)</f>
        <v>74.7</v>
      </c>
    </row>
    <row r="27" spans="1:14" x14ac:dyDescent="0.3">
      <c r="A27" s="5" t="s">
        <v>12</v>
      </c>
      <c r="B27" s="3">
        <f>_xlfn.PERCENTILE.EXC(A8:J17,0.25)</f>
        <v>126.25</v>
      </c>
    </row>
    <row r="28" spans="1:14" x14ac:dyDescent="0.3">
      <c r="A28" s="5" t="s">
        <v>13</v>
      </c>
      <c r="B28" s="3">
        <f>_xlfn.PERCENTILE.EXC(A8:J17,0.75)</f>
        <v>378.75</v>
      </c>
    </row>
    <row r="29" spans="1:14" x14ac:dyDescent="0.3">
      <c r="A29" s="5" t="s">
        <v>14</v>
      </c>
      <c r="B29" s="3">
        <f>_xlfn.PERCENTILE.EXC(A8:J17,0.9)</f>
        <v>454.5</v>
      </c>
    </row>
    <row r="31" spans="1:14" ht="28.2" customHeight="1" x14ac:dyDescent="0.3">
      <c r="A31" s="6" t="s">
        <v>15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ht="34.799999999999997" customHeight="1" x14ac:dyDescent="0.3">
      <c r="A32" s="15" t="s">
        <v>44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4" spans="1:1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6" spans="1:14" ht="21" x14ac:dyDescent="0.3">
      <c r="G36" s="2" t="s">
        <v>16</v>
      </c>
    </row>
    <row r="37" spans="1:14" ht="43.2" customHeight="1" x14ac:dyDescent="0.4">
      <c r="A37" s="9" t="s">
        <v>17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1" t="s">
        <v>18</v>
      </c>
      <c r="B38" s="11"/>
      <c r="C38" s="11"/>
      <c r="D38" s="11"/>
      <c r="E38" s="11"/>
      <c r="F38" s="11"/>
      <c r="G38" s="11"/>
      <c r="H38" s="11"/>
      <c r="I38" s="11"/>
      <c r="J38" s="11"/>
    </row>
    <row r="39" spans="1:14" x14ac:dyDescent="0.3">
      <c r="A39" s="3">
        <v>55</v>
      </c>
      <c r="B39" s="3">
        <v>60</v>
      </c>
      <c r="C39" s="3">
        <v>62</v>
      </c>
      <c r="D39" s="3">
        <v>65</v>
      </c>
      <c r="E39" s="3">
        <v>68</v>
      </c>
      <c r="F39" s="3">
        <v>70</v>
      </c>
      <c r="G39" s="3">
        <v>72</v>
      </c>
      <c r="H39" s="3">
        <v>75</v>
      </c>
      <c r="I39" s="3">
        <v>78</v>
      </c>
      <c r="J39" s="3">
        <v>80</v>
      </c>
    </row>
    <row r="40" spans="1:14" x14ac:dyDescent="0.3">
      <c r="A40" s="3">
        <v>82</v>
      </c>
      <c r="B40" s="3">
        <v>85</v>
      </c>
      <c r="C40" s="3">
        <v>88</v>
      </c>
      <c r="D40" s="3">
        <v>90</v>
      </c>
      <c r="E40" s="3">
        <v>92</v>
      </c>
      <c r="F40" s="3">
        <v>95</v>
      </c>
      <c r="G40" s="3">
        <v>100</v>
      </c>
      <c r="H40" s="3">
        <v>105</v>
      </c>
      <c r="I40" s="3">
        <v>110</v>
      </c>
      <c r="J40" s="3">
        <v>115</v>
      </c>
    </row>
    <row r="41" spans="1:14" x14ac:dyDescent="0.3">
      <c r="A41" s="3">
        <v>120</v>
      </c>
      <c r="B41" s="3">
        <v>125</v>
      </c>
      <c r="C41" s="3">
        <v>130</v>
      </c>
      <c r="D41" s="3">
        <v>135</v>
      </c>
      <c r="E41" s="3">
        <v>140</v>
      </c>
      <c r="F41" s="3">
        <v>145</v>
      </c>
      <c r="G41" s="3">
        <v>150</v>
      </c>
      <c r="H41" s="3">
        <v>155</v>
      </c>
      <c r="I41" s="3">
        <v>160</v>
      </c>
      <c r="J41" s="3">
        <v>165</v>
      </c>
    </row>
    <row r="42" spans="1:14" x14ac:dyDescent="0.3">
      <c r="A42" s="3">
        <v>170</v>
      </c>
      <c r="B42" s="3">
        <v>175</v>
      </c>
      <c r="C42" s="3">
        <v>180</v>
      </c>
      <c r="D42" s="3">
        <v>185</v>
      </c>
      <c r="E42" s="3">
        <v>190</v>
      </c>
      <c r="F42" s="3">
        <v>195</v>
      </c>
      <c r="G42" s="3">
        <v>200</v>
      </c>
      <c r="H42" s="3">
        <v>205</v>
      </c>
      <c r="I42" s="3">
        <v>210</v>
      </c>
      <c r="J42" s="3">
        <v>215</v>
      </c>
    </row>
    <row r="43" spans="1:14" x14ac:dyDescent="0.3">
      <c r="A43" s="3">
        <v>220</v>
      </c>
      <c r="B43" s="3">
        <v>225</v>
      </c>
      <c r="C43" s="3">
        <v>230</v>
      </c>
      <c r="D43" s="3">
        <v>235</v>
      </c>
      <c r="E43" s="3">
        <v>240</v>
      </c>
      <c r="F43" s="3">
        <v>245</v>
      </c>
      <c r="G43" s="3">
        <v>250</v>
      </c>
      <c r="H43" s="3">
        <v>255</v>
      </c>
      <c r="I43" s="3">
        <v>260</v>
      </c>
      <c r="J43" s="3">
        <v>265</v>
      </c>
    </row>
    <row r="44" spans="1:14" x14ac:dyDescent="0.3">
      <c r="A44" s="3">
        <v>270</v>
      </c>
      <c r="B44" s="3">
        <v>275</v>
      </c>
      <c r="C44" s="3">
        <v>280</v>
      </c>
      <c r="D44" s="3">
        <v>285</v>
      </c>
      <c r="E44" s="3">
        <v>290</v>
      </c>
      <c r="F44" s="3">
        <v>295</v>
      </c>
      <c r="G44" s="3">
        <v>300</v>
      </c>
      <c r="H44" s="3">
        <v>305</v>
      </c>
      <c r="I44" s="3">
        <v>310</v>
      </c>
      <c r="J44" s="3">
        <v>315</v>
      </c>
    </row>
    <row r="45" spans="1:14" x14ac:dyDescent="0.3">
      <c r="A45" s="3">
        <v>320</v>
      </c>
      <c r="B45" s="3">
        <v>325</v>
      </c>
      <c r="C45" s="3">
        <v>330</v>
      </c>
      <c r="D45" s="3">
        <v>335</v>
      </c>
      <c r="E45" s="3">
        <v>340</v>
      </c>
      <c r="F45" s="3">
        <v>345</v>
      </c>
      <c r="G45" s="3">
        <v>350</v>
      </c>
      <c r="H45" s="3">
        <v>355</v>
      </c>
      <c r="I45" s="3">
        <v>360</v>
      </c>
      <c r="J45" s="3">
        <v>365</v>
      </c>
    </row>
    <row r="46" spans="1:14" x14ac:dyDescent="0.3">
      <c r="A46" s="3">
        <v>370</v>
      </c>
      <c r="B46" s="3">
        <v>375</v>
      </c>
      <c r="C46" s="3">
        <v>380</v>
      </c>
      <c r="D46" s="3">
        <v>385</v>
      </c>
      <c r="E46" s="3">
        <v>390</v>
      </c>
      <c r="F46" s="3">
        <v>395</v>
      </c>
      <c r="G46" s="3">
        <v>400</v>
      </c>
      <c r="H46" s="3">
        <v>405</v>
      </c>
      <c r="I46" s="3">
        <v>410</v>
      </c>
      <c r="J46" s="3">
        <v>415</v>
      </c>
    </row>
    <row r="47" spans="1:14" x14ac:dyDescent="0.3">
      <c r="A47" s="3">
        <v>420</v>
      </c>
      <c r="B47" s="3">
        <v>425</v>
      </c>
      <c r="C47" s="3">
        <v>430</v>
      </c>
      <c r="D47" s="3">
        <v>435</v>
      </c>
      <c r="E47" s="3">
        <v>440</v>
      </c>
      <c r="F47" s="3">
        <v>445</v>
      </c>
      <c r="G47" s="3">
        <v>450</v>
      </c>
      <c r="H47" s="3">
        <v>455</v>
      </c>
      <c r="I47" s="3">
        <v>460</v>
      </c>
      <c r="J47" s="3">
        <v>465</v>
      </c>
    </row>
    <row r="48" spans="1:14" x14ac:dyDescent="0.3">
      <c r="A48" s="3">
        <v>470</v>
      </c>
      <c r="B48" s="3">
        <v>475</v>
      </c>
      <c r="C48" s="3">
        <v>480</v>
      </c>
      <c r="D48" s="3">
        <v>485</v>
      </c>
      <c r="E48" s="3">
        <v>490</v>
      </c>
      <c r="F48" s="3">
        <v>495</v>
      </c>
      <c r="G48" s="3">
        <v>500</v>
      </c>
      <c r="H48" s="3">
        <v>505</v>
      </c>
      <c r="I48" s="3">
        <v>510</v>
      </c>
      <c r="J48" s="3">
        <v>515</v>
      </c>
    </row>
    <row r="50" spans="1:14" x14ac:dyDescent="0.3">
      <c r="A50" s="4" t="s">
        <v>5</v>
      </c>
    </row>
    <row r="51" spans="1:14" ht="30" customHeight="1" x14ac:dyDescent="0.3">
      <c r="A51" s="6" t="s">
        <v>6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 x14ac:dyDescent="0.3">
      <c r="A52" s="5" t="s">
        <v>7</v>
      </c>
      <c r="B52" s="3">
        <f>_xlfn.QUARTILE.EXC(A38:J48,1)</f>
        <v>141.25</v>
      </c>
    </row>
    <row r="53" spans="1:14" x14ac:dyDescent="0.3">
      <c r="A53" s="5" t="s">
        <v>9</v>
      </c>
      <c r="B53" s="3">
        <f>MEDIAN(A38:J48)</f>
        <v>267.5</v>
      </c>
    </row>
    <row r="54" spans="1:14" x14ac:dyDescent="0.3">
      <c r="A54" s="5" t="s">
        <v>8</v>
      </c>
      <c r="B54" s="3">
        <f>_xlfn.QUARTILE.EXC(A38:J48,3)</f>
        <v>393.75</v>
      </c>
    </row>
    <row r="56" spans="1:14" ht="28.8" customHeight="1" x14ac:dyDescent="0.3">
      <c r="A56" s="6" t="s">
        <v>19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 x14ac:dyDescent="0.3">
      <c r="A57" s="5" t="s">
        <v>20</v>
      </c>
      <c r="B57" s="3">
        <f>_xlfn.PERCENTILE.INC(A39:J48,0.15)</f>
        <v>94.55</v>
      </c>
    </row>
    <row r="58" spans="1:14" x14ac:dyDescent="0.3">
      <c r="A58" s="5" t="s">
        <v>21</v>
      </c>
      <c r="B58" s="3">
        <f>_xlfn.PERCENTILE.EXC(A39:J48,0.5)</f>
        <v>267.5</v>
      </c>
    </row>
    <row r="59" spans="1:14" x14ac:dyDescent="0.3">
      <c r="A59" s="5" t="s">
        <v>22</v>
      </c>
      <c r="B59" s="3">
        <f>_xlfn.PERCENTILE.EXC(A39:J48,0.85)</f>
        <v>444.25</v>
      </c>
    </row>
    <row r="61" spans="1:14" ht="29.4" customHeight="1" x14ac:dyDescent="0.3">
      <c r="A61" s="6" t="s">
        <v>23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 ht="43.2" customHeight="1" x14ac:dyDescent="0.3">
      <c r="A62" s="16" t="s">
        <v>45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6" spans="1:14" ht="21" x14ac:dyDescent="0.3">
      <c r="G66" s="2" t="s">
        <v>24</v>
      </c>
    </row>
    <row r="67" spans="1:14" ht="43.2" customHeight="1" x14ac:dyDescent="0.4">
      <c r="A67" s="9" t="s">
        <v>25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x14ac:dyDescent="0.3">
      <c r="A68" s="11" t="s">
        <v>26</v>
      </c>
      <c r="B68" s="11"/>
      <c r="C68" s="11"/>
      <c r="D68" s="11"/>
      <c r="E68" s="11"/>
      <c r="F68" s="11"/>
      <c r="G68" s="11"/>
      <c r="H68" s="11"/>
      <c r="I68" s="11"/>
      <c r="J68" s="11"/>
    </row>
    <row r="69" spans="1:14" x14ac:dyDescent="0.3">
      <c r="A69" s="3">
        <v>20</v>
      </c>
      <c r="B69" s="3">
        <v>25</v>
      </c>
      <c r="C69" s="3">
        <v>30</v>
      </c>
      <c r="D69" s="3">
        <v>35</v>
      </c>
      <c r="E69" s="3">
        <v>40</v>
      </c>
      <c r="F69" s="3">
        <v>45</v>
      </c>
      <c r="G69" s="3">
        <v>50</v>
      </c>
      <c r="H69" s="3">
        <v>55</v>
      </c>
      <c r="I69" s="3">
        <v>60</v>
      </c>
      <c r="J69" s="3">
        <v>65</v>
      </c>
    </row>
    <row r="70" spans="1:14" x14ac:dyDescent="0.3">
      <c r="A70" s="3">
        <v>70</v>
      </c>
      <c r="B70" s="3">
        <v>75</v>
      </c>
      <c r="C70" s="3">
        <v>80</v>
      </c>
      <c r="D70" s="3">
        <v>85</v>
      </c>
      <c r="E70" s="3">
        <v>90</v>
      </c>
      <c r="F70" s="3">
        <v>95</v>
      </c>
      <c r="G70" s="3">
        <v>100</v>
      </c>
      <c r="H70" s="3">
        <v>105</v>
      </c>
      <c r="I70" s="3">
        <v>110</v>
      </c>
      <c r="J70" s="3">
        <v>115</v>
      </c>
    </row>
    <row r="71" spans="1:14" x14ac:dyDescent="0.3">
      <c r="A71" s="3">
        <v>120</v>
      </c>
      <c r="B71" s="3">
        <v>125</v>
      </c>
      <c r="C71" s="3">
        <v>130</v>
      </c>
      <c r="D71" s="3">
        <v>135</v>
      </c>
      <c r="E71" s="3">
        <v>140</v>
      </c>
      <c r="F71" s="3">
        <v>145</v>
      </c>
      <c r="G71" s="3">
        <v>150</v>
      </c>
      <c r="H71" s="3">
        <v>155</v>
      </c>
      <c r="I71" s="3">
        <v>160</v>
      </c>
      <c r="J71" s="3">
        <v>165</v>
      </c>
    </row>
    <row r="72" spans="1:14" x14ac:dyDescent="0.3">
      <c r="A72" s="3">
        <v>170</v>
      </c>
      <c r="B72" s="3">
        <v>175</v>
      </c>
      <c r="C72" s="3">
        <v>180</v>
      </c>
      <c r="D72" s="3">
        <v>185</v>
      </c>
      <c r="E72" s="3">
        <v>190</v>
      </c>
      <c r="F72" s="3">
        <v>195</v>
      </c>
      <c r="G72" s="3">
        <v>200</v>
      </c>
      <c r="H72" s="3">
        <v>205</v>
      </c>
      <c r="I72" s="3">
        <v>210</v>
      </c>
      <c r="J72" s="3">
        <v>215</v>
      </c>
    </row>
    <row r="73" spans="1:14" x14ac:dyDescent="0.3">
      <c r="A73" s="3">
        <v>220</v>
      </c>
      <c r="B73" s="3">
        <v>225</v>
      </c>
      <c r="C73" s="3">
        <v>230</v>
      </c>
      <c r="D73" s="3">
        <v>235</v>
      </c>
      <c r="E73" s="3">
        <v>240</v>
      </c>
      <c r="F73" s="3">
        <v>245</v>
      </c>
      <c r="G73" s="3">
        <v>250</v>
      </c>
      <c r="H73" s="3">
        <v>255</v>
      </c>
      <c r="I73" s="3">
        <v>260</v>
      </c>
      <c r="J73" s="3">
        <v>265</v>
      </c>
    </row>
    <row r="74" spans="1:14" x14ac:dyDescent="0.3">
      <c r="A74" s="3">
        <v>270</v>
      </c>
      <c r="B74" s="3">
        <v>275</v>
      </c>
      <c r="C74" s="3">
        <v>280</v>
      </c>
      <c r="D74" s="3">
        <v>285</v>
      </c>
      <c r="E74" s="3">
        <v>290</v>
      </c>
      <c r="F74" s="3">
        <v>295</v>
      </c>
      <c r="G74" s="3">
        <v>300</v>
      </c>
      <c r="H74" s="3">
        <v>305</v>
      </c>
      <c r="I74" s="3">
        <v>310</v>
      </c>
      <c r="J74" s="3">
        <v>315</v>
      </c>
    </row>
    <row r="75" spans="1:14" x14ac:dyDescent="0.3">
      <c r="A75" s="3">
        <v>320</v>
      </c>
      <c r="B75" s="3">
        <v>325</v>
      </c>
      <c r="C75" s="3">
        <v>330</v>
      </c>
      <c r="D75" s="3">
        <v>335</v>
      </c>
      <c r="E75" s="3">
        <v>340</v>
      </c>
      <c r="F75" s="3">
        <v>345</v>
      </c>
      <c r="G75" s="3">
        <v>350</v>
      </c>
      <c r="H75" s="3">
        <v>355</v>
      </c>
      <c r="I75" s="3">
        <v>360</v>
      </c>
      <c r="J75" s="3">
        <v>365</v>
      </c>
    </row>
    <row r="76" spans="1:14" x14ac:dyDescent="0.3">
      <c r="A76" s="3">
        <v>370</v>
      </c>
      <c r="B76" s="3">
        <v>375</v>
      </c>
      <c r="C76" s="3">
        <v>380</v>
      </c>
      <c r="D76" s="3">
        <v>385</v>
      </c>
      <c r="E76" s="3">
        <v>390</v>
      </c>
      <c r="F76" s="3">
        <v>395</v>
      </c>
      <c r="G76" s="3">
        <v>400</v>
      </c>
      <c r="H76" s="3">
        <v>405</v>
      </c>
      <c r="I76" s="3">
        <v>410</v>
      </c>
      <c r="J76" s="3">
        <v>415</v>
      </c>
    </row>
    <row r="77" spans="1:14" x14ac:dyDescent="0.3">
      <c r="A77" s="3">
        <v>420</v>
      </c>
      <c r="B77" s="3">
        <v>425</v>
      </c>
      <c r="C77" s="3">
        <v>430</v>
      </c>
      <c r="D77" s="3">
        <v>435</v>
      </c>
      <c r="E77" s="3">
        <v>440</v>
      </c>
      <c r="F77" s="3">
        <v>445</v>
      </c>
      <c r="G77" s="3">
        <v>450</v>
      </c>
      <c r="H77" s="3">
        <v>455</v>
      </c>
      <c r="I77" s="3">
        <v>460</v>
      </c>
      <c r="J77" s="3">
        <v>465</v>
      </c>
    </row>
    <row r="78" spans="1:14" x14ac:dyDescent="0.3">
      <c r="A78" s="3">
        <v>470</v>
      </c>
      <c r="B78" s="3">
        <v>475</v>
      </c>
      <c r="C78" s="3">
        <v>480</v>
      </c>
      <c r="D78" s="3">
        <v>485</v>
      </c>
      <c r="E78" s="3">
        <v>490</v>
      </c>
      <c r="F78" s="3">
        <v>495</v>
      </c>
      <c r="G78" s="3">
        <v>500</v>
      </c>
      <c r="H78" s="3">
        <v>505</v>
      </c>
      <c r="I78" s="3">
        <v>510</v>
      </c>
      <c r="J78" s="3">
        <v>515</v>
      </c>
    </row>
    <row r="79" spans="1:14" x14ac:dyDescent="0.3">
      <c r="A79" s="3">
        <v>520</v>
      </c>
      <c r="B79" s="3">
        <v>525</v>
      </c>
      <c r="C79" s="3">
        <v>530</v>
      </c>
      <c r="D79" s="3">
        <v>535</v>
      </c>
      <c r="E79" s="3">
        <v>540</v>
      </c>
      <c r="F79" s="3">
        <v>545</v>
      </c>
      <c r="G79" s="3">
        <v>550</v>
      </c>
      <c r="H79" s="3">
        <v>555</v>
      </c>
      <c r="I79" s="3">
        <v>560</v>
      </c>
      <c r="J79" s="3">
        <v>565</v>
      </c>
    </row>
    <row r="81" spans="1:14" x14ac:dyDescent="0.3">
      <c r="A81" s="4" t="s">
        <v>5</v>
      </c>
    </row>
    <row r="82" spans="1:14" ht="30.6" customHeight="1" x14ac:dyDescent="0.3">
      <c r="A82" s="6" t="s">
        <v>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 x14ac:dyDescent="0.3">
      <c r="A83" s="5" t="s">
        <v>7</v>
      </c>
      <c r="B83" s="3">
        <f>_xlfn.QUARTILE.EXC(A69:J79,1)</f>
        <v>153.75</v>
      </c>
    </row>
    <row r="84" spans="1:14" x14ac:dyDescent="0.3">
      <c r="A84" s="5" t="s">
        <v>9</v>
      </c>
      <c r="B84" s="3">
        <f>MEDIAN(A69:J79)</f>
        <v>292.5</v>
      </c>
    </row>
    <row r="85" spans="1:14" x14ac:dyDescent="0.3">
      <c r="A85" s="5" t="s">
        <v>8</v>
      </c>
      <c r="B85" s="3">
        <f>_xlfn.QUARTILE.EXC(A69:J79,3)</f>
        <v>431.25</v>
      </c>
    </row>
    <row r="87" spans="1:14" ht="30.6" customHeight="1" x14ac:dyDescent="0.3">
      <c r="A87" s="6" t="s">
        <v>27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 x14ac:dyDescent="0.3">
      <c r="A88" s="5" t="s">
        <v>28</v>
      </c>
      <c r="B88" s="3">
        <f>_xlfn.PERCENTILE.INC(A69:J79,0.2)</f>
        <v>129</v>
      </c>
    </row>
    <row r="89" spans="1:14" x14ac:dyDescent="0.3">
      <c r="A89" s="5" t="s">
        <v>29</v>
      </c>
      <c r="B89" s="3">
        <f>_xlfn.PERCENTILE.EXC(A69:J79,0.4)</f>
        <v>237.00000000000003</v>
      </c>
    </row>
    <row r="90" spans="1:14" x14ac:dyDescent="0.3">
      <c r="A90" s="5" t="s">
        <v>30</v>
      </c>
      <c r="B90" s="3">
        <f>_xlfn.PERCENTILE.EXC(A69:J79,0.8)</f>
        <v>459.00000000000006</v>
      </c>
    </row>
    <row r="92" spans="1:14" ht="28.2" customHeight="1" x14ac:dyDescent="0.3">
      <c r="A92" s="6" t="s">
        <v>31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5" spans="1:1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7" spans="1:14" ht="21" x14ac:dyDescent="0.3">
      <c r="G97" s="2" t="s">
        <v>32</v>
      </c>
    </row>
    <row r="98" spans="1:14" ht="41.4" customHeight="1" x14ac:dyDescent="0.4">
      <c r="A98" s="9" t="s">
        <v>33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x14ac:dyDescent="0.3">
      <c r="A99" s="11" t="s">
        <v>34</v>
      </c>
      <c r="B99" s="11"/>
      <c r="C99" s="11"/>
      <c r="D99" s="11"/>
      <c r="E99" s="11"/>
      <c r="F99" s="11"/>
      <c r="G99" s="11"/>
      <c r="H99" s="11"/>
      <c r="I99" s="11"/>
      <c r="J99" s="11"/>
    </row>
    <row r="100" spans="1:14" x14ac:dyDescent="0.3">
      <c r="A100" s="3">
        <v>15</v>
      </c>
      <c r="B100" s="3">
        <v>20</v>
      </c>
      <c r="C100" s="3">
        <v>25</v>
      </c>
      <c r="D100" s="3">
        <v>30</v>
      </c>
      <c r="E100" s="3">
        <v>35</v>
      </c>
      <c r="F100" s="3">
        <v>40</v>
      </c>
      <c r="G100" s="3">
        <v>45</v>
      </c>
      <c r="H100" s="3">
        <v>50</v>
      </c>
      <c r="I100" s="3">
        <v>55</v>
      </c>
      <c r="J100" s="3">
        <v>60</v>
      </c>
    </row>
    <row r="101" spans="1:14" x14ac:dyDescent="0.3">
      <c r="A101" s="3">
        <v>65</v>
      </c>
      <c r="B101" s="3">
        <v>70</v>
      </c>
      <c r="C101" s="3">
        <v>75</v>
      </c>
      <c r="D101" s="3">
        <v>80</v>
      </c>
      <c r="E101" s="3">
        <v>85</v>
      </c>
      <c r="F101" s="3">
        <v>90</v>
      </c>
      <c r="G101" s="3">
        <v>95</v>
      </c>
      <c r="H101" s="3">
        <v>100</v>
      </c>
      <c r="I101" s="3">
        <v>105</v>
      </c>
      <c r="J101" s="3">
        <v>110</v>
      </c>
    </row>
    <row r="102" spans="1:14" x14ac:dyDescent="0.3">
      <c r="A102" s="3">
        <v>115</v>
      </c>
      <c r="B102" s="3">
        <v>120</v>
      </c>
      <c r="C102" s="3">
        <v>125</v>
      </c>
      <c r="D102" s="3">
        <v>130</v>
      </c>
      <c r="E102" s="3">
        <v>135</v>
      </c>
      <c r="F102" s="3">
        <v>140</v>
      </c>
      <c r="G102" s="3">
        <v>145</v>
      </c>
      <c r="H102" s="3">
        <v>150</v>
      </c>
      <c r="I102" s="3">
        <v>155</v>
      </c>
      <c r="J102" s="3">
        <v>160</v>
      </c>
    </row>
    <row r="103" spans="1:14" x14ac:dyDescent="0.3">
      <c r="A103" s="3">
        <v>165</v>
      </c>
      <c r="B103" s="3">
        <v>170</v>
      </c>
      <c r="C103" s="3">
        <v>175</v>
      </c>
      <c r="D103" s="3">
        <v>180</v>
      </c>
      <c r="E103" s="3">
        <v>185</v>
      </c>
      <c r="F103" s="3">
        <v>190</v>
      </c>
      <c r="G103" s="3">
        <v>195</v>
      </c>
      <c r="H103" s="3">
        <v>200</v>
      </c>
      <c r="I103" s="3">
        <v>205</v>
      </c>
      <c r="J103" s="3">
        <v>210</v>
      </c>
    </row>
    <row r="104" spans="1:14" x14ac:dyDescent="0.3">
      <c r="A104" s="3">
        <v>215</v>
      </c>
      <c r="B104" s="3">
        <v>220</v>
      </c>
      <c r="C104" s="3">
        <v>225</v>
      </c>
      <c r="D104" s="3">
        <v>230</v>
      </c>
      <c r="E104" s="3">
        <v>235</v>
      </c>
      <c r="F104" s="3">
        <v>240</v>
      </c>
      <c r="G104" s="3">
        <v>245</v>
      </c>
      <c r="H104" s="3">
        <v>250</v>
      </c>
      <c r="I104" s="3">
        <v>255</v>
      </c>
      <c r="J104" s="3">
        <v>260</v>
      </c>
    </row>
    <row r="105" spans="1:14" x14ac:dyDescent="0.3">
      <c r="A105" s="3">
        <v>265</v>
      </c>
      <c r="B105" s="3">
        <v>270</v>
      </c>
      <c r="C105" s="3">
        <v>275</v>
      </c>
      <c r="D105" s="3">
        <v>280</v>
      </c>
      <c r="E105" s="3">
        <v>285</v>
      </c>
      <c r="F105" s="3">
        <v>290</v>
      </c>
      <c r="G105" s="3">
        <v>295</v>
      </c>
      <c r="H105" s="3">
        <v>300</v>
      </c>
      <c r="I105" s="3">
        <v>305</v>
      </c>
      <c r="J105" s="3">
        <v>310</v>
      </c>
    </row>
    <row r="106" spans="1:14" x14ac:dyDescent="0.3">
      <c r="A106" s="3">
        <v>315</v>
      </c>
      <c r="B106" s="3">
        <v>320</v>
      </c>
      <c r="C106" s="3">
        <v>325</v>
      </c>
      <c r="D106" s="3">
        <v>330</v>
      </c>
      <c r="E106" s="3">
        <v>335</v>
      </c>
      <c r="F106" s="3">
        <v>340</v>
      </c>
      <c r="G106" s="3">
        <v>345</v>
      </c>
      <c r="H106" s="3">
        <v>350</v>
      </c>
      <c r="I106" s="3">
        <v>355</v>
      </c>
      <c r="J106" s="3">
        <v>360</v>
      </c>
    </row>
    <row r="107" spans="1:14" x14ac:dyDescent="0.3">
      <c r="A107" s="3">
        <v>365</v>
      </c>
      <c r="B107" s="3">
        <v>370</v>
      </c>
      <c r="C107" s="3">
        <v>375</v>
      </c>
      <c r="D107" s="3">
        <v>380</v>
      </c>
      <c r="E107" s="3">
        <v>385</v>
      </c>
      <c r="F107" s="3">
        <v>390</v>
      </c>
      <c r="G107" s="3">
        <v>395</v>
      </c>
      <c r="H107" s="3">
        <v>400</v>
      </c>
      <c r="I107" s="3">
        <v>405</v>
      </c>
      <c r="J107" s="3">
        <v>410</v>
      </c>
    </row>
    <row r="108" spans="1:14" x14ac:dyDescent="0.3">
      <c r="A108" s="3">
        <v>415</v>
      </c>
      <c r="B108" s="3">
        <v>420</v>
      </c>
      <c r="C108" s="3">
        <v>425</v>
      </c>
      <c r="D108" s="3">
        <v>430</v>
      </c>
      <c r="E108" s="3">
        <v>435</v>
      </c>
      <c r="F108" s="3">
        <v>440</v>
      </c>
      <c r="G108" s="3">
        <v>445</v>
      </c>
      <c r="H108" s="3">
        <v>450</v>
      </c>
      <c r="I108" s="3">
        <v>455</v>
      </c>
      <c r="J108" s="3">
        <v>460</v>
      </c>
    </row>
    <row r="109" spans="1:14" x14ac:dyDescent="0.3">
      <c r="A109" s="3">
        <v>465</v>
      </c>
      <c r="B109" s="3">
        <v>470</v>
      </c>
      <c r="C109" s="3">
        <v>475</v>
      </c>
      <c r="D109" s="3">
        <v>480</v>
      </c>
      <c r="E109" s="3">
        <v>485</v>
      </c>
      <c r="F109" s="3">
        <v>490</v>
      </c>
      <c r="G109" s="3">
        <v>495</v>
      </c>
      <c r="H109" s="3">
        <v>500</v>
      </c>
      <c r="I109" s="3">
        <v>505</v>
      </c>
      <c r="J109" s="3">
        <v>510</v>
      </c>
    </row>
    <row r="110" spans="1:14" x14ac:dyDescent="0.3">
      <c r="A110" s="3">
        <v>515</v>
      </c>
      <c r="B110" s="3">
        <v>520</v>
      </c>
      <c r="C110" s="3">
        <v>525</v>
      </c>
      <c r="D110" s="3">
        <v>530</v>
      </c>
      <c r="E110" s="3">
        <v>535</v>
      </c>
      <c r="F110" s="3">
        <v>540</v>
      </c>
      <c r="G110" s="3">
        <v>545</v>
      </c>
      <c r="H110" s="3">
        <v>550</v>
      </c>
      <c r="I110" s="3">
        <v>555</v>
      </c>
      <c r="J110" s="3">
        <v>560</v>
      </c>
    </row>
    <row r="111" spans="1:14" x14ac:dyDescent="0.3">
      <c r="A111" s="3">
        <v>565</v>
      </c>
      <c r="B111" s="3">
        <v>570</v>
      </c>
      <c r="C111" s="3">
        <v>575</v>
      </c>
      <c r="D111" s="3">
        <v>580</v>
      </c>
      <c r="E111" s="3">
        <v>585</v>
      </c>
      <c r="F111" s="3">
        <v>590</v>
      </c>
      <c r="G111" s="3">
        <v>595</v>
      </c>
      <c r="H111" s="3">
        <v>600</v>
      </c>
      <c r="I111" s="3">
        <v>605</v>
      </c>
      <c r="J111" s="3">
        <v>610</v>
      </c>
    </row>
    <row r="113" spans="1:14" x14ac:dyDescent="0.3">
      <c r="A113" s="4" t="s">
        <v>5</v>
      </c>
    </row>
    <row r="114" spans="1:14" ht="30" customHeight="1" x14ac:dyDescent="0.3">
      <c r="A114" s="6" t="s">
        <v>35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 x14ac:dyDescent="0.3">
      <c r="A115" s="5" t="s">
        <v>7</v>
      </c>
      <c r="B115" s="3">
        <f>_xlfn.QUARTILE.EXC(A100:J111,1)</f>
        <v>161.25</v>
      </c>
    </row>
    <row r="116" spans="1:14" x14ac:dyDescent="0.3">
      <c r="A116" s="5" t="s">
        <v>9</v>
      </c>
      <c r="B116" s="3">
        <f>MEDIAN(A100:J111)</f>
        <v>312.5</v>
      </c>
    </row>
    <row r="117" spans="1:14" x14ac:dyDescent="0.3">
      <c r="A117" s="5" t="s">
        <v>8</v>
      </c>
      <c r="B117" s="3">
        <f>_xlfn.QUARTILE.EXC(A100:J111,3)</f>
        <v>463.75</v>
      </c>
    </row>
    <row r="119" spans="1:14" ht="28.8" customHeight="1" x14ac:dyDescent="0.3">
      <c r="A119" s="6" t="s">
        <v>36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 x14ac:dyDescent="0.3">
      <c r="A120" s="5" t="s">
        <v>37</v>
      </c>
      <c r="B120" s="3">
        <f>_xlfn.PERCENTILE.INC(A100:J111,0.3)</f>
        <v>193.49999999999997</v>
      </c>
    </row>
    <row r="121" spans="1:14" x14ac:dyDescent="0.3">
      <c r="A121" s="5" t="s">
        <v>21</v>
      </c>
      <c r="B121" s="3">
        <f>_xlfn.PERCENTILE.EXC(A100:J111,0.5)</f>
        <v>312.5</v>
      </c>
    </row>
    <row r="122" spans="1:14" x14ac:dyDescent="0.3">
      <c r="A122" s="5" t="s">
        <v>38</v>
      </c>
      <c r="B122" s="3">
        <f>_xlfn.PERCENTILE.EXC(A101:J111,0.7)</f>
        <v>448.49999999999994</v>
      </c>
    </row>
    <row r="124" spans="1:14" ht="28.2" customHeight="1" x14ac:dyDescent="0.3">
      <c r="A124" s="6" t="s">
        <v>39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7" spans="1:1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9" spans="1:14" ht="21" x14ac:dyDescent="0.3">
      <c r="G129" s="2" t="s">
        <v>32</v>
      </c>
    </row>
    <row r="130" spans="1:14" ht="42" customHeight="1" x14ac:dyDescent="0.4">
      <c r="A130" s="9" t="s">
        <v>40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x14ac:dyDescent="0.3">
      <c r="A131" s="11" t="s">
        <v>41</v>
      </c>
      <c r="B131" s="11"/>
      <c r="C131" s="11"/>
      <c r="D131" s="11"/>
      <c r="E131" s="11"/>
      <c r="F131" s="11"/>
      <c r="G131" s="11"/>
      <c r="H131" s="11"/>
      <c r="I131" s="11"/>
      <c r="J131" s="11"/>
    </row>
    <row r="132" spans="1:14" x14ac:dyDescent="0.3">
      <c r="A132" s="3">
        <v>0.5</v>
      </c>
      <c r="B132" s="3">
        <v>1</v>
      </c>
      <c r="C132" s="3">
        <v>0.2</v>
      </c>
      <c r="D132" s="3">
        <v>0.7</v>
      </c>
      <c r="E132" s="3">
        <v>0.3</v>
      </c>
      <c r="F132" s="3">
        <v>0.9</v>
      </c>
      <c r="G132" s="3">
        <v>1.2</v>
      </c>
      <c r="H132" s="3">
        <v>0.6</v>
      </c>
      <c r="I132" s="3">
        <v>0.4</v>
      </c>
      <c r="J132" s="3">
        <v>1.1000000000000001</v>
      </c>
    </row>
    <row r="133" spans="1:14" x14ac:dyDescent="0.3">
      <c r="A133" s="3">
        <v>0.8</v>
      </c>
      <c r="B133" s="3">
        <v>0.5</v>
      </c>
      <c r="C133" s="3">
        <v>0.3</v>
      </c>
      <c r="D133" s="3">
        <v>0.6</v>
      </c>
      <c r="E133" s="3">
        <v>1</v>
      </c>
      <c r="F133" s="3">
        <v>0.4</v>
      </c>
      <c r="G133" s="3">
        <v>0.5</v>
      </c>
      <c r="H133" s="3">
        <v>0.7</v>
      </c>
      <c r="I133" s="3">
        <v>0.9</v>
      </c>
      <c r="J133" s="3">
        <v>1.3</v>
      </c>
    </row>
    <row r="134" spans="1:14" x14ac:dyDescent="0.3">
      <c r="A134" s="3">
        <v>0.8</v>
      </c>
      <c r="B134" s="3">
        <v>0.6</v>
      </c>
      <c r="C134" s="3">
        <v>0.4</v>
      </c>
      <c r="D134" s="3">
        <v>0.7</v>
      </c>
      <c r="E134" s="3">
        <v>0.9</v>
      </c>
      <c r="F134" s="3">
        <v>0.5</v>
      </c>
      <c r="G134" s="3">
        <v>0.2</v>
      </c>
      <c r="H134" s="3">
        <v>1</v>
      </c>
      <c r="I134" s="3">
        <v>0.8</v>
      </c>
      <c r="J134" s="3">
        <v>0.3</v>
      </c>
    </row>
    <row r="135" spans="1:14" x14ac:dyDescent="0.3">
      <c r="A135" s="3">
        <v>0.6</v>
      </c>
      <c r="B135" s="3">
        <v>0.4</v>
      </c>
      <c r="C135" s="3">
        <v>0.7</v>
      </c>
      <c r="D135" s="3">
        <v>0.9</v>
      </c>
      <c r="E135" s="3">
        <v>1.2</v>
      </c>
      <c r="F135" s="3">
        <v>0.8</v>
      </c>
      <c r="G135" s="3">
        <v>0.3</v>
      </c>
      <c r="H135" s="3">
        <v>0.6</v>
      </c>
      <c r="I135" s="3">
        <v>0.5</v>
      </c>
      <c r="J135" s="3">
        <v>0.4</v>
      </c>
    </row>
    <row r="136" spans="1:14" x14ac:dyDescent="0.3">
      <c r="A136" s="3">
        <v>0.7</v>
      </c>
      <c r="B136" s="3">
        <v>0.9</v>
      </c>
      <c r="C136" s="3">
        <v>1.1000000000000001</v>
      </c>
      <c r="D136" s="3">
        <v>0.3</v>
      </c>
      <c r="E136" s="3">
        <v>1.4</v>
      </c>
      <c r="F136" s="3">
        <v>0</v>
      </c>
      <c r="G136" s="3">
        <v>9</v>
      </c>
      <c r="H136" s="3">
        <v>0.6</v>
      </c>
      <c r="I136" s="3">
        <v>0.2</v>
      </c>
      <c r="J136" s="3">
        <v>1.5</v>
      </c>
    </row>
    <row r="137" spans="1:14" x14ac:dyDescent="0.3">
      <c r="A137" s="3">
        <v>0.6</v>
      </c>
      <c r="B137" s="3">
        <v>0.4</v>
      </c>
      <c r="C137" s="3">
        <v>0.7</v>
      </c>
      <c r="D137" s="3">
        <v>1</v>
      </c>
      <c r="E137" s="3">
        <v>0.8</v>
      </c>
      <c r="F137" s="3">
        <v>0.3</v>
      </c>
      <c r="G137" s="3">
        <v>0.5</v>
      </c>
      <c r="H137" s="3">
        <v>0.8</v>
      </c>
      <c r="I137" s="3">
        <v>0.6</v>
      </c>
      <c r="J137" s="3">
        <v>0.3</v>
      </c>
    </row>
    <row r="138" spans="1:14" x14ac:dyDescent="0.3">
      <c r="A138" s="3">
        <v>0.4</v>
      </c>
      <c r="B138" s="3">
        <v>0.7</v>
      </c>
      <c r="C138" s="3">
        <v>0.9</v>
      </c>
      <c r="D138" s="3">
        <v>1</v>
      </c>
      <c r="E138" s="3">
        <v>0.8</v>
      </c>
      <c r="F138" s="3">
        <v>0.3</v>
      </c>
      <c r="G138" s="3">
        <v>0.5</v>
      </c>
      <c r="H138" s="3">
        <v>0.6</v>
      </c>
      <c r="I138" s="3">
        <v>0.4</v>
      </c>
      <c r="J138" s="3">
        <v>0.7</v>
      </c>
    </row>
    <row r="139" spans="1:14" x14ac:dyDescent="0.3">
      <c r="A139" s="3">
        <v>0.9</v>
      </c>
      <c r="B139" s="3">
        <v>1.1000000000000001</v>
      </c>
      <c r="C139" s="3">
        <v>0.8</v>
      </c>
      <c r="D139" s="3">
        <v>0.3</v>
      </c>
      <c r="E139" s="3">
        <v>0.5</v>
      </c>
      <c r="F139" s="3">
        <v>0.6</v>
      </c>
      <c r="G139" s="3">
        <v>0.4</v>
      </c>
      <c r="H139" s="3">
        <v>0.7</v>
      </c>
      <c r="I139" s="3">
        <v>0.9</v>
      </c>
      <c r="J139" s="3">
        <v>1</v>
      </c>
    </row>
    <row r="140" spans="1:14" x14ac:dyDescent="0.3">
      <c r="A140" s="3">
        <v>0.8</v>
      </c>
      <c r="B140" s="3">
        <v>0.3</v>
      </c>
      <c r="C140" s="3">
        <v>0.5</v>
      </c>
      <c r="D140" s="3">
        <v>0.6</v>
      </c>
      <c r="E140" s="3">
        <v>0.4</v>
      </c>
      <c r="F140" s="3">
        <v>0.7</v>
      </c>
      <c r="G140" s="3">
        <v>0.9</v>
      </c>
      <c r="H140" s="3">
        <v>1.1000000000000001</v>
      </c>
      <c r="I140" s="3">
        <v>0.8</v>
      </c>
      <c r="J140" s="3">
        <v>0.3</v>
      </c>
    </row>
    <row r="141" spans="1:14" x14ac:dyDescent="0.3">
      <c r="A141" s="3">
        <v>0.5</v>
      </c>
      <c r="B141" s="3">
        <v>0.6</v>
      </c>
      <c r="C141" s="3">
        <v>0.4</v>
      </c>
      <c r="D141" s="3">
        <v>0.7</v>
      </c>
      <c r="E141" s="3">
        <v>0.9</v>
      </c>
      <c r="F141" s="3">
        <v>1</v>
      </c>
      <c r="G141" s="3">
        <v>0.8</v>
      </c>
      <c r="H141" s="3">
        <v>0.3</v>
      </c>
      <c r="I141" s="3">
        <v>0.5</v>
      </c>
      <c r="J141" s="3">
        <v>0.6</v>
      </c>
    </row>
    <row r="142" spans="1:14" x14ac:dyDescent="0.3">
      <c r="A142" s="3">
        <v>0.4</v>
      </c>
      <c r="B142" s="3">
        <v>0.7</v>
      </c>
      <c r="C142" s="3">
        <v>0.9</v>
      </c>
      <c r="D142" s="3">
        <v>1.1000000000000001</v>
      </c>
      <c r="E142" s="3">
        <v>0.8</v>
      </c>
      <c r="F142" s="3">
        <v>0.3</v>
      </c>
      <c r="G142" s="3">
        <v>0.5</v>
      </c>
      <c r="H142" s="3">
        <v>0.6</v>
      </c>
      <c r="I142" s="3">
        <v>0.4</v>
      </c>
      <c r="J142" s="3">
        <v>0.7</v>
      </c>
    </row>
    <row r="143" spans="1:14" x14ac:dyDescent="0.3">
      <c r="A143" s="3">
        <v>0.9</v>
      </c>
      <c r="B143" s="3">
        <v>1</v>
      </c>
      <c r="C143" s="3">
        <v>0.8</v>
      </c>
      <c r="D143" s="3">
        <v>0.3</v>
      </c>
      <c r="E143" s="3">
        <v>0.5</v>
      </c>
      <c r="F143" s="3">
        <v>0.6</v>
      </c>
      <c r="G143" s="3">
        <v>0.4</v>
      </c>
      <c r="H143" s="3">
        <v>0.7</v>
      </c>
      <c r="I143" s="3">
        <v>0.9</v>
      </c>
      <c r="J143" s="3">
        <v>1.1000000000000001</v>
      </c>
    </row>
    <row r="144" spans="1:14" x14ac:dyDescent="0.3">
      <c r="A144" s="3">
        <v>1</v>
      </c>
      <c r="B144" s="3">
        <v>0.9</v>
      </c>
      <c r="C144" s="3"/>
      <c r="D144" s="3"/>
      <c r="E144" s="3"/>
      <c r="F144" s="3"/>
      <c r="G144" s="3"/>
      <c r="H144" s="3"/>
      <c r="I144" s="3"/>
      <c r="J144" s="3"/>
    </row>
    <row r="146" spans="1:14" x14ac:dyDescent="0.3">
      <c r="A146" s="4" t="s">
        <v>5</v>
      </c>
    </row>
    <row r="147" spans="1:14" ht="28.2" customHeight="1" x14ac:dyDescent="0.3">
      <c r="A147" s="6" t="s">
        <v>42</v>
      </c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 x14ac:dyDescent="0.3">
      <c r="A148" s="5" t="s">
        <v>7</v>
      </c>
      <c r="B148" s="3">
        <f>_xlfn.QUARTILE.EXC(A132:J144,1)</f>
        <v>0.4</v>
      </c>
    </row>
    <row r="149" spans="1:14" x14ac:dyDescent="0.3">
      <c r="A149" s="5" t="s">
        <v>9</v>
      </c>
      <c r="B149" s="3">
        <f>MEDIAN(A132:J144)</f>
        <v>0.7</v>
      </c>
    </row>
    <row r="150" spans="1:14" x14ac:dyDescent="0.3">
      <c r="A150" s="5" t="s">
        <v>8</v>
      </c>
      <c r="B150" s="3">
        <f>_xlfn.QUARTILE.EXC(A132:J144,3)</f>
        <v>0.9</v>
      </c>
    </row>
    <row r="152" spans="1:14" ht="30" customHeight="1" x14ac:dyDescent="0.3">
      <c r="A152" s="6" t="s">
        <v>43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 x14ac:dyDescent="0.3">
      <c r="A153" s="5" t="s">
        <v>12</v>
      </c>
      <c r="B153" s="3">
        <f>_xlfn.PERCENTILE.INC(A132:J144,0.25)</f>
        <v>0.4</v>
      </c>
    </row>
    <row r="154" spans="1:14" x14ac:dyDescent="0.3">
      <c r="A154" s="5" t="s">
        <v>21</v>
      </c>
      <c r="B154" s="3">
        <f>_xlfn.PERCENTILE.EXC(A132:J144,0.5)</f>
        <v>0.7</v>
      </c>
    </row>
    <row r="155" spans="1:14" x14ac:dyDescent="0.3">
      <c r="A155" s="5" t="s">
        <v>13</v>
      </c>
      <c r="B155" s="3">
        <f>_xlfn.PERCENTILE.EXC(A132:J144,0.75)</f>
        <v>0.9</v>
      </c>
    </row>
    <row r="157" spans="1:14" ht="31.8" customHeight="1" x14ac:dyDescent="0.3">
      <c r="A157" s="6" t="s">
        <v>39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</sheetData>
  <mergeCells count="32">
    <mergeCell ref="A56:N56"/>
    <mergeCell ref="A1:N1"/>
    <mergeCell ref="A3:N3"/>
    <mergeCell ref="A6:N6"/>
    <mergeCell ref="A7:J7"/>
    <mergeCell ref="A20:N20"/>
    <mergeCell ref="A25:N25"/>
    <mergeCell ref="A31:N31"/>
    <mergeCell ref="A32:N32"/>
    <mergeCell ref="A37:N37"/>
    <mergeCell ref="A38:J38"/>
    <mergeCell ref="A51:N51"/>
    <mergeCell ref="A61:N61"/>
    <mergeCell ref="A67:N67"/>
    <mergeCell ref="A68:J68"/>
    <mergeCell ref="A82:N82"/>
    <mergeCell ref="A87:N87"/>
    <mergeCell ref="A62:N62"/>
    <mergeCell ref="A130:N130"/>
    <mergeCell ref="A131:J131"/>
    <mergeCell ref="A98:N98"/>
    <mergeCell ref="A99:J99"/>
    <mergeCell ref="A114:N114"/>
    <mergeCell ref="A119:N119"/>
    <mergeCell ref="A124:N124"/>
    <mergeCell ref="A125:N125"/>
    <mergeCell ref="A92:N92"/>
    <mergeCell ref="A147:N147"/>
    <mergeCell ref="A152:N152"/>
    <mergeCell ref="A157:N157"/>
    <mergeCell ref="A158:N158"/>
    <mergeCell ref="A93:N9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Yashvi Vyas</dc:creator>
  <cp:lastModifiedBy>Yashvi Vyas</cp:lastModifiedBy>
  <dcterms:created xsi:type="dcterms:W3CDTF">2024-04-25T10:49:13Z</dcterms:created>
  <dcterms:modified xsi:type="dcterms:W3CDTF">2024-04-25T18:08:06Z</dcterms:modified>
</cp:coreProperties>
</file>