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4ce927c12f435/Documents/"/>
    </mc:Choice>
  </mc:AlternateContent>
  <xr:revisionPtr revIDLastSave="0" documentId="8_{0E8D08AA-DAF0-4DC4-8F5B-E4064FE95947}" xr6:coauthVersionLast="47" xr6:coauthVersionMax="47" xr10:uidLastSave="{00000000-0000-0000-0000-000000000000}"/>
  <bookViews>
    <workbookView xWindow="-108" yWindow="-108" windowWidth="23256" windowHeight="12456" xr2:uid="{BFBCCC09-5F71-4328-942D-650970E1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7" i="1" l="1"/>
  <c r="D366" i="1"/>
  <c r="D365" i="1"/>
  <c r="C367" i="1"/>
  <c r="C366" i="1"/>
  <c r="C365" i="1"/>
  <c r="B367" i="1"/>
  <c r="B366" i="1"/>
  <c r="B365" i="1"/>
  <c r="B361" i="1"/>
  <c r="B360" i="1"/>
  <c r="B359" i="1"/>
  <c r="B306" i="1"/>
  <c r="B265" i="1"/>
  <c r="B264" i="1"/>
  <c r="C228" i="1"/>
  <c r="B190" i="1"/>
  <c r="B189" i="1"/>
  <c r="B159" i="1" a="1"/>
  <c r="B159" i="1" s="1"/>
  <c r="B143" i="1"/>
  <c r="B133" i="1"/>
  <c r="B134" i="1"/>
  <c r="B79" i="1"/>
  <c r="B80" i="1" s="1"/>
  <c r="B78" i="1"/>
  <c r="B75" i="1"/>
  <c r="B72" i="1"/>
  <c r="B53" i="1"/>
  <c r="B52" i="1"/>
  <c r="B33" i="1"/>
  <c r="B30" i="1" a="1"/>
  <c r="B30" i="1" s="1"/>
  <c r="C27" i="1"/>
  <c r="C26" i="1"/>
  <c r="C25" i="1"/>
  <c r="C24" i="1"/>
  <c r="B21" i="1" l="1"/>
  <c r="B20" i="1"/>
  <c r="B3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<sst xmlns="http://schemas.openxmlformats.org/spreadsheetml/2006/main" count="159" uniqueCount="100">
  <si>
    <t>STATISTICS ASSIGNMENT</t>
  </si>
  <si>
    <t>Questions on measure of central tendency</t>
  </si>
  <si>
    <t>8) Problem : A company wants to analyze the ages of its employees to understand
the age distribution and demographics within the organization.</t>
  </si>
  <si>
    <t>Age(in years)</t>
  </si>
  <si>
    <t>Questions:</t>
  </si>
  <si>
    <t>1. Frequency Distribution: Create a frequency distribution table for the ages of the
employees.</t>
  </si>
  <si>
    <t>Minimum:</t>
  </si>
  <si>
    <t>Maximum:</t>
  </si>
  <si>
    <t>Groups</t>
  </si>
  <si>
    <t>Upper Limit</t>
  </si>
  <si>
    <t>Freqeuncy</t>
  </si>
  <si>
    <t>25-30</t>
  </si>
  <si>
    <t>30-35</t>
  </si>
  <si>
    <t>35-40</t>
  </si>
  <si>
    <t>40-45</t>
  </si>
  <si>
    <t>Range</t>
  </si>
  <si>
    <t>Minimum</t>
  </si>
  <si>
    <t>Maximum</t>
  </si>
  <si>
    <t>2. Mode: What is the mode (most common age) among the employees?</t>
  </si>
  <si>
    <t>Mode:</t>
  </si>
  <si>
    <t>3. Median: What is the median age of the employees?</t>
  </si>
  <si>
    <t>Median:</t>
  </si>
  <si>
    <t>Q8</t>
  </si>
  <si>
    <t>Q9</t>
  </si>
  <si>
    <t>4. Range: What is the range of ages among the employees?</t>
  </si>
  <si>
    <t>Range:</t>
  </si>
  <si>
    <t>9) Problem :A retail store wants to analyze the purchase amounts made by
customers to understand their spending habits.</t>
  </si>
  <si>
    <t>Purchase Amount(s) [in dollars]</t>
  </si>
  <si>
    <t>1. Frequency Distribution: Create a frequency distribution table for the purchase
amounts.</t>
  </si>
  <si>
    <t>Upper Limits</t>
  </si>
  <si>
    <t>Frequency</t>
  </si>
  <si>
    <t>20-30</t>
  </si>
  <si>
    <t>30-40</t>
  </si>
  <si>
    <t>40-50</t>
  </si>
  <si>
    <t>50-60</t>
  </si>
  <si>
    <t>60-70</t>
  </si>
  <si>
    <t>More</t>
  </si>
  <si>
    <t>Cumulative %</t>
  </si>
  <si>
    <t>4. Interquartile Range: What is the interquartile range of the purchase amounts?</t>
  </si>
  <si>
    <t>Quarantile 1:</t>
  </si>
  <si>
    <t>Quarantile 3:</t>
  </si>
  <si>
    <t>Interquarantile range:</t>
  </si>
  <si>
    <t>Q10</t>
  </si>
  <si>
    <t>10) Problem : A manufacturing company wants to analyze the defect rates of its
production line to identify the frequency of different types of defects.</t>
  </si>
  <si>
    <t>A</t>
  </si>
  <si>
    <t>Defect Type</t>
  </si>
  <si>
    <t>B</t>
  </si>
  <si>
    <t>C</t>
  </si>
  <si>
    <t>D</t>
  </si>
  <si>
    <t>E</t>
  </si>
  <si>
    <t>F</t>
  </si>
  <si>
    <t>G</t>
  </si>
  <si>
    <t>1. Bar Chart: Create a bar chart to visualize the frequency of different defect types.</t>
  </si>
  <si>
    <t>2. Most Common Defect: Which defect type has the highest frequency?</t>
  </si>
  <si>
    <t>Answer: Defect type E has the highest frequency.</t>
  </si>
  <si>
    <t>3. Histogram: Create a histogram to represent the defect frequencies</t>
  </si>
  <si>
    <t>Bin</t>
  </si>
  <si>
    <t>Answer: Histograms are possible with grouped frequency. In this case, the histogram will be the same as the bar chart given in answer 1.</t>
  </si>
  <si>
    <t>Q11</t>
  </si>
  <si>
    <t>11) Problem : A survey was conducted to gather feedback from customers about their
satisfaction levels with a specific service on a scale of 1 to 5.</t>
  </si>
  <si>
    <t>Satisfaction Ratings</t>
  </si>
  <si>
    <t>Bin:</t>
  </si>
  <si>
    <t>1. Histogram: Create a histogram to visualize the distribution of satisfaction ratings.</t>
  </si>
  <si>
    <t>Total</t>
  </si>
  <si>
    <t>2. Mode: Which satisfaction rating has the highest frequency?</t>
  </si>
  <si>
    <t>3. Bar Chart: Create a bar chart to display the frequency of each satisfaction rating.</t>
  </si>
  <si>
    <t>Q12</t>
  </si>
  <si>
    <t>12) Problem : A company wants to analyze the monthly sales figures of its products to
understand the sales distribution across different price ranges.</t>
  </si>
  <si>
    <t>Monthly sales figures (in thousands of dollars)</t>
  </si>
  <si>
    <t>45-50</t>
  </si>
  <si>
    <t>1. Histogram: Create a histogram to visualize the sales distribution across different price
ranges.</t>
  </si>
  <si>
    <t>2. Measure of Central Tendency: What is the average monthly sales figure?</t>
  </si>
  <si>
    <t>Average Monthly Sales figure:</t>
  </si>
  <si>
    <t>3. Bar Chart: Create a bar chart to display the frequency of sales in different price
ranges.</t>
  </si>
  <si>
    <t>Q13</t>
  </si>
  <si>
    <t>13) Problem : A study was conducted to analyze the response times of a website for
different user locations.</t>
  </si>
  <si>
    <t>Response times (in milliseconds)</t>
  </si>
  <si>
    <t>115-120</t>
  </si>
  <si>
    <t>120-125</t>
  </si>
  <si>
    <t>125-130</t>
  </si>
  <si>
    <t>130-135</t>
  </si>
  <si>
    <t>135-140</t>
  </si>
  <si>
    <t>140-145</t>
  </si>
  <si>
    <t>145-150</t>
  </si>
  <si>
    <t>1. Histogram: Create a histogram to visualize the distribution of response times.</t>
  </si>
  <si>
    <t>2. Measure of Central Tendency: What is the median response time?</t>
  </si>
  <si>
    <t>3. Bar Chart: Create a bar chart to display the frequency of response times within
different ranges.</t>
  </si>
  <si>
    <t>Q14</t>
  </si>
  <si>
    <t>14) Problem : A company wants to analyze the sales performance of its products
across different regions.</t>
  </si>
  <si>
    <t xml:space="preserve">Region 1: </t>
  </si>
  <si>
    <t xml:space="preserve">Region 2: </t>
  </si>
  <si>
    <t xml:space="preserve">Region 3: </t>
  </si>
  <si>
    <t>sales figures (in thousands of dollars)</t>
  </si>
  <si>
    <t>1. Bar Chart: Create a bar chart to compare the sales figures across the three regions.</t>
  </si>
  <si>
    <t>2. Measure of Central Tendency: What is the average sales figure for each region?</t>
  </si>
  <si>
    <t>Region 3:</t>
  </si>
  <si>
    <t>Region 1:</t>
  </si>
  <si>
    <t>Region 2:</t>
  </si>
  <si>
    <t>Average</t>
  </si>
  <si>
    <t>3. Measure of Dispersion: What is the range of sales figures in each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</si>
</sst>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6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7" borderId="1" xfId="0" applyFont="1" applyFill="1" applyBorder="1" applyAlignment="1">
      <alignment horizontal="center" vertical="top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8" borderId="1" xfId="0" applyFill="1" applyBorder="1"/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5" borderId="4" xfId="0" applyFill="1" applyBorder="1" applyAlignment="1">
      <alignment horizontal="left"/>
    </xf>
    <xf numFmtId="0" fontId="1" fillId="4" borderId="5" xfId="0" applyFont="1" applyFill="1" applyBorder="1"/>
    <xf numFmtId="0" fontId="0" fillId="5" borderId="4" xfId="0" applyFill="1" applyBorder="1" applyAlignment="1">
      <alignment horizontal="left" wrapText="1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8" borderId="1" xfId="0" applyFont="1" applyFill="1" applyBorder="1"/>
    <xf numFmtId="0" fontId="0" fillId="9" borderId="1" xfId="0" applyFill="1" applyBorder="1"/>
    <xf numFmtId="0" fontId="0" fillId="0" borderId="6" xfId="0" applyBorder="1" applyAlignment="1"/>
    <xf numFmtId="0" fontId="0" fillId="0" borderId="7" xfId="0" applyBorder="1" applyAlignment="1"/>
    <xf numFmtId="0" fontId="3" fillId="7" borderId="0" xfId="0" applyFont="1" applyFill="1" applyAlignment="1">
      <alignment horizontal="center"/>
    </xf>
    <xf numFmtId="0" fontId="0" fillId="0" borderId="0" xfId="0" applyFill="1" applyBorder="1"/>
    <xf numFmtId="0" fontId="0" fillId="5" borderId="0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0" borderId="2" xfId="0" applyNumberFormat="1" applyFill="1" applyBorder="1" applyAlignment="1"/>
    <xf numFmtId="0" fontId="0" fillId="9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0" fillId="8" borderId="0" xfId="0" applyNumberFormat="1" applyFill="1" applyBorder="1" applyAlignment="1"/>
    <xf numFmtId="0" fontId="0" fillId="8" borderId="0" xfId="0" applyFill="1" applyBorder="1" applyAlignment="1"/>
    <xf numFmtId="10" fontId="0" fillId="8" borderId="0" xfId="0" applyNumberFormat="1" applyFill="1" applyBorder="1" applyAlignment="1"/>
    <xf numFmtId="0" fontId="0" fillId="8" borderId="2" xfId="0" applyFill="1" applyBorder="1" applyAlignment="1"/>
    <xf numFmtId="10" fontId="0" fillId="8" borderId="2" xfId="0" applyNumberFormat="1" applyFill="1" applyBorder="1" applyAlignment="1"/>
    <xf numFmtId="0" fontId="1" fillId="5" borderId="1" xfId="0" applyFont="1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1" xfId="0" applyFont="1" applyFill="1" applyBorder="1" applyAlignment="1">
      <alignment wrapText="1"/>
    </xf>
    <xf numFmtId="0" fontId="0" fillId="8" borderId="2" xfId="0" applyNumberFormat="1" applyFill="1" applyBorder="1" applyAlignment="1"/>
    <xf numFmtId="0" fontId="0" fillId="9" borderId="1" xfId="0" applyFill="1" applyBorder="1" applyAlignment="1">
      <alignment horizontal="center"/>
    </xf>
    <xf numFmtId="0" fontId="1" fillId="9" borderId="1" xfId="0" applyFon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92038495188118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Sheet1!$B$86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Sheet1!$A$87:$A$93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Sheet1!$B$87:$B$93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4-46E6-8296-DE884A0015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70675791"/>
        <c:axId val="2070674351"/>
      </c:barChart>
      <c:catAx>
        <c:axId val="207067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74351"/>
        <c:crosses val="autoZero"/>
        <c:auto val="1"/>
        <c:lblAlgn val="ctr"/>
        <c:lblOffset val="100"/>
        <c:noMultiLvlLbl val="0"/>
      </c:catAx>
      <c:valAx>
        <c:axId val="207067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75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layout>
        <c:manualLayout>
          <c:xMode val="edge"/>
          <c:yMode val="edge"/>
          <c:x val="0.40152530458256908"/>
          <c:y val="6.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Sheet1!$D$139:$D$143</c:f>
              <c:strCache>
                <c:ptCount val="5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More</c:v>
                </c:pt>
              </c:strCache>
            </c:strRef>
          </c:cat>
          <c:val>
            <c:numRef>
              <c:f>Sheet1!$E$139:$E$143</c:f>
              <c:numCache>
                <c:formatCode>General</c:formatCode>
                <c:ptCount val="5"/>
                <c:pt idx="0">
                  <c:v>39</c:v>
                </c:pt>
                <c:pt idx="1">
                  <c:v>30</c:v>
                </c:pt>
                <c:pt idx="2">
                  <c:v>23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C3-4285-88E9-9A184F590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377807"/>
        <c:axId val="2067379727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19050" cap="rnd" cmpd="sng" algn="ctr">
              <a:solidFill>
                <a:schemeClr val="accent4">
                  <a:tint val="77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4">
                  <a:tint val="77000"/>
                </a:schemeClr>
              </a:solidFill>
              <a:ln w="6350" cap="flat" cmpd="sng" algn="ctr">
                <a:solidFill>
                  <a:schemeClr val="accent4">
                    <a:tint val="77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Sheet1!$D$139:$D$143</c:f>
              <c:strCache>
                <c:ptCount val="5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More</c:v>
                </c:pt>
              </c:strCache>
            </c:strRef>
          </c:cat>
          <c:val>
            <c:numRef>
              <c:f>Sheet1!$F$139:$F$143</c:f>
              <c:numCache>
                <c:formatCode>0.00%</c:formatCode>
                <c:ptCount val="5"/>
                <c:pt idx="0">
                  <c:v>0.39</c:v>
                </c:pt>
                <c:pt idx="1">
                  <c:v>0.69</c:v>
                </c:pt>
                <c:pt idx="2">
                  <c:v>0.92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C3-4285-88E9-9A184F590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835503"/>
        <c:axId val="2096834063"/>
      </c:lineChart>
      <c:catAx>
        <c:axId val="206737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79727"/>
        <c:crosses val="autoZero"/>
        <c:auto val="1"/>
        <c:lblAlgn val="ctr"/>
        <c:lblOffset val="100"/>
        <c:noMultiLvlLbl val="0"/>
      </c:catAx>
      <c:valAx>
        <c:axId val="2067379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377807"/>
        <c:crosses val="autoZero"/>
        <c:crossBetween val="between"/>
      </c:valAx>
      <c:valAx>
        <c:axId val="20968340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835503"/>
        <c:crosses val="max"/>
        <c:crossBetween val="between"/>
      </c:valAx>
      <c:catAx>
        <c:axId val="2096835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6834063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Sheet1!$B$138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Sheet1!$B$139:$B$142</c:f>
              <c:numCache>
                <c:formatCode>General</c:formatCode>
                <c:ptCount val="4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7-436C-BAE4-3C2E758BB5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05818943"/>
        <c:axId val="2105822303"/>
      </c:barChart>
      <c:catAx>
        <c:axId val="210581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822303"/>
        <c:crosses val="autoZero"/>
        <c:auto val="1"/>
        <c:lblAlgn val="ctr"/>
        <c:lblOffset val="100"/>
        <c:noMultiLvlLbl val="0"/>
      </c:catAx>
      <c:valAx>
        <c:axId val="21058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81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layout>
        <c:manualLayout>
          <c:xMode val="edge"/>
          <c:yMode val="edge"/>
          <c:x val="0.36013013998250215"/>
          <c:y val="7.7625558089977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4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Sheet1!$D$203:$D$208</c:f>
              <c:strCache>
                <c:ptCount val="6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45</c:v>
                </c:pt>
                <c:pt idx="4">
                  <c:v>50</c:v>
                </c:pt>
                <c:pt idx="5">
                  <c:v>More</c:v>
                </c:pt>
              </c:strCache>
            </c:strRef>
          </c:cat>
          <c:val>
            <c:numRef>
              <c:f>Sheet1!$E$203:$E$208</c:f>
              <c:numCache>
                <c:formatCode>General</c:formatCode>
                <c:ptCount val="6"/>
                <c:pt idx="0">
                  <c:v>15</c:v>
                </c:pt>
                <c:pt idx="1">
                  <c:v>13</c:v>
                </c:pt>
                <c:pt idx="2">
                  <c:v>10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6B-4764-A98B-3D03AE1C0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832623"/>
        <c:axId val="2096833103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4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Sheet1!$D$203:$D$208</c:f>
              <c:strCache>
                <c:ptCount val="6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45</c:v>
                </c:pt>
                <c:pt idx="4">
                  <c:v>50</c:v>
                </c:pt>
                <c:pt idx="5">
                  <c:v>More</c:v>
                </c:pt>
              </c:strCache>
            </c:strRef>
          </c:cat>
          <c:val>
            <c:numRef>
              <c:f>Sheet1!$F$203:$F$208</c:f>
              <c:numCache>
                <c:formatCode>0.00%</c:formatCode>
                <c:ptCount val="6"/>
                <c:pt idx="0">
                  <c:v>0.3</c:v>
                </c:pt>
                <c:pt idx="1">
                  <c:v>0.56000000000000005</c:v>
                </c:pt>
                <c:pt idx="2">
                  <c:v>0.76</c:v>
                </c:pt>
                <c:pt idx="3">
                  <c:v>0.96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B-4764-A98B-3D03AE1C0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645727"/>
        <c:axId val="83641407"/>
      </c:lineChart>
      <c:catAx>
        <c:axId val="2096832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833103"/>
        <c:crosses val="autoZero"/>
        <c:auto val="1"/>
        <c:lblAlgn val="ctr"/>
        <c:lblOffset val="100"/>
        <c:noMultiLvlLbl val="0"/>
      </c:catAx>
      <c:valAx>
        <c:axId val="20968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832623"/>
        <c:crosses val="autoZero"/>
        <c:crossBetween val="between"/>
      </c:valAx>
      <c:valAx>
        <c:axId val="83641407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5727"/>
        <c:crosses val="max"/>
        <c:crossBetween val="between"/>
      </c:valAx>
      <c:catAx>
        <c:axId val="836457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6414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Sheet1!$B$192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Sheet1!$A$193:$A$197</c:f>
              <c:strCache>
                <c:ptCount val="5"/>
                <c:pt idx="0">
                  <c:v>25-30</c:v>
                </c:pt>
                <c:pt idx="1">
                  <c:v>30-35</c:v>
                </c:pt>
                <c:pt idx="2">
                  <c:v>35-40</c:v>
                </c:pt>
                <c:pt idx="3">
                  <c:v>40-45</c:v>
                </c:pt>
                <c:pt idx="4">
                  <c:v>45-50</c:v>
                </c:pt>
              </c:strCache>
            </c:strRef>
          </c:cat>
          <c:val>
            <c:numRef>
              <c:f>Sheet1!$B$193:$B$197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F-479A-B6CA-2777C72047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04698879"/>
        <c:axId val="2104695999"/>
      </c:barChart>
      <c:catAx>
        <c:axId val="210469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95999"/>
        <c:crosses val="autoZero"/>
        <c:auto val="1"/>
        <c:lblAlgn val="ctr"/>
        <c:lblOffset val="100"/>
        <c:noMultiLvlLbl val="0"/>
      </c:catAx>
      <c:valAx>
        <c:axId val="210469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9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4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Sheet1!$D$279:$D$286</c:f>
              <c:strCache>
                <c:ptCount val="8"/>
                <c:pt idx="0">
                  <c:v>135</c:v>
                </c:pt>
                <c:pt idx="1">
                  <c:v>130</c:v>
                </c:pt>
                <c:pt idx="2">
                  <c:v>125</c:v>
                </c:pt>
                <c:pt idx="3">
                  <c:v>140</c:v>
                </c:pt>
                <c:pt idx="4">
                  <c:v>120</c:v>
                </c:pt>
                <c:pt idx="5">
                  <c:v>145</c:v>
                </c:pt>
                <c:pt idx="6">
                  <c:v>150</c:v>
                </c:pt>
                <c:pt idx="7">
                  <c:v>More</c:v>
                </c:pt>
              </c:strCache>
            </c:strRef>
          </c:cat>
          <c:val>
            <c:numRef>
              <c:f>Sheet1!$E$279:$E$286</c:f>
              <c:numCache>
                <c:formatCode>General</c:formatCode>
                <c:ptCount val="8"/>
                <c:pt idx="0">
                  <c:v>28</c:v>
                </c:pt>
                <c:pt idx="1">
                  <c:v>24</c:v>
                </c:pt>
                <c:pt idx="2">
                  <c:v>20</c:v>
                </c:pt>
                <c:pt idx="3">
                  <c:v>15</c:v>
                </c:pt>
                <c:pt idx="4">
                  <c:v>6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C-4ABE-8E57-3B5846F7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911903"/>
        <c:axId val="2075921023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4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Sheet1!$D$279:$D$286</c:f>
              <c:strCache>
                <c:ptCount val="8"/>
                <c:pt idx="0">
                  <c:v>135</c:v>
                </c:pt>
                <c:pt idx="1">
                  <c:v>130</c:v>
                </c:pt>
                <c:pt idx="2">
                  <c:v>125</c:v>
                </c:pt>
                <c:pt idx="3">
                  <c:v>140</c:v>
                </c:pt>
                <c:pt idx="4">
                  <c:v>120</c:v>
                </c:pt>
                <c:pt idx="5">
                  <c:v>145</c:v>
                </c:pt>
                <c:pt idx="6">
                  <c:v>150</c:v>
                </c:pt>
                <c:pt idx="7">
                  <c:v>More</c:v>
                </c:pt>
              </c:strCache>
            </c:strRef>
          </c:cat>
          <c:val>
            <c:numRef>
              <c:f>Sheet1!$F$279:$F$286</c:f>
              <c:numCache>
                <c:formatCode>0.00%</c:formatCode>
                <c:ptCount val="8"/>
                <c:pt idx="0">
                  <c:v>0.28000000000000003</c:v>
                </c:pt>
                <c:pt idx="1">
                  <c:v>0.52</c:v>
                </c:pt>
                <c:pt idx="2">
                  <c:v>0.72</c:v>
                </c:pt>
                <c:pt idx="3">
                  <c:v>0.87</c:v>
                </c:pt>
                <c:pt idx="4">
                  <c:v>0.93</c:v>
                </c:pt>
                <c:pt idx="5">
                  <c:v>0.99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AC-4ABE-8E57-3B5846F7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16703"/>
        <c:axId val="2075923903"/>
      </c:lineChart>
      <c:catAx>
        <c:axId val="2075911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21023"/>
        <c:crosses val="autoZero"/>
        <c:auto val="1"/>
        <c:lblAlgn val="ctr"/>
        <c:lblOffset val="100"/>
        <c:noMultiLvlLbl val="0"/>
      </c:catAx>
      <c:valAx>
        <c:axId val="207592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11903"/>
        <c:crosses val="autoZero"/>
        <c:crossBetween val="between"/>
      </c:valAx>
      <c:valAx>
        <c:axId val="20759239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916703"/>
        <c:crosses val="max"/>
        <c:crossBetween val="between"/>
      </c:valAx>
      <c:catAx>
        <c:axId val="20759167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592390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Sheet1!$B$267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Sheet1!$A$268:$A$274</c:f>
              <c:strCache>
                <c:ptCount val="7"/>
                <c:pt idx="0">
                  <c:v>115-120</c:v>
                </c:pt>
                <c:pt idx="1">
                  <c:v>120-125</c:v>
                </c:pt>
                <c:pt idx="2">
                  <c:v>125-130</c:v>
                </c:pt>
                <c:pt idx="3">
                  <c:v>130-135</c:v>
                </c:pt>
                <c:pt idx="4">
                  <c:v>135-140</c:v>
                </c:pt>
                <c:pt idx="5">
                  <c:v>140-145</c:v>
                </c:pt>
                <c:pt idx="6">
                  <c:v>145-150</c:v>
                </c:pt>
              </c:strCache>
            </c:strRef>
          </c:cat>
          <c:val>
            <c:numRef>
              <c:f>Sheet1!$B$268:$B$274</c:f>
              <c:numCache>
                <c:formatCode>General</c:formatCode>
                <c:ptCount val="7"/>
                <c:pt idx="0">
                  <c:v>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3-45A1-BBF8-135CC3CE4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04688319"/>
        <c:axId val="2104697439"/>
      </c:barChart>
      <c:catAx>
        <c:axId val="210468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97439"/>
        <c:crosses val="autoZero"/>
        <c:auto val="1"/>
        <c:lblAlgn val="ctr"/>
        <c:lblOffset val="100"/>
        <c:noMultiLvlLbl val="0"/>
      </c:catAx>
      <c:valAx>
        <c:axId val="210469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8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Sales figures(in thousand of dollars)</a:t>
            </a:r>
          </a:p>
        </c:rich>
      </c:tx>
      <c:layout>
        <c:manualLayout>
          <c:xMode val="edge"/>
          <c:yMode val="edge"/>
          <c:x val="0.21568250826850624"/>
          <c:y val="2.31023062286485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87254131101722E-2"/>
          <c:y val="0.13321801122769408"/>
          <c:w val="0.87870719797301444"/>
          <c:h val="0.680787903003556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Sheet1!$A$332</c:f>
              <c:strCache>
                <c:ptCount val="1"/>
                <c:pt idx="0">
                  <c:v>Region 1: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Sheet1!$B$332:$K$332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E-4E84-82E2-7614E7AE48FD}"/>
            </c:ext>
          </c:extLst>
        </c:ser>
        <c:ser>
          <c:idx val="1"/>
          <c:order val="1"/>
          <c:tx>
            <c:strRef>
              <c:f>Sheet1!$A$333</c:f>
              <c:strCache>
                <c:ptCount val="1"/>
                <c:pt idx="0">
                  <c:v>Region 2: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Sheet1!$B$333:$K$333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EE-4E84-82E2-7614E7AE48FD}"/>
            </c:ext>
          </c:extLst>
        </c:ser>
        <c:ser>
          <c:idx val="2"/>
          <c:order val="2"/>
          <c:tx>
            <c:strRef>
              <c:f>Sheet1!$A$334</c:f>
              <c:strCache>
                <c:ptCount val="1"/>
                <c:pt idx="0">
                  <c:v>Region 3: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Sheet1!$B$334:$K$334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EE-4E84-82E2-7614E7AE4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9861535"/>
        <c:axId val="2099858175"/>
      </c:barChart>
      <c:catAx>
        <c:axId val="209986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58175"/>
        <c:crosses val="autoZero"/>
        <c:auto val="1"/>
        <c:lblAlgn val="ctr"/>
        <c:lblOffset val="100"/>
        <c:noMultiLvlLbl val="0"/>
      </c:catAx>
      <c:valAx>
        <c:axId val="209985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figures</a:t>
                </a:r>
              </a:p>
            </c:rich>
          </c:tx>
          <c:layout>
            <c:manualLayout>
              <c:xMode val="edge"/>
              <c:yMode val="edge"/>
              <c:x val="2.2012583571395933E-2"/>
              <c:y val="0.39204158900208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6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96</xdr:row>
      <xdr:rowOff>7620</xdr:rowOff>
    </xdr:from>
    <xdr:to>
      <xdr:col>5</xdr:col>
      <xdr:colOff>15240</xdr:colOff>
      <xdr:row>109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5EE1C-3305-76E0-9300-F5FDE3AA5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143</xdr:row>
      <xdr:rowOff>0</xdr:rowOff>
    </xdr:from>
    <xdr:to>
      <xdr:col>8</xdr:col>
      <xdr:colOff>7620</xdr:colOff>
      <xdr:row>156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E50A8F-F91D-CD69-9964-2AB424D21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161</xdr:row>
      <xdr:rowOff>11430</xdr:rowOff>
    </xdr:from>
    <xdr:to>
      <xdr:col>5</xdr:col>
      <xdr:colOff>373380</xdr:colOff>
      <xdr:row>176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1B2906-8490-88C2-F3BE-F6F06B1DD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208</xdr:row>
      <xdr:rowOff>104376</xdr:rowOff>
    </xdr:from>
    <xdr:to>
      <xdr:col>8</xdr:col>
      <xdr:colOff>217584</xdr:colOff>
      <xdr:row>224</xdr:row>
      <xdr:rowOff>141513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C94BBD-CD2F-2717-E03D-14993B89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28574</xdr:colOff>
      <xdr:row>230</xdr:row>
      <xdr:rowOff>4764</xdr:rowOff>
    </xdr:from>
    <xdr:to>
      <xdr:col>7</xdr:col>
      <xdr:colOff>323850</xdr:colOff>
      <xdr:row>245</xdr:row>
      <xdr:rowOff>171451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514EB9-C777-B5D5-22E7-E7B5FED52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286</xdr:row>
      <xdr:rowOff>13879</xdr:rowOff>
    </xdr:from>
    <xdr:to>
      <xdr:col>6</xdr:col>
      <xdr:colOff>571499</xdr:colOff>
      <xdr:row>302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7F431F-78A5-0CD8-179C-D7717614B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307</xdr:row>
      <xdr:rowOff>357187</xdr:rowOff>
    </xdr:from>
    <xdr:to>
      <xdr:col>6</xdr:col>
      <xdr:colOff>600075</xdr:colOff>
      <xdr:row>324</xdr:row>
      <xdr:rowOff>180974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AC6FC73-A05F-3F20-8D51-271F97310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337</xdr:row>
      <xdr:rowOff>21771</xdr:rowOff>
    </xdr:from>
    <xdr:to>
      <xdr:col>7</xdr:col>
      <xdr:colOff>598713</xdr:colOff>
      <xdr:row>354</xdr:row>
      <xdr:rowOff>174172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21A0364-A47F-8B2A-C9A5-D278E0B06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0218-66F0-41A7-83BA-39EA4FB08A29}">
  <dimension ref="A1:O369"/>
  <sheetViews>
    <sheetView tabSelected="1" topLeftCell="A325" zoomScale="70" zoomScaleNormal="70" workbookViewId="0">
      <selection activeCell="G375" sqref="G375"/>
    </sheetView>
  </sheetViews>
  <sheetFormatPr defaultRowHeight="14.4" x14ac:dyDescent="0.3"/>
  <cols>
    <col min="1" max="1" width="20.5546875" bestFit="1" customWidth="1"/>
    <col min="2" max="2" width="12" bestFit="1" customWidth="1"/>
    <col min="3" max="3" width="13.109375" bestFit="1" customWidth="1"/>
    <col min="4" max="4" width="6.33203125" bestFit="1" customWidth="1"/>
    <col min="5" max="5" width="10.21875" bestFit="1" customWidth="1"/>
    <col min="6" max="6" width="13.109375" bestFit="1" customWidth="1"/>
    <col min="14" max="14" width="8.88671875" customWidth="1"/>
    <col min="15" max="15" width="2.44140625" style="1" customWidth="1"/>
  </cols>
  <sheetData>
    <row r="1" spans="1:14" ht="39" customHeight="1" x14ac:dyDescent="0.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1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1" customHeight="1" x14ac:dyDescent="0.4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1" x14ac:dyDescent="0.3">
      <c r="G4" s="6" t="s">
        <v>22</v>
      </c>
    </row>
    <row r="5" spans="1:14" ht="43.8" customHeight="1" x14ac:dyDescent="0.4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4" x14ac:dyDescent="0.3">
      <c r="A7" s="9">
        <v>28</v>
      </c>
      <c r="B7" s="9">
        <v>32</v>
      </c>
      <c r="C7" s="9">
        <v>35</v>
      </c>
      <c r="D7" s="9">
        <v>40</v>
      </c>
      <c r="E7" s="9">
        <v>42</v>
      </c>
      <c r="F7" s="9">
        <v>28</v>
      </c>
      <c r="G7" s="9">
        <v>33</v>
      </c>
      <c r="H7" s="9">
        <v>38</v>
      </c>
      <c r="I7" s="9">
        <v>30</v>
      </c>
      <c r="J7" s="9">
        <v>41</v>
      </c>
    </row>
    <row r="8" spans="1:14" x14ac:dyDescent="0.3">
      <c r="A8" s="9">
        <v>37</v>
      </c>
      <c r="B8" s="9">
        <v>31</v>
      </c>
      <c r="C8" s="9">
        <v>34</v>
      </c>
      <c r="D8" s="9">
        <v>29</v>
      </c>
      <c r="E8" s="9">
        <v>36</v>
      </c>
      <c r="F8" s="9">
        <v>43</v>
      </c>
      <c r="G8" s="9">
        <v>39</v>
      </c>
      <c r="H8" s="9">
        <v>27</v>
      </c>
      <c r="I8" s="9">
        <v>35</v>
      </c>
      <c r="J8" s="9">
        <v>31</v>
      </c>
    </row>
    <row r="9" spans="1:14" x14ac:dyDescent="0.3">
      <c r="A9" s="9">
        <v>39</v>
      </c>
      <c r="B9" s="9">
        <v>45</v>
      </c>
      <c r="C9" s="9">
        <v>29</v>
      </c>
      <c r="D9" s="9">
        <v>33</v>
      </c>
      <c r="E9" s="9">
        <v>37</v>
      </c>
      <c r="F9" s="9">
        <v>40</v>
      </c>
      <c r="G9" s="9">
        <v>36</v>
      </c>
      <c r="H9" s="9">
        <v>29</v>
      </c>
      <c r="I9" s="9">
        <v>31</v>
      </c>
      <c r="J9" s="9">
        <v>38</v>
      </c>
    </row>
    <row r="10" spans="1:14" x14ac:dyDescent="0.3">
      <c r="A10" s="9">
        <v>35</v>
      </c>
      <c r="B10" s="9">
        <v>44</v>
      </c>
      <c r="C10" s="9">
        <v>32</v>
      </c>
      <c r="D10" s="9">
        <v>39</v>
      </c>
      <c r="E10" s="9">
        <v>36</v>
      </c>
      <c r="F10" s="9">
        <v>30</v>
      </c>
      <c r="G10" s="9">
        <v>33</v>
      </c>
      <c r="H10" s="9">
        <v>28</v>
      </c>
      <c r="I10" s="9">
        <v>41</v>
      </c>
      <c r="J10" s="9">
        <v>35</v>
      </c>
    </row>
    <row r="11" spans="1:14" x14ac:dyDescent="0.3">
      <c r="A11" s="9">
        <v>31</v>
      </c>
      <c r="B11" s="9">
        <v>37</v>
      </c>
      <c r="C11" s="9">
        <v>42</v>
      </c>
      <c r="D11" s="9">
        <v>29</v>
      </c>
      <c r="E11" s="9">
        <v>34</v>
      </c>
      <c r="F11" s="9">
        <v>40</v>
      </c>
      <c r="G11" s="9">
        <v>31</v>
      </c>
      <c r="H11" s="9">
        <v>33</v>
      </c>
      <c r="I11" s="9">
        <v>38</v>
      </c>
      <c r="J11" s="9">
        <v>36</v>
      </c>
    </row>
    <row r="12" spans="1:14" x14ac:dyDescent="0.3">
      <c r="A12" s="9">
        <v>39</v>
      </c>
      <c r="B12" s="9">
        <v>27</v>
      </c>
      <c r="C12" s="9">
        <v>35</v>
      </c>
      <c r="D12" s="9">
        <v>30</v>
      </c>
      <c r="E12" s="9">
        <v>43</v>
      </c>
      <c r="F12" s="9">
        <v>29</v>
      </c>
      <c r="G12" s="9">
        <v>32</v>
      </c>
      <c r="H12" s="9">
        <v>36</v>
      </c>
      <c r="I12" s="9">
        <v>31</v>
      </c>
      <c r="J12" s="9">
        <v>40</v>
      </c>
    </row>
    <row r="13" spans="1:14" x14ac:dyDescent="0.3">
      <c r="A13" s="9">
        <v>38</v>
      </c>
      <c r="B13" s="9">
        <v>44</v>
      </c>
      <c r="C13" s="9">
        <v>37</v>
      </c>
      <c r="D13" s="9">
        <v>33</v>
      </c>
      <c r="E13" s="9">
        <v>35</v>
      </c>
      <c r="F13" s="9">
        <v>41</v>
      </c>
      <c r="G13" s="9">
        <v>30</v>
      </c>
      <c r="H13" s="9">
        <v>31</v>
      </c>
      <c r="I13" s="9">
        <v>39</v>
      </c>
      <c r="J13" s="9">
        <v>28</v>
      </c>
    </row>
    <row r="14" spans="1:14" x14ac:dyDescent="0.3">
      <c r="A14" s="9">
        <v>45</v>
      </c>
      <c r="B14" s="9">
        <v>29</v>
      </c>
      <c r="C14" s="9">
        <v>33</v>
      </c>
      <c r="D14" s="9">
        <v>38</v>
      </c>
      <c r="E14" s="9">
        <v>34</v>
      </c>
      <c r="F14" s="9">
        <v>32</v>
      </c>
      <c r="G14" s="9">
        <v>35</v>
      </c>
      <c r="H14" s="9">
        <v>31</v>
      </c>
      <c r="I14" s="9">
        <v>40</v>
      </c>
      <c r="J14" s="9">
        <v>36</v>
      </c>
    </row>
    <row r="15" spans="1:14" x14ac:dyDescent="0.3">
      <c r="A15" s="9">
        <v>39</v>
      </c>
      <c r="B15" s="9">
        <v>27</v>
      </c>
      <c r="C15" s="9">
        <v>35</v>
      </c>
      <c r="D15" s="9">
        <v>30</v>
      </c>
      <c r="E15" s="9">
        <v>43</v>
      </c>
      <c r="F15" s="9">
        <v>29</v>
      </c>
      <c r="G15" s="9">
        <v>32</v>
      </c>
      <c r="H15" s="9">
        <v>36</v>
      </c>
      <c r="I15" s="9">
        <v>31</v>
      </c>
      <c r="J15" s="9">
        <v>40</v>
      </c>
    </row>
    <row r="16" spans="1:14" x14ac:dyDescent="0.3">
      <c r="A16" s="9">
        <v>38</v>
      </c>
      <c r="B16" s="9">
        <v>44</v>
      </c>
      <c r="C16" s="9">
        <v>37</v>
      </c>
      <c r="D16" s="9">
        <v>33</v>
      </c>
      <c r="E16" s="9">
        <v>35</v>
      </c>
      <c r="F16" s="9">
        <v>41</v>
      </c>
      <c r="G16" s="9">
        <v>30</v>
      </c>
      <c r="H16" s="9">
        <v>31</v>
      </c>
      <c r="I16" s="9">
        <v>39</v>
      </c>
      <c r="J16" s="9">
        <v>28</v>
      </c>
    </row>
    <row r="18" spans="1:14" x14ac:dyDescent="0.3">
      <c r="A18" s="17" t="s">
        <v>4</v>
      </c>
    </row>
    <row r="19" spans="1:14" ht="31.8" customHeight="1" x14ac:dyDescent="0.3">
      <c r="A19" s="18" t="s">
        <v>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3">
      <c r="A20" s="22" t="s">
        <v>6</v>
      </c>
      <c r="B20" s="9">
        <f>MIN(A7:J16)</f>
        <v>27</v>
      </c>
      <c r="C20" s="23"/>
    </row>
    <row r="21" spans="1:14" x14ac:dyDescent="0.3">
      <c r="A21" s="22" t="s">
        <v>7</v>
      </c>
      <c r="B21" s="9">
        <f>MAX(A7:J16)</f>
        <v>45</v>
      </c>
    </row>
    <row r="22" spans="1:14" x14ac:dyDescent="0.3">
      <c r="C22" s="24"/>
    </row>
    <row r="23" spans="1:14" x14ac:dyDescent="0.3">
      <c r="A23" s="19" t="s">
        <v>8</v>
      </c>
      <c r="B23" s="19" t="s">
        <v>9</v>
      </c>
      <c r="C23" s="20" t="s">
        <v>10</v>
      </c>
    </row>
    <row r="24" spans="1:14" x14ac:dyDescent="0.3">
      <c r="A24" s="21" t="s">
        <v>11</v>
      </c>
      <c r="B24" s="21">
        <v>30</v>
      </c>
      <c r="C24" s="21">
        <f>COUNTIFS(A7:J16,"&gt;=25",A7:J16,"&lt;=30")</f>
        <v>21</v>
      </c>
    </row>
    <row r="25" spans="1:14" x14ac:dyDescent="0.3">
      <c r="A25" s="21" t="s">
        <v>12</v>
      </c>
      <c r="B25" s="21">
        <v>35</v>
      </c>
      <c r="C25" s="21">
        <f>COUNTIFS(A7:J16,"&gt;30",A7:J16,"&lt;=35")</f>
        <v>34</v>
      </c>
    </row>
    <row r="26" spans="1:14" x14ac:dyDescent="0.3">
      <c r="A26" s="21" t="s">
        <v>13</v>
      </c>
      <c r="B26" s="21">
        <v>40</v>
      </c>
      <c r="C26" s="21">
        <f>COUNTIFS(A7:J16,"&gt;35",A7:J16,"&lt;=40")</f>
        <v>31</v>
      </c>
    </row>
    <row r="27" spans="1:14" x14ac:dyDescent="0.3">
      <c r="A27" s="21" t="s">
        <v>14</v>
      </c>
      <c r="B27" s="21">
        <v>45</v>
      </c>
      <c r="C27" s="21">
        <f>COUNTIFS(A7:J16,"&gt;40",A7:J16,"&lt;=45")</f>
        <v>14</v>
      </c>
    </row>
    <row r="29" spans="1:14" x14ac:dyDescent="0.3">
      <c r="A29" s="16" t="s">
        <v>18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3">
      <c r="A30" s="20" t="s">
        <v>19</v>
      </c>
      <c r="B30" s="9" cm="1">
        <f t="array" ref="B30">_xlfn.MODE.MULT(A7:J16)</f>
        <v>31</v>
      </c>
    </row>
    <row r="31" spans="1:14" ht="15.6" customHeight="1" x14ac:dyDescent="0.3"/>
    <row r="32" spans="1:14" x14ac:dyDescent="0.3">
      <c r="A32" s="16" t="s">
        <v>20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3">
      <c r="A33" s="20" t="s">
        <v>21</v>
      </c>
      <c r="B33" s="9">
        <f>MEDIAN(A7:J16)</f>
        <v>35</v>
      </c>
    </row>
    <row r="34" spans="1:14" x14ac:dyDescent="0.3">
      <c r="A34" s="15"/>
      <c r="B34" s="26"/>
    </row>
    <row r="35" spans="1:14" x14ac:dyDescent="0.3">
      <c r="A35" s="27" t="s">
        <v>24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</row>
    <row r="36" spans="1:14" x14ac:dyDescent="0.3">
      <c r="A36" s="20" t="s">
        <v>25</v>
      </c>
      <c r="B36" s="9">
        <f>B21-B20</f>
        <v>18</v>
      </c>
    </row>
    <row r="37" spans="1:14" x14ac:dyDescent="0.3">
      <c r="A37" s="15"/>
      <c r="B37" s="26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1" spans="1:14" ht="21" x14ac:dyDescent="0.4">
      <c r="G41" s="28" t="s">
        <v>23</v>
      </c>
    </row>
    <row r="42" spans="1:14" ht="39.6" customHeight="1" x14ac:dyDescent="0.4">
      <c r="A42" s="29" t="s">
        <v>26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1:14" x14ac:dyDescent="0.3">
      <c r="A43" s="8" t="s">
        <v>27</v>
      </c>
      <c r="B43" s="8"/>
      <c r="C43" s="8"/>
      <c r="D43" s="8"/>
      <c r="E43" s="8"/>
      <c r="F43" s="8"/>
      <c r="G43" s="8"/>
      <c r="H43" s="8"/>
      <c r="I43" s="8"/>
      <c r="J43" s="8"/>
    </row>
    <row r="44" spans="1:14" x14ac:dyDescent="0.3">
      <c r="A44" s="9">
        <v>56</v>
      </c>
      <c r="B44" s="9">
        <v>40</v>
      </c>
      <c r="C44" s="9">
        <v>28</v>
      </c>
      <c r="D44" s="9">
        <v>73</v>
      </c>
      <c r="E44" s="9">
        <v>52</v>
      </c>
      <c r="F44" s="9">
        <v>61</v>
      </c>
      <c r="G44" s="9">
        <v>35</v>
      </c>
      <c r="H44" s="9">
        <v>40</v>
      </c>
      <c r="I44" s="9">
        <v>47</v>
      </c>
      <c r="J44" s="9">
        <v>65</v>
      </c>
    </row>
    <row r="45" spans="1:14" x14ac:dyDescent="0.3">
      <c r="A45" s="9">
        <v>52</v>
      </c>
      <c r="B45" s="9">
        <v>44</v>
      </c>
      <c r="C45" s="9">
        <v>38</v>
      </c>
      <c r="D45" s="9">
        <v>60</v>
      </c>
      <c r="E45" s="9">
        <v>56</v>
      </c>
      <c r="F45" s="9">
        <v>40</v>
      </c>
      <c r="G45" s="9">
        <v>36</v>
      </c>
      <c r="H45" s="9">
        <v>49</v>
      </c>
      <c r="I45" s="9">
        <v>68</v>
      </c>
      <c r="J45" s="9">
        <v>57</v>
      </c>
    </row>
    <row r="46" spans="1:14" x14ac:dyDescent="0.3">
      <c r="A46" s="9">
        <v>52</v>
      </c>
      <c r="B46" s="9">
        <v>63</v>
      </c>
      <c r="C46" s="9">
        <v>41</v>
      </c>
      <c r="D46" s="9">
        <v>48</v>
      </c>
      <c r="E46" s="9">
        <v>55</v>
      </c>
      <c r="F46" s="9">
        <v>42</v>
      </c>
      <c r="G46" s="9">
        <v>39</v>
      </c>
      <c r="H46" s="9">
        <v>58</v>
      </c>
      <c r="I46" s="9">
        <v>62</v>
      </c>
      <c r="J46" s="9">
        <v>49</v>
      </c>
    </row>
    <row r="47" spans="1:14" x14ac:dyDescent="0.3">
      <c r="A47" s="9">
        <v>59</v>
      </c>
      <c r="B47" s="9">
        <v>45</v>
      </c>
      <c r="C47" s="9">
        <v>47</v>
      </c>
      <c r="D47" s="9">
        <v>51</v>
      </c>
      <c r="E47" s="9">
        <v>65</v>
      </c>
      <c r="F47" s="9">
        <v>41</v>
      </c>
      <c r="G47" s="9">
        <v>48</v>
      </c>
      <c r="H47" s="9">
        <v>55</v>
      </c>
      <c r="I47" s="9">
        <v>42</v>
      </c>
      <c r="J47" s="9">
        <v>39</v>
      </c>
    </row>
    <row r="48" spans="1:14" x14ac:dyDescent="0.3">
      <c r="A48" s="9">
        <v>58</v>
      </c>
      <c r="B48" s="9">
        <v>62</v>
      </c>
      <c r="C48" s="9">
        <v>49</v>
      </c>
      <c r="D48" s="9">
        <v>59</v>
      </c>
      <c r="E48" s="9">
        <v>45</v>
      </c>
      <c r="F48" s="9">
        <v>47</v>
      </c>
      <c r="G48" s="9">
        <v>51</v>
      </c>
      <c r="H48" s="9">
        <v>65</v>
      </c>
      <c r="I48" s="9">
        <v>43</v>
      </c>
      <c r="J48" s="9">
        <v>58</v>
      </c>
    </row>
    <row r="50" spans="1:14" x14ac:dyDescent="0.3">
      <c r="A50" s="17" t="s">
        <v>4</v>
      </c>
    </row>
    <row r="51" spans="1:14" ht="31.2" customHeight="1" x14ac:dyDescent="0.3">
      <c r="A51" s="10" t="s">
        <v>28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x14ac:dyDescent="0.3">
      <c r="A52" s="22" t="s">
        <v>6</v>
      </c>
      <c r="B52" s="9">
        <f>MIN(A44:J48)</f>
        <v>28</v>
      </c>
    </row>
    <row r="53" spans="1:14" x14ac:dyDescent="0.3">
      <c r="A53" s="22" t="s">
        <v>7</v>
      </c>
      <c r="B53" s="9">
        <f>MAX(A44:J48)</f>
        <v>73</v>
      </c>
    </row>
    <row r="55" spans="1:14" x14ac:dyDescent="0.3">
      <c r="A55" s="35" t="s">
        <v>8</v>
      </c>
      <c r="B55" s="35" t="s">
        <v>29</v>
      </c>
      <c r="C55" s="22" t="s">
        <v>30</v>
      </c>
    </row>
    <row r="56" spans="1:14" x14ac:dyDescent="0.3">
      <c r="A56" s="37" t="s">
        <v>31</v>
      </c>
      <c r="B56" s="9">
        <v>30</v>
      </c>
      <c r="C56" s="38">
        <v>1</v>
      </c>
    </row>
    <row r="57" spans="1:14" x14ac:dyDescent="0.3">
      <c r="A57" s="37" t="s">
        <v>32</v>
      </c>
      <c r="B57" s="9">
        <v>40</v>
      </c>
      <c r="C57" s="38">
        <v>8</v>
      </c>
    </row>
    <row r="58" spans="1:14" x14ac:dyDescent="0.3">
      <c r="A58" s="37" t="s">
        <v>33</v>
      </c>
      <c r="B58" s="9">
        <v>50</v>
      </c>
      <c r="C58" s="38">
        <v>16</v>
      </c>
    </row>
    <row r="59" spans="1:14" x14ac:dyDescent="0.3">
      <c r="A59" s="37" t="s">
        <v>34</v>
      </c>
      <c r="B59" s="9">
        <v>60</v>
      </c>
      <c r="C59" s="38">
        <v>16</v>
      </c>
    </row>
    <row r="60" spans="1:14" x14ac:dyDescent="0.3">
      <c r="A60" s="37" t="s">
        <v>35</v>
      </c>
      <c r="B60" s="9">
        <v>70</v>
      </c>
      <c r="C60" s="38">
        <v>8</v>
      </c>
    </row>
    <row r="62" spans="1:14" ht="15" thickBot="1" x14ac:dyDescent="0.35"/>
    <row r="63" spans="1:14" x14ac:dyDescent="0.3">
      <c r="A63" s="36" t="s">
        <v>29</v>
      </c>
      <c r="B63" s="36" t="s">
        <v>30</v>
      </c>
      <c r="C63" s="36" t="s">
        <v>37</v>
      </c>
    </row>
    <row r="64" spans="1:14" x14ac:dyDescent="0.3">
      <c r="A64" s="39">
        <v>30</v>
      </c>
      <c r="B64" s="40">
        <v>1</v>
      </c>
      <c r="C64" s="41">
        <v>0.02</v>
      </c>
    </row>
    <row r="65" spans="1:14" x14ac:dyDescent="0.3">
      <c r="A65" s="39">
        <v>40</v>
      </c>
      <c r="B65" s="40">
        <v>8</v>
      </c>
      <c r="C65" s="41">
        <v>0.18</v>
      </c>
    </row>
    <row r="66" spans="1:14" x14ac:dyDescent="0.3">
      <c r="A66" s="39">
        <v>50</v>
      </c>
      <c r="B66" s="40">
        <v>16</v>
      </c>
      <c r="C66" s="41">
        <v>0.5</v>
      </c>
    </row>
    <row r="67" spans="1:14" x14ac:dyDescent="0.3">
      <c r="A67" s="39">
        <v>60</v>
      </c>
      <c r="B67" s="40">
        <v>16</v>
      </c>
      <c r="C67" s="41">
        <v>0.82</v>
      </c>
    </row>
    <row r="68" spans="1:14" x14ac:dyDescent="0.3">
      <c r="A68" s="39">
        <v>70</v>
      </c>
      <c r="B68" s="40">
        <v>8</v>
      </c>
      <c r="C68" s="41">
        <v>0.98</v>
      </c>
    </row>
    <row r="69" spans="1:14" ht="15" thickBot="1" x14ac:dyDescent="0.35">
      <c r="A69" s="42" t="s">
        <v>36</v>
      </c>
      <c r="B69" s="42">
        <v>1</v>
      </c>
      <c r="C69" s="43">
        <v>1</v>
      </c>
    </row>
    <row r="71" spans="1:14" x14ac:dyDescent="0.3">
      <c r="A71" s="16" t="s">
        <v>18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3">
      <c r="A72" s="20" t="s">
        <v>19</v>
      </c>
      <c r="B72" s="9">
        <f>_xlfn.MODE.SNGL(A44:J48)</f>
        <v>40</v>
      </c>
    </row>
    <row r="74" spans="1:14" x14ac:dyDescent="0.3">
      <c r="A74" s="16" t="s">
        <v>20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x14ac:dyDescent="0.3">
      <c r="A75" s="20" t="s">
        <v>21</v>
      </c>
      <c r="B75" s="9">
        <f>MEDIAN(A44:J48)</f>
        <v>50</v>
      </c>
    </row>
    <row r="77" spans="1:14" x14ac:dyDescent="0.3">
      <c r="A77" s="16" t="s">
        <v>38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 x14ac:dyDescent="0.3">
      <c r="A78" s="22" t="s">
        <v>39</v>
      </c>
      <c r="B78" s="9">
        <f>_xlfn.QUARTILE.EXC(A44:J48,1)</f>
        <v>42</v>
      </c>
    </row>
    <row r="79" spans="1:14" x14ac:dyDescent="0.3">
      <c r="A79" s="22" t="s">
        <v>40</v>
      </c>
      <c r="B79" s="9">
        <f>_xlfn.QUARTILE.EXC(A44:J48,3)</f>
        <v>58.25</v>
      </c>
    </row>
    <row r="80" spans="1:14" x14ac:dyDescent="0.3">
      <c r="A80" s="22" t="s">
        <v>41</v>
      </c>
      <c r="B80" s="9">
        <f>B79-B78</f>
        <v>16.25</v>
      </c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4" spans="1:14" ht="21" x14ac:dyDescent="0.4">
      <c r="G84" s="25" t="s">
        <v>42</v>
      </c>
    </row>
    <row r="85" spans="1:14" ht="46.2" customHeight="1" x14ac:dyDescent="0.4">
      <c r="A85" s="29" t="s">
        <v>43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  <row r="86" spans="1:14" x14ac:dyDescent="0.3">
      <c r="A86" s="44" t="s">
        <v>45</v>
      </c>
      <c r="B86" s="44" t="s">
        <v>30</v>
      </c>
    </row>
    <row r="87" spans="1:14" x14ac:dyDescent="0.3">
      <c r="A87" s="9" t="s">
        <v>44</v>
      </c>
      <c r="B87" s="9">
        <v>30</v>
      </c>
    </row>
    <row r="88" spans="1:14" x14ac:dyDescent="0.3">
      <c r="A88" s="9" t="s">
        <v>46</v>
      </c>
      <c r="B88" s="9">
        <v>40</v>
      </c>
    </row>
    <row r="89" spans="1:14" x14ac:dyDescent="0.3">
      <c r="A89" s="9" t="s">
        <v>47</v>
      </c>
      <c r="B89" s="9">
        <v>20</v>
      </c>
    </row>
    <row r="90" spans="1:14" x14ac:dyDescent="0.3">
      <c r="A90" s="9" t="s">
        <v>48</v>
      </c>
      <c r="B90" s="9">
        <v>10</v>
      </c>
    </row>
    <row r="91" spans="1:14" x14ac:dyDescent="0.3">
      <c r="A91" s="9" t="s">
        <v>49</v>
      </c>
      <c r="B91" s="9">
        <v>45</v>
      </c>
    </row>
    <row r="92" spans="1:14" x14ac:dyDescent="0.3">
      <c r="A92" s="9" t="s">
        <v>50</v>
      </c>
      <c r="B92" s="9">
        <v>25</v>
      </c>
    </row>
    <row r="93" spans="1:14" x14ac:dyDescent="0.3">
      <c r="A93" s="9" t="s">
        <v>51</v>
      </c>
      <c r="B93" s="9">
        <v>30</v>
      </c>
    </row>
    <row r="95" spans="1:14" x14ac:dyDescent="0.3">
      <c r="A95" s="17" t="s">
        <v>4</v>
      </c>
    </row>
    <row r="96" spans="1:14" x14ac:dyDescent="0.3">
      <c r="A96" s="16" t="s">
        <v>52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111" spans="1:14" x14ac:dyDescent="0.3">
      <c r="A111" s="16" t="s">
        <v>53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</row>
    <row r="112" spans="1:14" x14ac:dyDescent="0.3">
      <c r="A112" s="45" t="s">
        <v>54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</row>
    <row r="114" spans="1:14" x14ac:dyDescent="0.3">
      <c r="A114" s="16" t="s">
        <v>55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1:14" x14ac:dyDescent="0.3">
      <c r="A115" s="45" t="s">
        <v>57</v>
      </c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9" spans="1:14" ht="21" x14ac:dyDescent="0.4">
      <c r="G119" s="25" t="s">
        <v>58</v>
      </c>
    </row>
    <row r="120" spans="1:14" ht="43.2" customHeight="1" x14ac:dyDescent="0.4">
      <c r="A120" s="29" t="s">
        <v>59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</row>
    <row r="121" spans="1:14" x14ac:dyDescent="0.3">
      <c r="A121" s="8" t="s">
        <v>60</v>
      </c>
      <c r="B121" s="8"/>
      <c r="C121" s="8"/>
      <c r="D121" s="8"/>
      <c r="E121" s="8"/>
      <c r="F121" s="8"/>
      <c r="G121" s="8"/>
      <c r="H121" s="8"/>
      <c r="I121" s="8"/>
      <c r="J121" s="8"/>
    </row>
    <row r="122" spans="1:14" x14ac:dyDescent="0.3">
      <c r="A122" s="46">
        <v>4</v>
      </c>
      <c r="B122" s="21">
        <v>5</v>
      </c>
      <c r="C122" s="21">
        <v>3</v>
      </c>
      <c r="D122" s="21">
        <v>4</v>
      </c>
      <c r="E122" s="21">
        <v>4</v>
      </c>
      <c r="F122" s="21">
        <v>3</v>
      </c>
      <c r="G122" s="21">
        <v>2</v>
      </c>
      <c r="H122" s="21">
        <v>5</v>
      </c>
      <c r="I122" s="21">
        <v>4</v>
      </c>
      <c r="J122" s="21">
        <v>3</v>
      </c>
    </row>
    <row r="123" spans="1:14" x14ac:dyDescent="0.3">
      <c r="A123" s="21">
        <v>5</v>
      </c>
      <c r="B123" s="21">
        <v>4</v>
      </c>
      <c r="C123" s="21">
        <v>2</v>
      </c>
      <c r="D123" s="21">
        <v>3</v>
      </c>
      <c r="E123" s="21">
        <v>4</v>
      </c>
      <c r="F123" s="21">
        <v>5</v>
      </c>
      <c r="G123" s="21">
        <v>3</v>
      </c>
      <c r="H123" s="21">
        <v>4</v>
      </c>
      <c r="I123" s="21">
        <v>5</v>
      </c>
      <c r="J123" s="21">
        <v>3</v>
      </c>
    </row>
    <row r="124" spans="1:14" x14ac:dyDescent="0.3">
      <c r="A124" s="21">
        <v>4</v>
      </c>
      <c r="B124" s="21">
        <v>3</v>
      </c>
      <c r="C124" s="21">
        <v>2</v>
      </c>
      <c r="D124" s="21">
        <v>4</v>
      </c>
      <c r="E124" s="21">
        <v>5</v>
      </c>
      <c r="F124" s="21">
        <v>3</v>
      </c>
      <c r="G124" s="21">
        <v>4</v>
      </c>
      <c r="H124" s="21">
        <v>5</v>
      </c>
      <c r="I124" s="21">
        <v>4</v>
      </c>
      <c r="J124" s="21">
        <v>3</v>
      </c>
    </row>
    <row r="125" spans="1:14" x14ac:dyDescent="0.3">
      <c r="A125" s="21">
        <v>3</v>
      </c>
      <c r="B125" s="21">
        <v>4</v>
      </c>
      <c r="C125" s="21">
        <v>5</v>
      </c>
      <c r="D125" s="21">
        <v>2</v>
      </c>
      <c r="E125" s="21">
        <v>3</v>
      </c>
      <c r="F125" s="21">
        <v>4</v>
      </c>
      <c r="G125" s="21">
        <v>4</v>
      </c>
      <c r="H125" s="21">
        <v>3</v>
      </c>
      <c r="I125" s="21">
        <v>5</v>
      </c>
      <c r="J125" s="21">
        <v>4</v>
      </c>
    </row>
    <row r="126" spans="1:14" x14ac:dyDescent="0.3">
      <c r="A126" s="21">
        <v>3</v>
      </c>
      <c r="B126" s="21">
        <v>4</v>
      </c>
      <c r="C126" s="21">
        <v>5</v>
      </c>
      <c r="D126" s="21">
        <v>4</v>
      </c>
      <c r="E126" s="21">
        <v>2</v>
      </c>
      <c r="F126" s="21">
        <v>3</v>
      </c>
      <c r="G126" s="21">
        <v>4</v>
      </c>
      <c r="H126" s="21">
        <v>5</v>
      </c>
      <c r="I126" s="21">
        <v>3</v>
      </c>
      <c r="J126" s="21">
        <v>4</v>
      </c>
    </row>
    <row r="127" spans="1:14" x14ac:dyDescent="0.3">
      <c r="A127" s="21">
        <v>5</v>
      </c>
      <c r="B127" s="21">
        <v>4</v>
      </c>
      <c r="C127" s="21">
        <v>3</v>
      </c>
      <c r="D127" s="21">
        <v>4</v>
      </c>
      <c r="E127" s="21">
        <v>5</v>
      </c>
      <c r="F127" s="21">
        <v>3</v>
      </c>
      <c r="G127" s="21">
        <v>4</v>
      </c>
      <c r="H127" s="21">
        <v>5</v>
      </c>
      <c r="I127" s="21">
        <v>4</v>
      </c>
      <c r="J127" s="21">
        <v>3</v>
      </c>
    </row>
    <row r="128" spans="1:14" x14ac:dyDescent="0.3">
      <c r="A128" s="21">
        <v>3</v>
      </c>
      <c r="B128" s="21">
        <v>4</v>
      </c>
      <c r="C128" s="21">
        <v>5</v>
      </c>
      <c r="D128" s="21">
        <v>2</v>
      </c>
      <c r="E128" s="21">
        <v>3</v>
      </c>
      <c r="F128" s="21">
        <v>4</v>
      </c>
      <c r="G128" s="21">
        <v>4</v>
      </c>
      <c r="H128" s="21">
        <v>3</v>
      </c>
      <c r="I128" s="21">
        <v>5</v>
      </c>
      <c r="J128" s="21">
        <v>4</v>
      </c>
    </row>
    <row r="129" spans="1:14" x14ac:dyDescent="0.3">
      <c r="A129" s="21">
        <v>3</v>
      </c>
      <c r="B129" s="21">
        <v>4</v>
      </c>
      <c r="C129" s="21">
        <v>5</v>
      </c>
      <c r="D129" s="21">
        <v>4</v>
      </c>
      <c r="E129" s="21">
        <v>2</v>
      </c>
      <c r="F129" s="21">
        <v>3</v>
      </c>
      <c r="G129" s="21">
        <v>4</v>
      </c>
      <c r="H129" s="21">
        <v>5</v>
      </c>
      <c r="I129" s="21">
        <v>3</v>
      </c>
      <c r="J129" s="21">
        <v>4</v>
      </c>
    </row>
    <row r="130" spans="1:14" x14ac:dyDescent="0.3">
      <c r="A130" s="21">
        <v>5</v>
      </c>
      <c r="B130" s="21">
        <v>4</v>
      </c>
      <c r="C130" s="21">
        <v>3</v>
      </c>
      <c r="D130" s="21">
        <v>4</v>
      </c>
      <c r="E130" s="21">
        <v>5</v>
      </c>
      <c r="F130" s="21">
        <v>3</v>
      </c>
      <c r="G130" s="21">
        <v>4</v>
      </c>
      <c r="H130" s="21">
        <v>5</v>
      </c>
      <c r="I130" s="21">
        <v>4</v>
      </c>
      <c r="J130" s="21">
        <v>3</v>
      </c>
    </row>
    <row r="131" spans="1:14" x14ac:dyDescent="0.3">
      <c r="A131" s="21">
        <v>3</v>
      </c>
      <c r="B131" s="21">
        <v>4</v>
      </c>
      <c r="C131" s="21">
        <v>5</v>
      </c>
      <c r="D131" s="21">
        <v>2</v>
      </c>
      <c r="E131" s="21">
        <v>3</v>
      </c>
      <c r="F131" s="21">
        <v>4</v>
      </c>
      <c r="G131" s="21">
        <v>4</v>
      </c>
      <c r="H131" s="21">
        <v>3</v>
      </c>
      <c r="I131" s="21">
        <v>5</v>
      </c>
      <c r="J131" s="21">
        <v>4</v>
      </c>
    </row>
    <row r="133" spans="1:14" x14ac:dyDescent="0.3">
      <c r="A133" s="22" t="s">
        <v>6</v>
      </c>
      <c r="B133" s="7">
        <f>MIN(A122:J131)</f>
        <v>2</v>
      </c>
      <c r="D133" s="22" t="s">
        <v>61</v>
      </c>
      <c r="E133" s="21">
        <v>2</v>
      </c>
      <c r="F133" s="21">
        <v>3</v>
      </c>
      <c r="G133" s="21">
        <v>4</v>
      </c>
      <c r="H133" s="21">
        <v>5</v>
      </c>
    </row>
    <row r="134" spans="1:14" x14ac:dyDescent="0.3">
      <c r="A134" s="22" t="s">
        <v>7</v>
      </c>
      <c r="B134" s="7">
        <f>MAX(A122:J131)</f>
        <v>5</v>
      </c>
    </row>
    <row r="136" spans="1:14" x14ac:dyDescent="0.3">
      <c r="A136" s="17" t="s">
        <v>4</v>
      </c>
    </row>
    <row r="137" spans="1:14" ht="15" thickBot="1" x14ac:dyDescent="0.35">
      <c r="A137" s="16" t="s">
        <v>62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 x14ac:dyDescent="0.3">
      <c r="A138" s="36" t="s">
        <v>56</v>
      </c>
      <c r="B138" s="36" t="s">
        <v>30</v>
      </c>
      <c r="C138" s="36" t="s">
        <v>37</v>
      </c>
      <c r="D138" s="36" t="s">
        <v>56</v>
      </c>
      <c r="E138" s="36" t="s">
        <v>30</v>
      </c>
      <c r="F138" s="36" t="s">
        <v>37</v>
      </c>
    </row>
    <row r="139" spans="1:14" x14ac:dyDescent="0.3">
      <c r="A139" s="39">
        <v>2</v>
      </c>
      <c r="B139" s="40">
        <v>8</v>
      </c>
      <c r="C139" s="41">
        <v>0.08</v>
      </c>
      <c r="D139" s="39">
        <v>4</v>
      </c>
      <c r="E139" s="40">
        <v>39</v>
      </c>
      <c r="F139" s="41">
        <v>0.39</v>
      </c>
    </row>
    <row r="140" spans="1:14" x14ac:dyDescent="0.3">
      <c r="A140" s="39">
        <v>3</v>
      </c>
      <c r="B140" s="40">
        <v>30</v>
      </c>
      <c r="C140" s="41">
        <v>0.38</v>
      </c>
      <c r="D140" s="39">
        <v>3</v>
      </c>
      <c r="E140" s="40">
        <v>30</v>
      </c>
      <c r="F140" s="41">
        <v>0.69</v>
      </c>
    </row>
    <row r="141" spans="1:14" x14ac:dyDescent="0.3">
      <c r="A141" s="39">
        <v>4</v>
      </c>
      <c r="B141" s="40">
        <v>39</v>
      </c>
      <c r="C141" s="41">
        <v>0.77</v>
      </c>
      <c r="D141" s="39">
        <v>5</v>
      </c>
      <c r="E141" s="40">
        <v>23</v>
      </c>
      <c r="F141" s="41">
        <v>0.92</v>
      </c>
    </row>
    <row r="142" spans="1:14" x14ac:dyDescent="0.3">
      <c r="A142" s="39">
        <v>5</v>
      </c>
      <c r="B142" s="40">
        <v>23</v>
      </c>
      <c r="C142" s="41">
        <v>1</v>
      </c>
      <c r="D142" s="39">
        <v>2</v>
      </c>
      <c r="E142" s="40">
        <v>8</v>
      </c>
      <c r="F142" s="41">
        <v>1</v>
      </c>
    </row>
    <row r="143" spans="1:14" ht="15" thickBot="1" x14ac:dyDescent="0.35">
      <c r="A143" s="42" t="s">
        <v>63</v>
      </c>
      <c r="B143" s="42">
        <f>B139+B140+B141+B142</f>
        <v>100</v>
      </c>
      <c r="C143" s="43">
        <v>1</v>
      </c>
      <c r="D143" s="47" t="s">
        <v>36</v>
      </c>
      <c r="E143" s="42">
        <v>0</v>
      </c>
      <c r="F143" s="43">
        <v>1</v>
      </c>
    </row>
    <row r="158" spans="1:14" x14ac:dyDescent="0.3">
      <c r="A158" s="16" t="s">
        <v>64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1:14" x14ac:dyDescent="0.3">
      <c r="A159" s="20" t="s">
        <v>19</v>
      </c>
      <c r="B159" s="9" cm="1">
        <f t="array" ref="B159">_xlfn.MODE.MULT(A122:J131)</f>
        <v>4</v>
      </c>
    </row>
    <row r="161" spans="1:14" x14ac:dyDescent="0.3">
      <c r="A161" s="16" t="s">
        <v>65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78" spans="1:1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80" spans="1:14" ht="21" x14ac:dyDescent="0.4">
      <c r="G180" s="25" t="s">
        <v>66</v>
      </c>
    </row>
    <row r="181" spans="1:14" ht="41.4" customHeight="1" x14ac:dyDescent="0.4">
      <c r="A181" s="29" t="s">
        <v>67</v>
      </c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</row>
    <row r="182" spans="1:14" x14ac:dyDescent="0.3">
      <c r="A182" s="8" t="s">
        <v>68</v>
      </c>
      <c r="B182" s="8"/>
      <c r="C182" s="8"/>
      <c r="D182" s="8"/>
      <c r="E182" s="8"/>
      <c r="F182" s="8"/>
      <c r="G182" s="8"/>
      <c r="H182" s="8"/>
      <c r="I182" s="8"/>
      <c r="J182" s="8"/>
    </row>
    <row r="183" spans="1:14" x14ac:dyDescent="0.3">
      <c r="A183" s="9">
        <v>35</v>
      </c>
      <c r="B183" s="9">
        <v>28</v>
      </c>
      <c r="C183" s="9">
        <v>32</v>
      </c>
      <c r="D183" s="9">
        <v>45</v>
      </c>
      <c r="E183" s="9">
        <v>38</v>
      </c>
      <c r="F183" s="9">
        <v>29</v>
      </c>
      <c r="G183" s="9">
        <v>42</v>
      </c>
      <c r="H183" s="9">
        <v>30</v>
      </c>
      <c r="I183" s="9">
        <v>36</v>
      </c>
      <c r="J183" s="9">
        <v>41</v>
      </c>
    </row>
    <row r="184" spans="1:14" x14ac:dyDescent="0.3">
      <c r="A184" s="9">
        <v>47</v>
      </c>
      <c r="B184" s="9">
        <v>31</v>
      </c>
      <c r="C184" s="9">
        <v>39</v>
      </c>
      <c r="D184" s="9">
        <v>43</v>
      </c>
      <c r="E184" s="9">
        <v>37</v>
      </c>
      <c r="F184" s="9">
        <v>30</v>
      </c>
      <c r="G184" s="9">
        <v>34</v>
      </c>
      <c r="H184" s="9">
        <v>39</v>
      </c>
      <c r="I184" s="9">
        <v>28</v>
      </c>
      <c r="J184" s="9">
        <v>33</v>
      </c>
    </row>
    <row r="185" spans="1:14" x14ac:dyDescent="0.3">
      <c r="A185" s="9">
        <v>36</v>
      </c>
      <c r="B185" s="9">
        <v>40</v>
      </c>
      <c r="C185" s="9">
        <v>42</v>
      </c>
      <c r="D185" s="9">
        <v>29</v>
      </c>
      <c r="E185" s="9">
        <v>31</v>
      </c>
      <c r="F185" s="9">
        <v>45</v>
      </c>
      <c r="G185" s="9">
        <v>38</v>
      </c>
      <c r="H185" s="9">
        <v>33</v>
      </c>
      <c r="I185" s="9">
        <v>41</v>
      </c>
      <c r="J185" s="9">
        <v>35</v>
      </c>
    </row>
    <row r="186" spans="1:14" x14ac:dyDescent="0.3">
      <c r="A186" s="9">
        <v>37</v>
      </c>
      <c r="B186" s="9">
        <v>34</v>
      </c>
      <c r="C186" s="9">
        <v>46</v>
      </c>
      <c r="D186" s="9">
        <v>30</v>
      </c>
      <c r="E186" s="9">
        <v>39</v>
      </c>
      <c r="F186" s="9">
        <v>43</v>
      </c>
      <c r="G186" s="9">
        <v>28</v>
      </c>
      <c r="H186" s="9">
        <v>32</v>
      </c>
      <c r="I186" s="9">
        <v>36</v>
      </c>
      <c r="J186" s="9">
        <v>29</v>
      </c>
    </row>
    <row r="187" spans="1:14" x14ac:dyDescent="0.3">
      <c r="A187" s="9">
        <v>31</v>
      </c>
      <c r="B187" s="9">
        <v>37</v>
      </c>
      <c r="C187" s="9">
        <v>40</v>
      </c>
      <c r="D187" s="9">
        <v>42</v>
      </c>
      <c r="E187" s="9">
        <v>33</v>
      </c>
      <c r="F187" s="9">
        <v>39</v>
      </c>
      <c r="G187" s="9">
        <v>28</v>
      </c>
      <c r="H187" s="9">
        <v>35</v>
      </c>
      <c r="I187" s="9">
        <v>38</v>
      </c>
      <c r="J187" s="9">
        <v>43</v>
      </c>
    </row>
    <row r="189" spans="1:14" x14ac:dyDescent="0.3">
      <c r="A189" s="22" t="s">
        <v>6</v>
      </c>
      <c r="B189" s="7">
        <f>MIN(A183:J187)</f>
        <v>28</v>
      </c>
    </row>
    <row r="190" spans="1:14" x14ac:dyDescent="0.3">
      <c r="A190" s="22" t="s">
        <v>7</v>
      </c>
      <c r="B190" s="7">
        <f>MAX(A183:J187)</f>
        <v>47</v>
      </c>
    </row>
    <row r="192" spans="1:14" x14ac:dyDescent="0.3">
      <c r="A192" s="22" t="s">
        <v>8</v>
      </c>
      <c r="B192" s="22" t="s">
        <v>30</v>
      </c>
      <c r="D192" s="22" t="s">
        <v>56</v>
      </c>
    </row>
    <row r="193" spans="1:14" x14ac:dyDescent="0.3">
      <c r="A193" s="9" t="s">
        <v>11</v>
      </c>
      <c r="B193" s="38">
        <v>10</v>
      </c>
      <c r="D193" s="9">
        <v>30</v>
      </c>
    </row>
    <row r="194" spans="1:14" x14ac:dyDescent="0.3">
      <c r="A194" s="9" t="s">
        <v>12</v>
      </c>
      <c r="B194" s="38">
        <v>13</v>
      </c>
      <c r="D194" s="9">
        <v>35</v>
      </c>
    </row>
    <row r="195" spans="1:14" x14ac:dyDescent="0.3">
      <c r="A195" s="9" t="s">
        <v>13</v>
      </c>
      <c r="B195" s="38">
        <v>15</v>
      </c>
      <c r="D195" s="9">
        <v>40</v>
      </c>
    </row>
    <row r="196" spans="1:14" x14ac:dyDescent="0.3">
      <c r="A196" s="9" t="s">
        <v>14</v>
      </c>
      <c r="B196" s="38">
        <v>10</v>
      </c>
      <c r="D196" s="9">
        <v>45</v>
      </c>
    </row>
    <row r="197" spans="1:14" x14ac:dyDescent="0.3">
      <c r="A197" s="9" t="s">
        <v>69</v>
      </c>
      <c r="B197" s="38">
        <v>2</v>
      </c>
      <c r="D197" s="9">
        <v>50</v>
      </c>
    </row>
    <row r="199" spans="1:14" x14ac:dyDescent="0.3">
      <c r="A199" s="17" t="s">
        <v>4</v>
      </c>
    </row>
    <row r="200" spans="1:14" ht="29.4" customHeight="1" x14ac:dyDescent="0.3">
      <c r="A200" s="18" t="s">
        <v>70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</row>
    <row r="201" spans="1:14" ht="15" thickBot="1" x14ac:dyDescent="0.35"/>
    <row r="202" spans="1:14" x14ac:dyDescent="0.3">
      <c r="A202" s="14" t="s">
        <v>56</v>
      </c>
      <c r="B202" s="14" t="s">
        <v>30</v>
      </c>
      <c r="C202" s="14" t="s">
        <v>37</v>
      </c>
      <c r="D202" s="14" t="s">
        <v>56</v>
      </c>
      <c r="E202" s="14" t="s">
        <v>30</v>
      </c>
      <c r="F202" s="14" t="s">
        <v>37</v>
      </c>
    </row>
    <row r="203" spans="1:14" x14ac:dyDescent="0.3">
      <c r="A203" s="31">
        <v>30</v>
      </c>
      <c r="B203" s="12">
        <v>10</v>
      </c>
      <c r="C203" s="32">
        <v>0.2</v>
      </c>
      <c r="D203" s="31">
        <v>40</v>
      </c>
      <c r="E203" s="12">
        <v>15</v>
      </c>
      <c r="F203" s="32">
        <v>0.3</v>
      </c>
    </row>
    <row r="204" spans="1:14" x14ac:dyDescent="0.3">
      <c r="A204" s="31">
        <v>35</v>
      </c>
      <c r="B204" s="12">
        <v>13</v>
      </c>
      <c r="C204" s="32">
        <v>0.46</v>
      </c>
      <c r="D204" s="31">
        <v>35</v>
      </c>
      <c r="E204" s="12">
        <v>13</v>
      </c>
      <c r="F204" s="32">
        <v>0.56000000000000005</v>
      </c>
    </row>
    <row r="205" spans="1:14" x14ac:dyDescent="0.3">
      <c r="A205" s="31">
        <v>40</v>
      </c>
      <c r="B205" s="12">
        <v>15</v>
      </c>
      <c r="C205" s="32">
        <v>0.76</v>
      </c>
      <c r="D205" s="31">
        <v>30</v>
      </c>
      <c r="E205" s="12">
        <v>10</v>
      </c>
      <c r="F205" s="32">
        <v>0.76</v>
      </c>
    </row>
    <row r="206" spans="1:14" x14ac:dyDescent="0.3">
      <c r="A206" s="31">
        <v>45</v>
      </c>
      <c r="B206" s="12">
        <v>10</v>
      </c>
      <c r="C206" s="32">
        <v>0.96</v>
      </c>
      <c r="D206" s="31">
        <v>45</v>
      </c>
      <c r="E206" s="12">
        <v>10</v>
      </c>
      <c r="F206" s="32">
        <v>0.96</v>
      </c>
    </row>
    <row r="207" spans="1:14" x14ac:dyDescent="0.3">
      <c r="A207" s="31">
        <v>50</v>
      </c>
      <c r="B207" s="12">
        <v>2</v>
      </c>
      <c r="C207" s="32">
        <v>1</v>
      </c>
      <c r="D207" s="31">
        <v>50</v>
      </c>
      <c r="E207" s="12">
        <v>2</v>
      </c>
      <c r="F207" s="32">
        <v>1</v>
      </c>
    </row>
    <row r="208" spans="1:14" ht="15" thickBot="1" x14ac:dyDescent="0.35">
      <c r="A208" s="13" t="s">
        <v>36</v>
      </c>
      <c r="B208" s="13">
        <v>0</v>
      </c>
      <c r="C208" s="33">
        <v>1</v>
      </c>
      <c r="D208" s="34" t="s">
        <v>36</v>
      </c>
      <c r="E208" s="13">
        <v>0</v>
      </c>
      <c r="F208" s="33">
        <v>1</v>
      </c>
    </row>
    <row r="227" spans="1:14" x14ac:dyDescent="0.3">
      <c r="A227" s="18" t="s">
        <v>71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</row>
    <row r="228" spans="1:14" x14ac:dyDescent="0.3">
      <c r="A228" s="48" t="s">
        <v>72</v>
      </c>
      <c r="B228" s="48"/>
      <c r="C228" s="9">
        <f>AVERAGE(A183:J187)</f>
        <v>36.14</v>
      </c>
    </row>
    <row r="230" spans="1:14" ht="28.8" customHeight="1" x14ac:dyDescent="0.3">
      <c r="A230" s="18" t="s">
        <v>73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</row>
    <row r="248" spans="1:1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50" spans="1:14" ht="21" x14ac:dyDescent="0.4">
      <c r="G250" s="25" t="s">
        <v>74</v>
      </c>
    </row>
    <row r="251" spans="1:14" ht="43.2" customHeight="1" x14ac:dyDescent="0.4">
      <c r="A251" s="29" t="s">
        <v>75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</row>
    <row r="252" spans="1:14" x14ac:dyDescent="0.3">
      <c r="A252" s="8" t="s">
        <v>76</v>
      </c>
      <c r="B252" s="8"/>
      <c r="C252" s="8"/>
      <c r="D252" s="8"/>
      <c r="E252" s="8"/>
      <c r="F252" s="8"/>
      <c r="G252" s="8"/>
      <c r="H252" s="8"/>
      <c r="I252" s="8"/>
      <c r="J252" s="8"/>
    </row>
    <row r="253" spans="1:14" x14ac:dyDescent="0.3">
      <c r="A253" s="9">
        <v>125</v>
      </c>
      <c r="B253" s="9">
        <v>148</v>
      </c>
      <c r="C253" s="9">
        <v>137</v>
      </c>
      <c r="D253" s="9">
        <v>120</v>
      </c>
      <c r="E253" s="9">
        <v>135</v>
      </c>
      <c r="F253" s="9">
        <v>132</v>
      </c>
      <c r="G253" s="9">
        <v>145</v>
      </c>
      <c r="H253" s="9">
        <v>122</v>
      </c>
      <c r="I253" s="9">
        <v>130</v>
      </c>
      <c r="J253" s="9">
        <v>141</v>
      </c>
    </row>
    <row r="254" spans="1:14" x14ac:dyDescent="0.3">
      <c r="A254" s="9">
        <v>118</v>
      </c>
      <c r="B254" s="9">
        <v>125</v>
      </c>
      <c r="C254" s="9">
        <v>132</v>
      </c>
      <c r="D254" s="9">
        <v>136</v>
      </c>
      <c r="E254" s="9">
        <v>128</v>
      </c>
      <c r="F254" s="9">
        <v>123</v>
      </c>
      <c r="G254" s="9">
        <v>132</v>
      </c>
      <c r="H254" s="9">
        <v>138</v>
      </c>
      <c r="I254" s="9">
        <v>126</v>
      </c>
      <c r="J254" s="9">
        <v>129</v>
      </c>
    </row>
    <row r="255" spans="1:14" x14ac:dyDescent="0.3">
      <c r="A255" s="9">
        <v>136</v>
      </c>
      <c r="B255" s="9">
        <v>127</v>
      </c>
      <c r="C255" s="9">
        <v>130</v>
      </c>
      <c r="D255" s="9">
        <v>122</v>
      </c>
      <c r="E255" s="9">
        <v>125</v>
      </c>
      <c r="F255" s="9">
        <v>133</v>
      </c>
      <c r="G255" s="9">
        <v>140</v>
      </c>
      <c r="H255" s="9">
        <v>126</v>
      </c>
      <c r="I255" s="9">
        <v>133</v>
      </c>
      <c r="J255" s="9">
        <v>135</v>
      </c>
    </row>
    <row r="256" spans="1:14" x14ac:dyDescent="0.3">
      <c r="A256" s="9">
        <v>130</v>
      </c>
      <c r="B256" s="9">
        <v>134</v>
      </c>
      <c r="C256" s="9">
        <v>141</v>
      </c>
      <c r="D256" s="9">
        <v>119</v>
      </c>
      <c r="E256" s="9">
        <v>125</v>
      </c>
      <c r="F256" s="9">
        <v>131</v>
      </c>
      <c r="G256" s="9">
        <v>136</v>
      </c>
      <c r="H256" s="9">
        <v>128</v>
      </c>
      <c r="I256" s="9">
        <v>124</v>
      </c>
      <c r="J256" s="9">
        <v>132</v>
      </c>
    </row>
    <row r="257" spans="1:10" x14ac:dyDescent="0.3">
      <c r="A257" s="9">
        <v>136</v>
      </c>
      <c r="B257" s="9">
        <v>127</v>
      </c>
      <c r="C257" s="9">
        <v>130</v>
      </c>
      <c r="D257" s="9">
        <v>122</v>
      </c>
      <c r="E257" s="9">
        <v>125</v>
      </c>
      <c r="F257" s="9">
        <v>133</v>
      </c>
      <c r="G257" s="9">
        <v>140</v>
      </c>
      <c r="H257" s="9">
        <v>126</v>
      </c>
      <c r="I257" s="9">
        <v>133</v>
      </c>
      <c r="J257" s="9">
        <v>135</v>
      </c>
    </row>
    <row r="258" spans="1:10" x14ac:dyDescent="0.3">
      <c r="A258" s="9">
        <v>130</v>
      </c>
      <c r="B258" s="9">
        <v>134</v>
      </c>
      <c r="C258" s="9">
        <v>141</v>
      </c>
      <c r="D258" s="9">
        <v>119</v>
      </c>
      <c r="E258" s="9">
        <v>125</v>
      </c>
      <c r="F258" s="9">
        <v>131</v>
      </c>
      <c r="G258" s="9">
        <v>136</v>
      </c>
      <c r="H258" s="9">
        <v>128</v>
      </c>
      <c r="I258" s="9">
        <v>124</v>
      </c>
      <c r="J258" s="9">
        <v>132</v>
      </c>
    </row>
    <row r="259" spans="1:10" x14ac:dyDescent="0.3">
      <c r="A259" s="9">
        <v>136</v>
      </c>
      <c r="B259" s="9">
        <v>127</v>
      </c>
      <c r="C259" s="9">
        <v>130</v>
      </c>
      <c r="D259" s="9">
        <v>122</v>
      </c>
      <c r="E259" s="9">
        <v>125</v>
      </c>
      <c r="F259" s="9">
        <v>133</v>
      </c>
      <c r="G259" s="9">
        <v>140</v>
      </c>
      <c r="H259" s="9">
        <v>126</v>
      </c>
      <c r="I259" s="9">
        <v>133</v>
      </c>
      <c r="J259" s="9">
        <v>135</v>
      </c>
    </row>
    <row r="260" spans="1:10" x14ac:dyDescent="0.3">
      <c r="A260" s="9">
        <v>130</v>
      </c>
      <c r="B260" s="9">
        <v>134</v>
      </c>
      <c r="C260" s="9">
        <v>141</v>
      </c>
      <c r="D260" s="9">
        <v>119</v>
      </c>
      <c r="E260" s="9">
        <v>125</v>
      </c>
      <c r="F260" s="9">
        <v>131</v>
      </c>
      <c r="G260" s="9">
        <v>136</v>
      </c>
      <c r="H260" s="9">
        <v>128</v>
      </c>
      <c r="I260" s="9">
        <v>124</v>
      </c>
      <c r="J260" s="9">
        <v>132</v>
      </c>
    </row>
    <row r="261" spans="1:10" x14ac:dyDescent="0.3">
      <c r="A261" s="9">
        <v>136</v>
      </c>
      <c r="B261" s="9">
        <v>127</v>
      </c>
      <c r="C261" s="9">
        <v>130</v>
      </c>
      <c r="D261" s="9">
        <v>122</v>
      </c>
      <c r="E261" s="9">
        <v>125</v>
      </c>
      <c r="F261" s="9">
        <v>133</v>
      </c>
      <c r="G261" s="9">
        <v>140</v>
      </c>
      <c r="H261" s="9">
        <v>126</v>
      </c>
      <c r="I261" s="9">
        <v>133</v>
      </c>
      <c r="J261" s="9">
        <v>135</v>
      </c>
    </row>
    <row r="262" spans="1:10" x14ac:dyDescent="0.3">
      <c r="A262" s="9">
        <v>130</v>
      </c>
      <c r="B262" s="9">
        <v>134</v>
      </c>
      <c r="C262" s="9">
        <v>141</v>
      </c>
      <c r="D262" s="9">
        <v>119</v>
      </c>
      <c r="E262" s="9">
        <v>125</v>
      </c>
      <c r="F262" s="9">
        <v>131</v>
      </c>
      <c r="G262" s="9">
        <v>136</v>
      </c>
      <c r="H262" s="9">
        <v>128</v>
      </c>
      <c r="I262" s="9">
        <v>124</v>
      </c>
      <c r="J262" s="9">
        <v>132</v>
      </c>
    </row>
    <row r="264" spans="1:10" x14ac:dyDescent="0.3">
      <c r="A264" s="22" t="s">
        <v>6</v>
      </c>
      <c r="B264" s="9">
        <f>MIN(A253:J262)</f>
        <v>118</v>
      </c>
    </row>
    <row r="265" spans="1:10" x14ac:dyDescent="0.3">
      <c r="A265" s="22" t="s">
        <v>7</v>
      </c>
      <c r="B265" s="9">
        <f>MAX(A253:J262)</f>
        <v>148</v>
      </c>
    </row>
    <row r="267" spans="1:10" x14ac:dyDescent="0.3">
      <c r="A267" s="22" t="s">
        <v>8</v>
      </c>
      <c r="B267" s="22" t="s">
        <v>30</v>
      </c>
      <c r="D267" s="22" t="s">
        <v>56</v>
      </c>
    </row>
    <row r="268" spans="1:10" x14ac:dyDescent="0.3">
      <c r="A268" s="9" t="s">
        <v>77</v>
      </c>
      <c r="B268" s="38">
        <v>6</v>
      </c>
      <c r="D268" s="38">
        <v>120</v>
      </c>
    </row>
    <row r="269" spans="1:10" x14ac:dyDescent="0.3">
      <c r="A269" s="9" t="s">
        <v>78</v>
      </c>
      <c r="B269" s="38">
        <v>20</v>
      </c>
      <c r="D269" s="38">
        <v>125</v>
      </c>
    </row>
    <row r="270" spans="1:10" x14ac:dyDescent="0.3">
      <c r="A270" s="9" t="s">
        <v>79</v>
      </c>
      <c r="B270" s="38">
        <v>24</v>
      </c>
      <c r="D270" s="38">
        <v>130</v>
      </c>
    </row>
    <row r="271" spans="1:10" x14ac:dyDescent="0.3">
      <c r="A271" s="9" t="s">
        <v>80</v>
      </c>
      <c r="B271" s="38">
        <v>28</v>
      </c>
      <c r="D271" s="38">
        <v>135</v>
      </c>
    </row>
    <row r="272" spans="1:10" x14ac:dyDescent="0.3">
      <c r="A272" s="9" t="s">
        <v>81</v>
      </c>
      <c r="B272" s="38">
        <v>15</v>
      </c>
      <c r="D272" s="38">
        <v>140</v>
      </c>
    </row>
    <row r="273" spans="1:14" x14ac:dyDescent="0.3">
      <c r="A273" s="9" t="s">
        <v>82</v>
      </c>
      <c r="B273" s="38">
        <v>6</v>
      </c>
      <c r="D273" s="38">
        <v>145</v>
      </c>
    </row>
    <row r="274" spans="1:14" x14ac:dyDescent="0.3">
      <c r="A274" s="9" t="s">
        <v>83</v>
      </c>
      <c r="B274" s="38">
        <v>1</v>
      </c>
      <c r="D274" s="38">
        <v>150</v>
      </c>
    </row>
    <row r="276" spans="1:14" x14ac:dyDescent="0.3">
      <c r="A276" s="17" t="s">
        <v>4</v>
      </c>
    </row>
    <row r="277" spans="1:14" ht="15" thickBot="1" x14ac:dyDescent="0.35">
      <c r="A277" s="18" t="s">
        <v>84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</row>
    <row r="278" spans="1:14" x14ac:dyDescent="0.3">
      <c r="A278" s="36" t="s">
        <v>56</v>
      </c>
      <c r="B278" s="36" t="s">
        <v>30</v>
      </c>
      <c r="C278" s="36" t="s">
        <v>37</v>
      </c>
      <c r="D278" s="36" t="s">
        <v>56</v>
      </c>
      <c r="E278" s="36" t="s">
        <v>30</v>
      </c>
      <c r="F278" s="36" t="s">
        <v>37</v>
      </c>
    </row>
    <row r="279" spans="1:14" x14ac:dyDescent="0.3">
      <c r="A279" s="39">
        <v>120</v>
      </c>
      <c r="B279" s="40">
        <v>6</v>
      </c>
      <c r="C279" s="41">
        <v>0.06</v>
      </c>
      <c r="D279" s="39">
        <v>135</v>
      </c>
      <c r="E279" s="40">
        <v>28</v>
      </c>
      <c r="F279" s="41">
        <v>0.28000000000000003</v>
      </c>
    </row>
    <row r="280" spans="1:14" x14ac:dyDescent="0.3">
      <c r="A280" s="39">
        <v>125</v>
      </c>
      <c r="B280" s="40">
        <v>20</v>
      </c>
      <c r="C280" s="41">
        <v>0.26</v>
      </c>
      <c r="D280" s="39">
        <v>130</v>
      </c>
      <c r="E280" s="40">
        <v>24</v>
      </c>
      <c r="F280" s="41">
        <v>0.52</v>
      </c>
    </row>
    <row r="281" spans="1:14" x14ac:dyDescent="0.3">
      <c r="A281" s="39">
        <v>130</v>
      </c>
      <c r="B281" s="40">
        <v>24</v>
      </c>
      <c r="C281" s="41">
        <v>0.5</v>
      </c>
      <c r="D281" s="39">
        <v>125</v>
      </c>
      <c r="E281" s="40">
        <v>20</v>
      </c>
      <c r="F281" s="41">
        <v>0.72</v>
      </c>
    </row>
    <row r="282" spans="1:14" x14ac:dyDescent="0.3">
      <c r="A282" s="39">
        <v>135</v>
      </c>
      <c r="B282" s="40">
        <v>28</v>
      </c>
      <c r="C282" s="41">
        <v>0.78</v>
      </c>
      <c r="D282" s="39">
        <v>140</v>
      </c>
      <c r="E282" s="40">
        <v>15</v>
      </c>
      <c r="F282" s="41">
        <v>0.87</v>
      </c>
    </row>
    <row r="283" spans="1:14" x14ac:dyDescent="0.3">
      <c r="A283" s="39">
        <v>140</v>
      </c>
      <c r="B283" s="40">
        <v>15</v>
      </c>
      <c r="C283" s="41">
        <v>0.93</v>
      </c>
      <c r="D283" s="39">
        <v>120</v>
      </c>
      <c r="E283" s="40">
        <v>6</v>
      </c>
      <c r="F283" s="41">
        <v>0.93</v>
      </c>
    </row>
    <row r="284" spans="1:14" x14ac:dyDescent="0.3">
      <c r="A284" s="39">
        <v>145</v>
      </c>
      <c r="B284" s="40">
        <v>6</v>
      </c>
      <c r="C284" s="41">
        <v>0.99</v>
      </c>
      <c r="D284" s="39">
        <v>145</v>
      </c>
      <c r="E284" s="40">
        <v>6</v>
      </c>
      <c r="F284" s="41">
        <v>0.99</v>
      </c>
    </row>
    <row r="285" spans="1:14" x14ac:dyDescent="0.3">
      <c r="A285" s="39">
        <v>150</v>
      </c>
      <c r="B285" s="40">
        <v>1</v>
      </c>
      <c r="C285" s="41">
        <v>1</v>
      </c>
      <c r="D285" s="39">
        <v>150</v>
      </c>
      <c r="E285" s="40">
        <v>1</v>
      </c>
      <c r="F285" s="41">
        <v>1</v>
      </c>
    </row>
    <row r="286" spans="1:14" ht="15" thickBot="1" x14ac:dyDescent="0.35">
      <c r="A286" s="42" t="s">
        <v>36</v>
      </c>
      <c r="B286" s="42">
        <v>0</v>
      </c>
      <c r="C286" s="43">
        <v>1</v>
      </c>
      <c r="D286" s="47" t="s">
        <v>36</v>
      </c>
      <c r="E286" s="42">
        <v>0</v>
      </c>
      <c r="F286" s="43">
        <v>1</v>
      </c>
    </row>
    <row r="305" spans="1:14" x14ac:dyDescent="0.3">
      <c r="A305" s="18" t="s">
        <v>85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1:14" x14ac:dyDescent="0.3">
      <c r="A306" s="22" t="s">
        <v>21</v>
      </c>
      <c r="B306" s="9">
        <f>MEDIAN(A253:J262)</f>
        <v>130.5</v>
      </c>
    </row>
    <row r="308" spans="1:14" ht="28.2" customHeight="1" x14ac:dyDescent="0.3">
      <c r="A308" s="18" t="s">
        <v>86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27" spans="1:1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9" spans="1:14" ht="21" x14ac:dyDescent="0.4">
      <c r="G329" s="25" t="s">
        <v>87</v>
      </c>
    </row>
    <row r="330" spans="1:14" ht="43.2" customHeight="1" x14ac:dyDescent="0.4">
      <c r="A330" s="29" t="s">
        <v>88</v>
      </c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</row>
    <row r="331" spans="1:14" x14ac:dyDescent="0.3">
      <c r="A331" s="8" t="s">
        <v>92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4" x14ac:dyDescent="0.3">
      <c r="A332" s="49" t="s">
        <v>89</v>
      </c>
      <c r="B332" s="9">
        <v>45</v>
      </c>
      <c r="C332" s="9">
        <v>35</v>
      </c>
      <c r="D332" s="9">
        <v>40</v>
      </c>
      <c r="E332" s="9">
        <v>38</v>
      </c>
      <c r="F332" s="9">
        <v>42</v>
      </c>
      <c r="G332" s="9">
        <v>37</v>
      </c>
      <c r="H332" s="9">
        <v>39</v>
      </c>
      <c r="I332" s="9">
        <v>43</v>
      </c>
      <c r="J332" s="9">
        <v>44</v>
      </c>
      <c r="K332" s="9">
        <v>41</v>
      </c>
    </row>
    <row r="333" spans="1:14" x14ac:dyDescent="0.3">
      <c r="A333" s="49" t="s">
        <v>90</v>
      </c>
      <c r="B333" s="9">
        <v>32</v>
      </c>
      <c r="C333" s="9">
        <v>28</v>
      </c>
      <c r="D333" s="9">
        <v>30</v>
      </c>
      <c r="E333" s="9">
        <v>34</v>
      </c>
      <c r="F333" s="9">
        <v>33</v>
      </c>
      <c r="G333" s="9">
        <v>35</v>
      </c>
      <c r="H333" s="9">
        <v>31</v>
      </c>
      <c r="I333" s="9">
        <v>29</v>
      </c>
      <c r="J333" s="9">
        <v>36</v>
      </c>
      <c r="K333" s="9">
        <v>37</v>
      </c>
    </row>
    <row r="334" spans="1:14" x14ac:dyDescent="0.3">
      <c r="A334" s="49" t="s">
        <v>91</v>
      </c>
      <c r="B334" s="9">
        <v>40</v>
      </c>
      <c r="C334" s="9">
        <v>39</v>
      </c>
      <c r="D334" s="9">
        <v>42</v>
      </c>
      <c r="E334" s="9">
        <v>41</v>
      </c>
      <c r="F334" s="9">
        <v>38</v>
      </c>
      <c r="G334" s="9">
        <v>43</v>
      </c>
      <c r="H334" s="9">
        <v>45</v>
      </c>
      <c r="I334" s="9">
        <v>44</v>
      </c>
      <c r="J334" s="9">
        <v>41</v>
      </c>
      <c r="K334" s="9">
        <v>37</v>
      </c>
    </row>
    <row r="336" spans="1:14" x14ac:dyDescent="0.3">
      <c r="A336" s="17" t="s">
        <v>4</v>
      </c>
    </row>
    <row r="337" spans="1:14" x14ac:dyDescent="0.3">
      <c r="A337" s="18" t="s">
        <v>93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</row>
    <row r="357" spans="1:14" x14ac:dyDescent="0.3">
      <c r="A357" s="18" t="s">
        <v>94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</row>
    <row r="358" spans="1:14" x14ac:dyDescent="0.3">
      <c r="A358" s="50"/>
      <c r="B358" s="22" t="s">
        <v>98</v>
      </c>
    </row>
    <row r="359" spans="1:14" x14ac:dyDescent="0.3">
      <c r="A359" s="22" t="s">
        <v>96</v>
      </c>
      <c r="B359" s="9">
        <f>AVERAGE(B332:K332)</f>
        <v>40.4</v>
      </c>
    </row>
    <row r="360" spans="1:14" x14ac:dyDescent="0.3">
      <c r="A360" s="22" t="s">
        <v>97</v>
      </c>
      <c r="B360" s="9">
        <f>AVERAGE(B333:K333)</f>
        <v>32.5</v>
      </c>
    </row>
    <row r="361" spans="1:14" x14ac:dyDescent="0.3">
      <c r="A361" s="22" t="s">
        <v>95</v>
      </c>
      <c r="B361" s="9">
        <f>AVERAGE(B334:K334)</f>
        <v>41</v>
      </c>
    </row>
    <row r="363" spans="1:14" x14ac:dyDescent="0.3">
      <c r="A363" s="18" t="s">
        <v>99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</row>
    <row r="364" spans="1:14" x14ac:dyDescent="0.3">
      <c r="A364" s="50"/>
      <c r="B364" s="22" t="s">
        <v>17</v>
      </c>
      <c r="C364" s="22" t="s">
        <v>16</v>
      </c>
      <c r="D364" s="22" t="s">
        <v>15</v>
      </c>
    </row>
    <row r="365" spans="1:14" x14ac:dyDescent="0.3">
      <c r="A365" s="22" t="s">
        <v>96</v>
      </c>
      <c r="B365" s="9">
        <f>MAX(B332:K332)</f>
        <v>45</v>
      </c>
      <c r="C365" s="9">
        <f>MIN(B332:K332)</f>
        <v>35</v>
      </c>
      <c r="D365" s="9">
        <f>B365-C365</f>
        <v>10</v>
      </c>
    </row>
    <row r="366" spans="1:14" x14ac:dyDescent="0.3">
      <c r="A366" s="22" t="s">
        <v>97</v>
      </c>
      <c r="B366" s="9">
        <f>MAX(B333:K333)</f>
        <v>37</v>
      </c>
      <c r="C366" s="9">
        <f>MIN(B333:K333)</f>
        <v>28</v>
      </c>
      <c r="D366" s="9">
        <f>B366-C366</f>
        <v>9</v>
      </c>
    </row>
    <row r="367" spans="1:14" x14ac:dyDescent="0.3">
      <c r="A367" s="22" t="s">
        <v>95</v>
      </c>
      <c r="B367" s="9">
        <f>MAX(B334:K334)</f>
        <v>45</v>
      </c>
      <c r="C367" s="9">
        <f>MIN(B334:K334)</f>
        <v>37</v>
      </c>
      <c r="D367" s="9">
        <f>B367-C367</f>
        <v>8</v>
      </c>
    </row>
    <row r="369" spans="1:1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</sheetData>
  <sortState xmlns:xlrd2="http://schemas.microsoft.com/office/spreadsheetml/2017/richdata2" ref="D279:E286">
    <sortCondition descending="1" ref="E279"/>
  </sortState>
  <mergeCells count="41">
    <mergeCell ref="A363:N363"/>
    <mergeCell ref="A305:N305"/>
    <mergeCell ref="A308:N308"/>
    <mergeCell ref="A330:N330"/>
    <mergeCell ref="A331:K331"/>
    <mergeCell ref="A337:N337"/>
    <mergeCell ref="A357:N357"/>
    <mergeCell ref="A227:N227"/>
    <mergeCell ref="A228:B228"/>
    <mergeCell ref="A230:N230"/>
    <mergeCell ref="A251:N251"/>
    <mergeCell ref="A252:J252"/>
    <mergeCell ref="A277:N277"/>
    <mergeCell ref="A158:N158"/>
    <mergeCell ref="A161:N161"/>
    <mergeCell ref="A181:N181"/>
    <mergeCell ref="A182:J182"/>
    <mergeCell ref="A200:N200"/>
    <mergeCell ref="A112:N112"/>
    <mergeCell ref="A114:N114"/>
    <mergeCell ref="A115:N115"/>
    <mergeCell ref="A120:N120"/>
    <mergeCell ref="A121:J121"/>
    <mergeCell ref="A137:N137"/>
    <mergeCell ref="A71:N71"/>
    <mergeCell ref="A74:N74"/>
    <mergeCell ref="A77:N77"/>
    <mergeCell ref="A85:N85"/>
    <mergeCell ref="A96:N96"/>
    <mergeCell ref="A111:N111"/>
    <mergeCell ref="A32:N32"/>
    <mergeCell ref="A42:N42"/>
    <mergeCell ref="A35:N35"/>
    <mergeCell ref="A43:J43"/>
    <mergeCell ref="A51:N51"/>
    <mergeCell ref="A1:N1"/>
    <mergeCell ref="A3:N3"/>
    <mergeCell ref="A5:N5"/>
    <mergeCell ref="A6:J6"/>
    <mergeCell ref="A19:N19"/>
    <mergeCell ref="A29:N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2024-04-24T13:07:00Z</dcterms:created>
  <dcterms:modified xsi:type="dcterms:W3CDTF">2024-04-24T16:35:58Z</dcterms:modified>
</cp:coreProperties>
</file>