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  <sheet state="visible" name="Earned Value Sheet" sheetId="2" r:id="rId5"/>
    <sheet state="visible" name="Actual Cost Sheet" sheetId="3" r:id="rId6"/>
  </sheets>
  <definedNames/>
  <calcPr/>
</workbook>
</file>

<file path=xl/sharedStrings.xml><?xml version="1.0" encoding="utf-8"?>
<sst xmlns="http://schemas.openxmlformats.org/spreadsheetml/2006/main" count="42" uniqueCount="32">
  <si>
    <t>Planned Value (PV) or Budgeted Cost of Work Scheduled (BCWS)</t>
  </si>
  <si>
    <t>Work Breakdown Structure</t>
  </si>
  <si>
    <t>Task Name</t>
  </si>
  <si>
    <t xml:space="preserve">Total Budgeted Cost (TBC)
</t>
  </si>
  <si>
    <t>Brainstorm</t>
  </si>
  <si>
    <t>Project Management Plan</t>
  </si>
  <si>
    <t>Application Development</t>
  </si>
  <si>
    <t>Risk Management Plan</t>
  </si>
  <si>
    <t>Testing</t>
  </si>
  <si>
    <t>Analysis</t>
  </si>
  <si>
    <t>Presentation/Documentation</t>
  </si>
  <si>
    <t>Total Budgeted Cost</t>
  </si>
  <si>
    <t>Cumulative Planned Value (PV)</t>
  </si>
  <si>
    <t>Actual Cost and Earned Value</t>
  </si>
  <si>
    <t>Cumulative Actual Cost (AC)</t>
  </si>
  <si>
    <t>Cumulative Earned Value (EV)</t>
  </si>
  <si>
    <t>Project Performance Metrics</t>
  </si>
  <si>
    <t>Cost Variance (CV = EV - AC)</t>
  </si>
  <si>
    <t>Schedule Variance (SV = EV - PV)</t>
  </si>
  <si>
    <t>Cost Performance Index (CPI = EV/AC)</t>
  </si>
  <si>
    <t>Schedule Performance Index (SPI = EV/PV)</t>
  </si>
  <si>
    <t>Estimated Cost at Completion (EAC)</t>
  </si>
  <si>
    <t>WBS</t>
  </si>
  <si>
    <t>TBC</t>
  </si>
  <si>
    <t>Wk 1</t>
  </si>
  <si>
    <t>Wk 2</t>
  </si>
  <si>
    <t>Wk 3</t>
  </si>
  <si>
    <t>Wk 4</t>
  </si>
  <si>
    <t>Wk 5</t>
  </si>
  <si>
    <t>Cumulative EV</t>
  </si>
  <si>
    <t>Actual Cost (AC) of Work Performed</t>
  </si>
  <si>
    <t>Total Actual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</si>
</sst>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mmm\-yy"/>
  </numFmts>
  <fonts count="7">
    <font>
      <sz val="10.0"/>
      <color rgb="FF000000"/>
      <name val="Arial"/>
      <scheme val="minor"/>
    </font>
    <font>
      <b/>
      <sz val="12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b/>
      <sz val="10.0"/>
      <color rgb="FFFFFFFF"/>
      <name val="Arial"/>
    </font>
    <font>
      <sz val="8.0"/>
      <color theme="1"/>
      <name val="Arial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B4E87"/>
        <bgColor rgb="FF3B4E87"/>
      </patternFill>
    </fill>
    <fill>
      <patternFill patternType="solid">
        <fgColor rgb="FFF0F0F0"/>
        <bgColor rgb="FFF0F0F0"/>
      </patternFill>
    </fill>
    <fill>
      <patternFill patternType="solid">
        <fgColor rgb="FFD6F4D9"/>
        <bgColor rgb="FFD6F4D9"/>
      </patternFill>
    </fill>
  </fills>
  <borders count="5">
    <border/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left" readingOrder="0" vertical="center"/>
    </xf>
    <xf borderId="1" fillId="2" fontId="4" numFmtId="0" xfId="0" applyAlignment="1" applyBorder="1" applyFont="1">
      <alignment vertical="center"/>
    </xf>
    <xf borderId="1" fillId="2" fontId="4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vertical="center"/>
    </xf>
    <xf borderId="0" fillId="0" fontId="5" numFmtId="0" xfId="0" applyFont="1"/>
    <xf borderId="2" fillId="0" fontId="2" numFmtId="0" xfId="0" applyAlignment="1" applyBorder="1" applyFont="1">
      <alignment horizontal="left"/>
    </xf>
    <xf borderId="2" fillId="0" fontId="2" numFmtId="0" xfId="0" applyBorder="1" applyFont="1"/>
    <xf borderId="2" fillId="3" fontId="2" numFmtId="0" xfId="0" applyAlignment="1" applyBorder="1" applyFill="1" applyFont="1">
      <alignment horizontal="center"/>
    </xf>
    <xf borderId="2" fillId="0" fontId="6" numFmtId="0" xfId="0" applyAlignment="1" applyBorder="1" applyFont="1">
      <alignment horizontal="right"/>
    </xf>
    <xf borderId="2" fillId="0" fontId="6" numFmtId="0" xfId="0" applyBorder="1" applyFont="1"/>
    <xf borderId="2" fillId="0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3" fillId="0" fontId="2" numFmtId="0" xfId="0" applyBorder="1" applyFont="1"/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horizontal="right"/>
    </xf>
    <xf borderId="4" fillId="0" fontId="2" numFmtId="2" xfId="0" applyAlignment="1" applyBorder="1" applyFont="1" applyNumberFormat="1">
      <alignment horizontal="right"/>
    </xf>
    <xf borderId="4" fillId="0" fontId="2" numFmtId="1" xfId="0" applyAlignment="1" applyBorder="1" applyFont="1" applyNumberFormat="1">
      <alignment horizontal="right"/>
    </xf>
    <xf borderId="1" fillId="2" fontId="4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shrinkToFit="0" vertical="center" wrapText="1"/>
    </xf>
    <xf borderId="1" fillId="2" fontId="4" numFmtId="164" xfId="0" applyAlignment="1" applyBorder="1" applyFont="1" applyNumberFormat="1">
      <alignment horizontal="center" vertical="center"/>
    </xf>
    <xf borderId="2" fillId="0" fontId="2" numFmtId="9" xfId="0" applyBorder="1" applyFont="1" applyNumberFormat="1"/>
    <xf borderId="2" fillId="2" fontId="4" numFmtId="0" xfId="0" applyAlignment="1" applyBorder="1" applyFont="1">
      <alignment horizontal="left" vertical="center"/>
    </xf>
    <xf borderId="2" fillId="2" fontId="4" numFmtId="0" xfId="0" applyAlignment="1" applyBorder="1" applyFont="1">
      <alignment vertical="center"/>
    </xf>
    <xf borderId="2" fillId="2" fontId="4" numFmtId="0" xfId="0" applyAlignment="1" applyBorder="1" applyFont="1">
      <alignment horizontal="center" shrinkToFit="0" vertical="center" wrapText="1"/>
    </xf>
    <xf borderId="2" fillId="2" fontId="4" numFmtId="164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readingOrder="0"/>
    </xf>
    <xf borderId="2" fillId="4" fontId="2" numFmtId="0" xfId="0" applyBorder="1" applyFill="1" applyFont="1"/>
  </cellXfs>
  <cellStyles count="1">
    <cellStyle xfId="0" name="Normal" builtinId="0"/>
  </cellStyles>
  <dxfs count="2">
    <dxf>
      <font>
        <color rgb="FF006500"/>
      </font>
      <fill>
        <patternFill patternType="none"/>
      </fill>
      <alignment shrinkToFit="0" wrapText="0"/>
      <border/>
    </dxf>
    <dxf>
      <font>
        <color rgb="FFFF0000"/>
      </font>
      <fill>
        <patternFill patternType="none"/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Report!$D$2:$H$2</c:f>
            </c:strRef>
          </c:cat>
          <c:val>
            <c:numRef>
              <c:f>Report!$D$11:$H$11</c:f>
              <c:numCache/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0065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Report!$D$2:$H$2</c:f>
            </c:strRef>
          </c:cat>
          <c:val>
            <c:numRef>
              <c:f>Report!$D$15:$H$15</c:f>
              <c:numCache/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Report!$D$2:$H$2</c:f>
            </c:strRef>
          </c:cat>
          <c:val>
            <c:numRef>
              <c:f>Report!$D$14:$H$14</c:f>
              <c:numCache/>
            </c:numRef>
          </c:val>
          <c:smooth val="0"/>
        </c:ser>
        <c:axId val="1280395214"/>
        <c:axId val="1728896225"/>
      </c:lineChart>
      <c:catAx>
        <c:axId val="1280395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Period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28896225"/>
      </c:catAx>
      <c:valAx>
        <c:axId val="1728896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80395214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209550</xdr:colOff>
      <xdr:row>0</xdr:row>
      <xdr:rowOff>114300</xdr:rowOff>
    </xdr:from>
    <xdr:ext cx="5229225" cy="2419350"/>
    <xdr:graphicFrame>
      <xdr:nvGraphicFramePr>
        <xdr:cNvPr descr="Chart 0"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30.0"/>
    <col customWidth="1" min="2" max="2" width="22.0"/>
    <col customWidth="1" min="3" max="3" width="33.5"/>
    <col customWidth="1" min="4" max="4" width="13.75"/>
    <col customWidth="1" min="5" max="8" width="8.75"/>
    <col customWidth="1" min="9" max="9" width="8.0"/>
    <col customWidth="1" min="10" max="10" width="15.88"/>
    <col customWidth="1" min="11" max="19" width="17.25"/>
  </cols>
  <sheetData>
    <row r="1" ht="15.75" customHeight="1">
      <c r="A1" s="1" t="s">
        <v>0</v>
      </c>
      <c r="B1" s="2"/>
      <c r="C1" s="2"/>
      <c r="D1" s="3"/>
      <c r="E1" s="2"/>
      <c r="F1" s="2"/>
      <c r="G1" s="2"/>
      <c r="H1" s="2"/>
      <c r="J1" s="2"/>
    </row>
    <row r="2" ht="12.75" customHeight="1">
      <c r="A2" s="4" t="s">
        <v>1</v>
      </c>
      <c r="B2" s="5" t="s">
        <v>2</v>
      </c>
      <c r="C2" s="6" t="s">
        <v>3</v>
      </c>
      <c r="D2" s="7">
        <v>1.0</v>
      </c>
      <c r="E2" s="7">
        <v>2.0</v>
      </c>
      <c r="F2" s="7">
        <v>3.0</v>
      </c>
      <c r="G2" s="7">
        <v>4.0</v>
      </c>
      <c r="H2" s="7">
        <v>5.0</v>
      </c>
      <c r="J2" s="8"/>
    </row>
    <row r="3" ht="12.75" customHeight="1">
      <c r="A3" s="9">
        <v>1.1</v>
      </c>
      <c r="B3" s="10" t="s">
        <v>4</v>
      </c>
      <c r="C3" s="11">
        <v>1000.0</v>
      </c>
      <c r="D3" s="10">
        <v>500.0</v>
      </c>
      <c r="E3" s="10">
        <v>500.0</v>
      </c>
      <c r="F3" s="10"/>
      <c r="G3" s="10"/>
      <c r="H3" s="10"/>
      <c r="I3" s="2"/>
      <c r="J3" s="8"/>
    </row>
    <row r="4" ht="12.75" customHeight="1">
      <c r="A4" s="9">
        <v>1.2</v>
      </c>
      <c r="B4" s="10" t="s">
        <v>5</v>
      </c>
      <c r="C4" s="11">
        <v>2000.0</v>
      </c>
      <c r="D4" s="10"/>
      <c r="E4" s="10"/>
      <c r="F4" s="10">
        <v>1500.0</v>
      </c>
      <c r="G4" s="10"/>
      <c r="H4" s="10">
        <v>500.0</v>
      </c>
      <c r="I4" s="2"/>
      <c r="J4" s="2"/>
    </row>
    <row r="5" ht="12.75" customHeight="1">
      <c r="A5" s="9">
        <v>1.3</v>
      </c>
      <c r="B5" s="10" t="s">
        <v>6</v>
      </c>
      <c r="C5" s="11">
        <v>1500.0</v>
      </c>
      <c r="D5" s="10"/>
      <c r="E5" s="10"/>
      <c r="F5" s="10"/>
      <c r="G5" s="10">
        <v>1000.0</v>
      </c>
      <c r="H5" s="10">
        <v>500.0</v>
      </c>
      <c r="I5" s="2"/>
      <c r="J5" s="2"/>
    </row>
    <row r="6" ht="12.75" customHeight="1">
      <c r="A6" s="9">
        <v>1.4</v>
      </c>
      <c r="B6" s="10" t="s">
        <v>7</v>
      </c>
      <c r="C6" s="11">
        <v>1000.0</v>
      </c>
      <c r="D6" s="10"/>
      <c r="E6" s="10"/>
      <c r="F6" s="10">
        <v>500.0</v>
      </c>
      <c r="G6" s="10">
        <v>250.0</v>
      </c>
      <c r="H6" s="10">
        <v>250.0</v>
      </c>
      <c r="I6" s="2"/>
      <c r="J6" s="2"/>
    </row>
    <row r="7" ht="12.75" customHeight="1">
      <c r="A7" s="9">
        <v>1.5</v>
      </c>
      <c r="B7" s="10" t="s">
        <v>8</v>
      </c>
      <c r="C7" s="11">
        <v>1500.0</v>
      </c>
      <c r="D7" s="10"/>
      <c r="E7" s="10"/>
      <c r="F7" s="10"/>
      <c r="G7" s="10">
        <v>1000.0</v>
      </c>
      <c r="H7" s="10">
        <v>500.0</v>
      </c>
      <c r="I7" s="2"/>
      <c r="J7" s="2"/>
    </row>
    <row r="8" ht="12.75" customHeight="1">
      <c r="A8" s="9">
        <v>1.6</v>
      </c>
      <c r="B8" s="10" t="s">
        <v>9</v>
      </c>
      <c r="C8" s="11">
        <v>1000.0</v>
      </c>
      <c r="D8" s="10"/>
      <c r="E8" s="10"/>
      <c r="F8" s="10"/>
      <c r="G8" s="10">
        <v>500.0</v>
      </c>
      <c r="H8" s="10">
        <v>500.0</v>
      </c>
      <c r="I8" s="2"/>
      <c r="J8" s="2"/>
    </row>
    <row r="9" ht="12.75" customHeight="1">
      <c r="A9" s="9">
        <v>1.7</v>
      </c>
      <c r="B9" s="10" t="s">
        <v>10</v>
      </c>
      <c r="C9" s="11">
        <v>1000.0</v>
      </c>
      <c r="D9" s="10"/>
      <c r="E9" s="10"/>
      <c r="F9" s="10"/>
      <c r="G9" s="10"/>
      <c r="H9" s="10">
        <v>1000.0</v>
      </c>
      <c r="I9" s="2"/>
      <c r="J9" s="2"/>
    </row>
    <row r="10" ht="12.75" customHeight="1">
      <c r="A10" s="10"/>
      <c r="B10" s="12" t="s">
        <v>11</v>
      </c>
      <c r="C10" s="13">
        <f t="shared" ref="C10:H10" si="1">SUM(C3:C9)</f>
        <v>9000</v>
      </c>
      <c r="D10" s="10">
        <f t="shared" si="1"/>
        <v>500</v>
      </c>
      <c r="E10" s="10">
        <f t="shared" si="1"/>
        <v>500</v>
      </c>
      <c r="F10" s="10">
        <f t="shared" si="1"/>
        <v>2000</v>
      </c>
      <c r="G10" s="10">
        <f t="shared" si="1"/>
        <v>2750</v>
      </c>
      <c r="H10" s="10">
        <f t="shared" si="1"/>
        <v>3250</v>
      </c>
      <c r="I10" s="2"/>
      <c r="J10" s="2"/>
    </row>
    <row r="11" ht="12.75" customHeight="1">
      <c r="A11" s="10"/>
      <c r="B11" s="12"/>
      <c r="C11" s="14" t="s">
        <v>12</v>
      </c>
      <c r="D11" s="10">
        <f t="shared" ref="D11:H11" si="2">IF(ISBLANK(D2),NA(),SUM($D10:D10))</f>
        <v>500</v>
      </c>
      <c r="E11" s="10">
        <f t="shared" si="2"/>
        <v>1000</v>
      </c>
      <c r="F11" s="10">
        <f t="shared" si="2"/>
        <v>3000</v>
      </c>
      <c r="G11" s="10">
        <f t="shared" si="2"/>
        <v>5750</v>
      </c>
      <c r="H11" s="10">
        <f t="shared" si="2"/>
        <v>9000</v>
      </c>
      <c r="I11" s="2"/>
      <c r="J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ht="15.75" customHeight="1">
      <c r="A13" s="1" t="s">
        <v>13</v>
      </c>
      <c r="B13" s="2"/>
      <c r="C13" s="2"/>
      <c r="D13" s="2"/>
      <c r="E13" s="2"/>
      <c r="F13" s="2"/>
      <c r="G13" s="2"/>
      <c r="H13" s="2"/>
      <c r="J13" s="2"/>
    </row>
    <row r="14" ht="12.75" customHeight="1">
      <c r="A14" s="2"/>
      <c r="B14" s="2"/>
      <c r="C14" s="15" t="s">
        <v>14</v>
      </c>
      <c r="D14" s="16">
        <f>'Actual Cost Sheet'!D11</f>
        <v>500</v>
      </c>
      <c r="E14" s="16">
        <v>500.0</v>
      </c>
      <c r="F14" s="16">
        <v>3125.0</v>
      </c>
      <c r="G14" s="16">
        <v>5450.0</v>
      </c>
      <c r="H14" s="16">
        <v>7750.0</v>
      </c>
      <c r="I14" s="2"/>
      <c r="J14" s="8"/>
    </row>
    <row r="15" ht="12.75" customHeight="1">
      <c r="A15" s="2"/>
      <c r="B15" s="2"/>
      <c r="C15" s="15" t="s">
        <v>15</v>
      </c>
      <c r="D15" s="17">
        <v>1000.0</v>
      </c>
      <c r="E15" s="16">
        <v>1000.0</v>
      </c>
      <c r="F15" s="16">
        <v>3000.0</v>
      </c>
      <c r="G15" s="16">
        <v>1825.0</v>
      </c>
      <c r="H15" s="16">
        <v>3175.0</v>
      </c>
      <c r="I15" s="2"/>
      <c r="J15" s="8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ht="15.75" customHeight="1">
      <c r="A17" s="1" t="s">
        <v>16</v>
      </c>
      <c r="B17" s="2"/>
      <c r="C17" s="2"/>
      <c r="D17" s="2"/>
      <c r="E17" s="2"/>
      <c r="F17" s="2"/>
      <c r="G17" s="2"/>
      <c r="H17" s="2"/>
      <c r="J17" s="2"/>
    </row>
    <row r="18" ht="12.75" customHeight="1">
      <c r="A18" s="2"/>
      <c r="B18" s="2"/>
      <c r="C18" s="15" t="s">
        <v>17</v>
      </c>
      <c r="D18" s="18">
        <f t="shared" ref="D18:H18" si="3">IF(AND(ISBLANK(D14),ISBLANK(D15))," - ",D15-D14)</f>
        <v>500</v>
      </c>
      <c r="E18" s="18">
        <f t="shared" si="3"/>
        <v>500</v>
      </c>
      <c r="F18" s="18">
        <f t="shared" si="3"/>
        <v>-125</v>
      </c>
      <c r="G18" s="18">
        <f t="shared" si="3"/>
        <v>-3625</v>
      </c>
      <c r="H18" s="18">
        <f t="shared" si="3"/>
        <v>-4575</v>
      </c>
      <c r="J18" s="2"/>
    </row>
    <row r="19" ht="12.75" customHeight="1">
      <c r="A19" s="2"/>
      <c r="B19" s="2"/>
      <c r="C19" s="15" t="s">
        <v>18</v>
      </c>
      <c r="D19" s="18">
        <f t="shared" ref="D19:H19" si="4">IF(AND(ISBLANK(D14),ISBLANK(D15))," - ",D15-D11)</f>
        <v>500</v>
      </c>
      <c r="E19" s="18">
        <f t="shared" si="4"/>
        <v>0</v>
      </c>
      <c r="F19" s="18">
        <f t="shared" si="4"/>
        <v>0</v>
      </c>
      <c r="G19" s="18">
        <f t="shared" si="4"/>
        <v>-3925</v>
      </c>
      <c r="H19" s="18">
        <f t="shared" si="4"/>
        <v>-5825</v>
      </c>
      <c r="J19" s="2"/>
    </row>
    <row r="20" ht="12.75" customHeight="1">
      <c r="A20" s="2"/>
      <c r="B20" s="2"/>
      <c r="C20" s="15" t="s">
        <v>19</v>
      </c>
      <c r="D20" s="19">
        <f t="shared" ref="D20:H20" si="5">IF(AND(ISBLANK(D14),ISBLANK(D15))," - ",D15/D14)</f>
        <v>2</v>
      </c>
      <c r="E20" s="19">
        <f t="shared" si="5"/>
        <v>2</v>
      </c>
      <c r="F20" s="19">
        <f t="shared" si="5"/>
        <v>0.96</v>
      </c>
      <c r="G20" s="19">
        <f t="shared" si="5"/>
        <v>0.3348623853</v>
      </c>
      <c r="H20" s="19">
        <f t="shared" si="5"/>
        <v>0.4096774194</v>
      </c>
      <c r="J20" s="2"/>
    </row>
    <row r="21" ht="12.75" customHeight="1">
      <c r="A21" s="2"/>
      <c r="B21" s="2"/>
      <c r="C21" s="15" t="s">
        <v>20</v>
      </c>
      <c r="D21" s="19">
        <f t="shared" ref="D21:H21" si="6">IF(AND(ISBLANK(D14),ISBLANK(D15))," - ",D15/D11)</f>
        <v>2</v>
      </c>
      <c r="E21" s="19">
        <f t="shared" si="6"/>
        <v>1</v>
      </c>
      <c r="F21" s="19">
        <f t="shared" si="6"/>
        <v>1</v>
      </c>
      <c r="G21" s="19">
        <f t="shared" si="6"/>
        <v>0.3173913043</v>
      </c>
      <c r="H21" s="19">
        <f t="shared" si="6"/>
        <v>0.3527777778</v>
      </c>
      <c r="J21" s="2"/>
    </row>
    <row r="22" ht="12.75" customHeight="1">
      <c r="A22" s="2"/>
      <c r="B22" s="2"/>
      <c r="C22" s="15" t="s">
        <v>21</v>
      </c>
      <c r="D22" s="20">
        <f t="shared" ref="D22:H22" si="7">IF(AND(ISBLANK(D14),ISBLANK(D15))," - ",$C$10/D20)</f>
        <v>4500</v>
      </c>
      <c r="E22" s="20">
        <f t="shared" si="7"/>
        <v>4500</v>
      </c>
      <c r="F22" s="20">
        <f t="shared" si="7"/>
        <v>9375</v>
      </c>
      <c r="G22" s="20">
        <f t="shared" si="7"/>
        <v>26876.71233</v>
      </c>
      <c r="H22" s="20">
        <f t="shared" si="7"/>
        <v>21968.50394</v>
      </c>
      <c r="J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J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J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J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J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J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J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J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J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J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J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J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J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J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J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J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J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J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J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J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J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J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J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J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J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J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J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J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J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J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J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J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J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J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J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J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J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J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J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J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J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J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J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J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J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J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J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J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J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J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J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J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J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J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J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J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J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J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J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J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J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J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J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J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J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J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J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J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J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J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J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J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J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J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J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J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J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J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J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J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J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J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J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J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J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J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J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J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J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J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J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J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J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J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J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J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J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J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J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J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J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J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J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J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J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J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J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J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J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J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J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J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J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J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J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J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J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J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J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J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J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J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J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J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J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J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J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J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J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J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J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J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J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J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J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J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J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J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J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J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J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J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J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J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J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J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J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J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J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J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J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J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J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J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J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J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J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J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J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J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J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J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J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J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J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J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J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J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J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J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J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J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J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J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J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J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J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J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J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J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J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J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J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J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J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J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J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J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J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J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J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J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J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J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J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J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J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J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J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J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J222" s="2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conditionalFormatting sqref="D18:H19">
    <cfRule type="cellIs" dxfId="0" priority="1" operator="greaterThanOrEqual">
      <formula>0</formula>
    </cfRule>
  </conditionalFormatting>
  <conditionalFormatting sqref="D18:H19">
    <cfRule type="cellIs" dxfId="1" priority="2" operator="lessThan">
      <formula>0</formula>
    </cfRule>
  </conditionalFormatting>
  <conditionalFormatting sqref="D20:H21">
    <cfRule type="cellIs" dxfId="1" priority="3" operator="lessThan">
      <formula>1</formula>
    </cfRule>
  </conditionalFormatting>
  <conditionalFormatting sqref="D20:H21">
    <cfRule type="cellIs" dxfId="0" priority="4" operator="greaterThanOrEqual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6.63"/>
    <col customWidth="1" min="2" max="2" width="22.0"/>
    <col customWidth="1" min="3" max="3" width="12.63"/>
    <col customWidth="1" min="4" max="8" width="8.75"/>
    <col customWidth="1" min="9" max="9" width="8.0"/>
    <col customWidth="1" min="10" max="19" width="17.25"/>
  </cols>
  <sheetData>
    <row r="1" ht="18.0" customHeight="1">
      <c r="A1" s="1" t="s">
        <v>15</v>
      </c>
      <c r="B1" s="2"/>
      <c r="C1" s="2"/>
      <c r="D1" s="3"/>
      <c r="E1" s="2"/>
      <c r="F1" s="2"/>
      <c r="G1" s="2"/>
      <c r="H1" s="2"/>
      <c r="J1" s="2"/>
    </row>
    <row r="2" ht="12.75" customHeight="1">
      <c r="A2" s="21" t="s">
        <v>22</v>
      </c>
      <c r="B2" s="5" t="s">
        <v>2</v>
      </c>
      <c r="C2" s="22" t="s">
        <v>23</v>
      </c>
      <c r="D2" s="23" t="s">
        <v>24</v>
      </c>
      <c r="E2" s="23" t="s">
        <v>25</v>
      </c>
      <c r="F2" s="23" t="s">
        <v>26</v>
      </c>
      <c r="G2" s="23" t="s">
        <v>27</v>
      </c>
      <c r="H2" s="23" t="s">
        <v>28</v>
      </c>
      <c r="J2" s="2"/>
    </row>
    <row r="3" ht="12.75" customHeight="1">
      <c r="A3" s="9">
        <f>IF(ISBLANK(Report!A3)," - ",Report!A3)</f>
        <v>1.1</v>
      </c>
      <c r="B3" s="10" t="str">
        <f>IF(ISBLANK(Report!B3)," - ",Report!B3)</f>
        <v>Brainstorm</v>
      </c>
      <c r="C3" s="10">
        <f>Report!C3</f>
        <v>1000</v>
      </c>
      <c r="D3" s="24">
        <v>1.0</v>
      </c>
      <c r="E3" s="24">
        <v>1.0</v>
      </c>
      <c r="F3" s="24"/>
      <c r="G3" s="24"/>
      <c r="H3" s="24"/>
      <c r="J3" s="2"/>
    </row>
    <row r="4" ht="12.75" customHeight="1">
      <c r="A4" s="9">
        <f>IF(ISBLANK(Report!A4)," - ",Report!A4)</f>
        <v>1.2</v>
      </c>
      <c r="B4" s="10" t="str">
        <f>IF(ISBLANK(Report!B4)," - ",Report!B4)</f>
        <v>Project Management Plan</v>
      </c>
      <c r="C4" s="10">
        <f>Report!C4</f>
        <v>2000</v>
      </c>
      <c r="D4" s="24"/>
      <c r="E4" s="24"/>
      <c r="F4" s="24">
        <v>0.75</v>
      </c>
      <c r="G4" s="24"/>
      <c r="H4" s="24">
        <v>0.25</v>
      </c>
      <c r="J4" s="2"/>
    </row>
    <row r="5" ht="12.75" customHeight="1">
      <c r="A5" s="9">
        <f>IF(ISBLANK(Report!A5)," - ",Report!A5)</f>
        <v>1.3</v>
      </c>
      <c r="B5" s="10" t="str">
        <f>IF(ISBLANK(Report!B5)," - ",Report!B5)</f>
        <v>Application Development</v>
      </c>
      <c r="C5" s="10">
        <f>Report!C5</f>
        <v>1500</v>
      </c>
      <c r="D5" s="24"/>
      <c r="E5" s="24"/>
      <c r="F5" s="24"/>
      <c r="G5" s="24">
        <v>0.66</v>
      </c>
      <c r="H5" s="24">
        <v>0.34</v>
      </c>
      <c r="J5" s="2"/>
    </row>
    <row r="6" ht="12.75" customHeight="1">
      <c r="A6" s="9">
        <f>IF(ISBLANK(Report!A6)," - ",Report!A6)</f>
        <v>1.4</v>
      </c>
      <c r="B6" s="10" t="str">
        <f>IF(ISBLANK(Report!B6)," - ",Report!B6)</f>
        <v>Risk Management Plan</v>
      </c>
      <c r="C6" s="10">
        <f>Report!C6</f>
        <v>1000</v>
      </c>
      <c r="D6" s="24"/>
      <c r="E6" s="24"/>
      <c r="F6" s="24">
        <v>0.5</v>
      </c>
      <c r="G6" s="24">
        <v>0.25</v>
      </c>
      <c r="H6" s="24">
        <v>0.25</v>
      </c>
      <c r="J6" s="2"/>
    </row>
    <row r="7" ht="12.75" customHeight="1">
      <c r="A7" s="9">
        <f>IF(ISBLANK(Report!A7)," - ",Report!A7)</f>
        <v>1.5</v>
      </c>
      <c r="B7" s="10" t="str">
        <f>IF(ISBLANK(Report!B7)," - ",Report!B7)</f>
        <v>Testing</v>
      </c>
      <c r="C7" s="10">
        <f>Report!C7</f>
        <v>1500</v>
      </c>
      <c r="D7" s="24"/>
      <c r="E7" s="24"/>
      <c r="F7" s="24"/>
      <c r="G7" s="24">
        <v>0.66</v>
      </c>
      <c r="H7" s="24">
        <v>0.34</v>
      </c>
      <c r="J7" s="2"/>
    </row>
    <row r="8" ht="12.75" customHeight="1">
      <c r="A8" s="9">
        <f>IF(ISBLANK(Report!A8)," - ",Report!A8)</f>
        <v>1.6</v>
      </c>
      <c r="B8" s="10" t="str">
        <f>IF(ISBLANK(Report!B8)," - ",Report!B8)</f>
        <v>Analysis</v>
      </c>
      <c r="C8" s="10">
        <f>Report!C8</f>
        <v>1000</v>
      </c>
      <c r="D8" s="24"/>
      <c r="E8" s="24"/>
      <c r="F8" s="24"/>
      <c r="G8" s="24">
        <v>0.5</v>
      </c>
      <c r="H8" s="24">
        <v>0.5</v>
      </c>
      <c r="J8" s="2"/>
    </row>
    <row r="9" ht="12.75" customHeight="1">
      <c r="A9" s="9">
        <f>IF(ISBLANK(Report!A9)," - ",Report!A9)</f>
        <v>1.7</v>
      </c>
      <c r="B9" s="10" t="str">
        <f>IF(ISBLANK(Report!B9)," - ",Report!B9)</f>
        <v>Presentation/Documentation</v>
      </c>
      <c r="C9" s="10">
        <f>Report!C9</f>
        <v>1000</v>
      </c>
      <c r="D9" s="24"/>
      <c r="E9" s="24"/>
      <c r="F9" s="24"/>
      <c r="G9" s="24"/>
      <c r="H9" s="24"/>
      <c r="J9" s="2"/>
    </row>
    <row r="10" ht="12.75" customHeight="1">
      <c r="A10" s="2"/>
      <c r="B10" s="2"/>
      <c r="C10" s="12" t="s">
        <v>29</v>
      </c>
      <c r="D10" s="10">
        <f t="shared" ref="D10:H10" si="1">SUMPRODUCT(D3:D9,$C$3:$C$9)</f>
        <v>1000</v>
      </c>
      <c r="E10" s="10">
        <f t="shared" si="1"/>
        <v>1000</v>
      </c>
      <c r="F10" s="10">
        <f t="shared" si="1"/>
        <v>2000</v>
      </c>
      <c r="G10" s="10">
        <f t="shared" si="1"/>
        <v>2730</v>
      </c>
      <c r="H10" s="10">
        <f t="shared" si="1"/>
        <v>2270</v>
      </c>
      <c r="J10" s="2"/>
    </row>
    <row r="11" ht="12.75" customHeight="1">
      <c r="A11" s="2"/>
      <c r="B11" s="2"/>
      <c r="C11" s="2"/>
      <c r="D11" s="2"/>
      <c r="E11" s="2"/>
      <c r="F11" s="2"/>
      <c r="G11" s="2"/>
      <c r="H11" s="2"/>
      <c r="J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J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J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J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J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J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J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J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J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J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J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J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J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J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J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J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J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J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J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J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J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J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J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J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J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J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J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J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J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J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J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J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J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J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J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J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J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J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J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J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J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J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J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J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J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J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J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J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J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J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J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J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J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J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J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J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J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J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J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J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J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J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J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J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J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J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J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J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J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J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J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J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J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J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J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J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J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J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J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J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J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J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J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J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J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J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J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J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J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J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J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J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J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J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J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J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J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J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J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J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J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J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J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J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J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J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J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J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J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J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J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J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J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J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J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J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J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J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J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J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J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J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J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J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J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J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J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J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J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J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J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J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J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J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J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J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J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J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J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J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J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J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J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J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J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J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J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J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J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J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J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J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J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J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J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J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J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J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J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J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J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J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J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J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J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J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J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J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J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J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J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J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J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J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J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J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J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J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J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J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J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J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J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J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J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J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J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J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J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J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J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J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J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J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J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J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J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J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J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J210" s="2"/>
    </row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6.63"/>
    <col customWidth="1" min="2" max="2" width="22.0"/>
    <col customWidth="1" min="3" max="3" width="6.38"/>
    <col customWidth="1" min="4" max="8" width="8.75"/>
    <col customWidth="1" min="9" max="9" width="8.0"/>
    <col customWidth="1" min="10" max="19" width="17.25"/>
  </cols>
  <sheetData>
    <row r="1" ht="18.0" customHeight="1">
      <c r="A1" s="1" t="s">
        <v>30</v>
      </c>
      <c r="B1" s="2"/>
      <c r="C1" s="2"/>
      <c r="D1" s="3"/>
      <c r="E1" s="2"/>
      <c r="F1" s="2"/>
      <c r="G1" s="2"/>
      <c r="H1" s="2"/>
      <c r="J1" s="2"/>
    </row>
    <row r="2" ht="12.75" customHeight="1">
      <c r="A2" s="25" t="s">
        <v>22</v>
      </c>
      <c r="B2" s="26" t="s">
        <v>2</v>
      </c>
      <c r="C2" s="27"/>
      <c r="D2" s="28" t="s">
        <v>24</v>
      </c>
      <c r="E2" s="28" t="s">
        <v>25</v>
      </c>
      <c r="F2" s="28" t="s">
        <v>26</v>
      </c>
      <c r="G2" s="28" t="s">
        <v>27</v>
      </c>
      <c r="H2" s="28" t="s">
        <v>28</v>
      </c>
      <c r="J2" s="2"/>
    </row>
    <row r="3" ht="12.75" customHeight="1">
      <c r="A3" s="9">
        <f>IF(ISBLANK(Report!A3)," - ",Report!A3)</f>
        <v>1.1</v>
      </c>
      <c r="B3" s="10" t="str">
        <f>IF(ISBLANK(Report!B3)," - ",Report!B3)</f>
        <v>Brainstorm</v>
      </c>
      <c r="C3" s="10"/>
      <c r="D3" s="29">
        <v>500.0</v>
      </c>
      <c r="E3" s="10">
        <v>500.0</v>
      </c>
      <c r="F3" s="10"/>
      <c r="G3" s="10"/>
      <c r="H3" s="10"/>
      <c r="J3" s="2"/>
    </row>
    <row r="4" ht="12.75" customHeight="1">
      <c r="A4" s="9">
        <f>IF(ISBLANK(Report!A4)," - ",Report!A4)</f>
        <v>1.2</v>
      </c>
      <c r="B4" s="10" t="str">
        <f>IF(ISBLANK(Report!B4)," - ",Report!B4)</f>
        <v>Project Management Plan</v>
      </c>
      <c r="C4" s="10"/>
      <c r="D4" s="10"/>
      <c r="E4" s="10"/>
      <c r="F4" s="10">
        <v>2000.0</v>
      </c>
      <c r="G4" s="10"/>
      <c r="H4" s="10">
        <v>400.0</v>
      </c>
      <c r="J4" s="2"/>
    </row>
    <row r="5" ht="12.75" customHeight="1">
      <c r="A5" s="9">
        <f>IF(ISBLANK(Report!A5)," - ",Report!A5)</f>
        <v>1.3</v>
      </c>
      <c r="B5" s="10" t="str">
        <f>IF(ISBLANK(Report!B5)," - ",Report!B5)</f>
        <v>Application Development</v>
      </c>
      <c r="C5" s="10"/>
      <c r="D5" s="10"/>
      <c r="E5" s="10"/>
      <c r="F5" s="10"/>
      <c r="G5" s="10">
        <v>900.0</v>
      </c>
      <c r="H5" s="10">
        <v>350.0</v>
      </c>
      <c r="J5" s="2"/>
    </row>
    <row r="6" ht="12.75" customHeight="1">
      <c r="A6" s="9">
        <f>IF(ISBLANK(Report!A6)," - ",Report!A6)</f>
        <v>1.4</v>
      </c>
      <c r="B6" s="10" t="str">
        <f>IF(ISBLANK(Report!B6)," - ",Report!B6)</f>
        <v>Risk Management Plan</v>
      </c>
      <c r="C6" s="10"/>
      <c r="D6" s="10"/>
      <c r="E6" s="10"/>
      <c r="F6" s="10">
        <v>625.0</v>
      </c>
      <c r="G6" s="10">
        <v>250.0</v>
      </c>
      <c r="H6" s="10">
        <v>250.0</v>
      </c>
      <c r="J6" s="2"/>
    </row>
    <row r="7" ht="12.75" customHeight="1">
      <c r="A7" s="9">
        <f>IF(ISBLANK(Report!A7)," - ",Report!A7)</f>
        <v>1.5</v>
      </c>
      <c r="B7" s="10" t="str">
        <f>IF(ISBLANK(Report!B7)," - ",Report!B7)</f>
        <v>Testing</v>
      </c>
      <c r="C7" s="10"/>
      <c r="D7" s="10"/>
      <c r="E7" s="10"/>
      <c r="F7" s="10"/>
      <c r="G7" s="10">
        <v>900.0</v>
      </c>
      <c r="H7" s="10">
        <v>400.0</v>
      </c>
      <c r="J7" s="2"/>
    </row>
    <row r="8" ht="12.75" customHeight="1">
      <c r="A8" s="9">
        <f>IF(ISBLANK(Report!A8)," - ",Report!A8)</f>
        <v>1.6</v>
      </c>
      <c r="B8" s="10" t="str">
        <f>IF(ISBLANK(Report!B8)," - ",Report!B8)</f>
        <v>Analysis</v>
      </c>
      <c r="C8" s="10"/>
      <c r="D8" s="10"/>
      <c r="E8" s="10"/>
      <c r="F8" s="10"/>
      <c r="G8" s="10">
        <v>275.0</v>
      </c>
      <c r="H8" s="10">
        <v>400.0</v>
      </c>
      <c r="J8" s="2"/>
    </row>
    <row r="9" ht="12.75" customHeight="1">
      <c r="A9" s="9">
        <f>IF(ISBLANK(Report!A9)," - ",Report!A9)</f>
        <v>1.7</v>
      </c>
      <c r="B9" s="10" t="str">
        <f>IF(ISBLANK(Report!B9)," - ",Report!B9)</f>
        <v>Presentation/Documentation</v>
      </c>
      <c r="C9" s="10"/>
      <c r="D9" s="10"/>
      <c r="E9" s="10"/>
      <c r="F9" s="10"/>
      <c r="G9" s="10"/>
      <c r="H9" s="10">
        <v>500.0</v>
      </c>
      <c r="J9" s="2"/>
    </row>
    <row r="10" ht="12.75" customHeight="1">
      <c r="A10" s="2"/>
      <c r="B10" s="10"/>
      <c r="C10" s="14" t="s">
        <v>31</v>
      </c>
      <c r="D10" s="10">
        <f t="shared" ref="D10:H10" si="1">SUM(D3:D9)</f>
        <v>500</v>
      </c>
      <c r="E10" s="10">
        <f t="shared" si="1"/>
        <v>500</v>
      </c>
      <c r="F10" s="10">
        <f t="shared" si="1"/>
        <v>2625</v>
      </c>
      <c r="G10" s="10">
        <f t="shared" si="1"/>
        <v>2325</v>
      </c>
      <c r="H10" s="10">
        <f t="shared" si="1"/>
        <v>2300</v>
      </c>
      <c r="J10" s="2"/>
    </row>
    <row r="11" ht="12.75" customHeight="1">
      <c r="A11" s="2"/>
      <c r="B11" s="10"/>
      <c r="C11" s="12" t="s">
        <v>14</v>
      </c>
      <c r="D11" s="30">
        <f t="shared" ref="D11:H11" si="2">SUM($D10:D10)</f>
        <v>500</v>
      </c>
      <c r="E11" s="30">
        <f t="shared" si="2"/>
        <v>1000</v>
      </c>
      <c r="F11" s="30">
        <f t="shared" si="2"/>
        <v>3625</v>
      </c>
      <c r="G11" s="30">
        <f t="shared" si="2"/>
        <v>5950</v>
      </c>
      <c r="H11" s="30">
        <f t="shared" si="2"/>
        <v>8250</v>
      </c>
      <c r="J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J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J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J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J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J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J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J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J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J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J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J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J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J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J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J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J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J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J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J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J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J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J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J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J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J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J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J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J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J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J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J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J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J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J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J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J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J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J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J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J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J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J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J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J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J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J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J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J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J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J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J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J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J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J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J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J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J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J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J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J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J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J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J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J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J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J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J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J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J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J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J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J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J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J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J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J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J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J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J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J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J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J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J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J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J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J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J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J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J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J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J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J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J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J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J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J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J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J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J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J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J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J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J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J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J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J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J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J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J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J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J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J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J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J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J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J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J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J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J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J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J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J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J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J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J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J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J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J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J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J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J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J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J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J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J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J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J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J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J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J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J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J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J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J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J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J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J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J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J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J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J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J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J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J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J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J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J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J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J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J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J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J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J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J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J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J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J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J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J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J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J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J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J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J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J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J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J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J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J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J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J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J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J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J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J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J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J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J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J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J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J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J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J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J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J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J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J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J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J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J211" s="2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printOptions/>
  <pageMargins bottom="0.75" footer="0.0" header="0.0" left="0.7" right="0.7" top="0.75"/>
  <pageSetup orientation="landscape"/>
  <drawing r:id="rId1"/>
</worksheet>
</file>