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yashw\Downloads\"/>
    </mc:Choice>
  </mc:AlternateContent>
  <xr:revisionPtr revIDLastSave="0" documentId="8_{C62B5A46-55E3-48A1-9841-FF47FD62B1DD}" xr6:coauthVersionLast="47" xr6:coauthVersionMax="47" xr10:uidLastSave="{00000000-0000-0000-0000-000000000000}"/>
  <bookViews>
    <workbookView xWindow="-108" yWindow="-108" windowWidth="23256" windowHeight="12456" firstSheet="5" activeTab="8" xr2:uid="{A42A362F-7720-4F1E-A77B-BD3446D6590B}"/>
  </bookViews>
  <sheets>
    <sheet name="Sales by Price Category" sheetId="3" r:id="rId1"/>
    <sheet name="Sales By Shipping" sheetId="4" r:id="rId2"/>
    <sheet name="Sales Distribution Matrix" sheetId="5" r:id="rId3"/>
    <sheet name="Top 10 Products" sheetId="6" r:id="rId4"/>
    <sheet name="Performance Summary" sheetId="7" r:id="rId5"/>
    <sheet name="ecommerce_furniture_dataset_202" sheetId="2" r:id="rId6"/>
    <sheet name="Charts1" sheetId="8" r:id="rId7"/>
    <sheet name="Dashboard" sheetId="11" r:id="rId8"/>
    <sheet name="Statistics" sheetId="13" r:id="rId9"/>
  </sheets>
  <definedNames>
    <definedName name="_xlchart.v1.0" hidden="1">ecommerce_furniture_dataset_202!$A$2:$G$2001</definedName>
    <definedName name="_xlchart.v1.1" hidden="1">ecommerce_furniture_dataset_202!$H$1</definedName>
    <definedName name="_xlchart.v1.10" hidden="1">ecommerce_furniture_dataset_202!$I$1</definedName>
    <definedName name="_xlchart.v1.11" hidden="1">ecommerce_furniture_dataset_202!$I$2:$I$2001</definedName>
    <definedName name="_xlchart.v1.12" hidden="1">ecommerce_furniture_dataset_202!$J$1</definedName>
    <definedName name="_xlchart.v1.13" hidden="1">ecommerce_furniture_dataset_202!$J$2:$J$2001</definedName>
    <definedName name="_xlchart.v1.14" hidden="1">ecommerce_furniture_dataset_202!$A$2:$G$2001</definedName>
    <definedName name="_xlchart.v1.15" hidden="1">ecommerce_furniture_dataset_202!$H$1</definedName>
    <definedName name="_xlchart.v1.16" hidden="1">ecommerce_furniture_dataset_202!$H$2:$H$2001</definedName>
    <definedName name="_xlchart.v1.17" hidden="1">ecommerce_furniture_dataset_202!$I$1</definedName>
    <definedName name="_xlchart.v1.18" hidden="1">ecommerce_furniture_dataset_202!$I$2:$I$2001</definedName>
    <definedName name="_xlchart.v1.19" hidden="1">ecommerce_furniture_dataset_202!$J$1</definedName>
    <definedName name="_xlchart.v1.2" hidden="1">ecommerce_furniture_dataset_202!$H$2:$H$2001</definedName>
    <definedName name="_xlchart.v1.20" hidden="1">ecommerce_furniture_dataset_202!$J$2:$J$2001</definedName>
    <definedName name="_xlchart.v1.21" hidden="1">ecommerce_furniture_dataset_202!$A$2:$G$2001</definedName>
    <definedName name="_xlchart.v1.22" hidden="1">ecommerce_furniture_dataset_202!$H$1</definedName>
    <definedName name="_xlchart.v1.23" hidden="1">ecommerce_furniture_dataset_202!$H$2:$H$2001</definedName>
    <definedName name="_xlchart.v1.24" hidden="1">ecommerce_furniture_dataset_202!$I$1</definedName>
    <definedName name="_xlchart.v1.25" hidden="1">ecommerce_furniture_dataset_202!$I$2:$I$2001</definedName>
    <definedName name="_xlchart.v1.26" hidden="1">ecommerce_furniture_dataset_202!$J$1</definedName>
    <definedName name="_xlchart.v1.27" hidden="1">ecommerce_furniture_dataset_202!$J$2:$J$2001</definedName>
    <definedName name="_xlchart.v1.28" hidden="1">ecommerce_furniture_dataset_202!$A$2:$G$2001</definedName>
    <definedName name="_xlchart.v1.29" hidden="1">ecommerce_furniture_dataset_202!$H$1</definedName>
    <definedName name="_xlchart.v1.3" hidden="1">ecommerce_furniture_dataset_202!$I$1</definedName>
    <definedName name="_xlchart.v1.30" hidden="1">ecommerce_furniture_dataset_202!$H$2:$H$2001</definedName>
    <definedName name="_xlchart.v1.31" hidden="1">ecommerce_furniture_dataset_202!$I$1</definedName>
    <definedName name="_xlchart.v1.32" hidden="1">ecommerce_furniture_dataset_202!$I$2:$I$2001</definedName>
    <definedName name="_xlchart.v1.33" hidden="1">ecommerce_furniture_dataset_202!$J$1</definedName>
    <definedName name="_xlchart.v1.34" hidden="1">ecommerce_furniture_dataset_202!$J$2:$J$2001</definedName>
    <definedName name="_xlchart.v1.35" hidden="1">ecommerce_furniture_dataset_202!$A$2:$G$2001</definedName>
    <definedName name="_xlchart.v1.36" hidden="1">ecommerce_furniture_dataset_202!$H$1</definedName>
    <definedName name="_xlchart.v1.37" hidden="1">ecommerce_furniture_dataset_202!$H$2:$H$2001</definedName>
    <definedName name="_xlchart.v1.38" hidden="1">ecommerce_furniture_dataset_202!$I$1</definedName>
    <definedName name="_xlchart.v1.39" hidden="1">ecommerce_furniture_dataset_202!$I$2:$I$2001</definedName>
    <definedName name="_xlchart.v1.4" hidden="1">ecommerce_furniture_dataset_202!$I$2:$I$2001</definedName>
    <definedName name="_xlchart.v1.40" hidden="1">ecommerce_furniture_dataset_202!$J$1</definedName>
    <definedName name="_xlchart.v1.41" hidden="1">ecommerce_furniture_dataset_202!$J$2:$J$2001</definedName>
    <definedName name="_xlchart.v1.5" hidden="1">ecommerce_furniture_dataset_202!$J$1</definedName>
    <definedName name="_xlchart.v1.6" hidden="1">ecommerce_furniture_dataset_202!$J$2:$J$2001</definedName>
    <definedName name="_xlchart.v1.7" hidden="1">ecommerce_furniture_dataset_202!$A$2:$G$2001</definedName>
    <definedName name="_xlchart.v1.8" hidden="1">ecommerce_furniture_dataset_202!$H$1</definedName>
    <definedName name="_xlchart.v1.9" hidden="1">ecommerce_furniture_dataset_202!$H$2:$H$2001</definedName>
    <definedName name="ExternalData_1" localSheetId="5" hidden="1">ecommerce_furniture_dataset_202!$A$1:$D$2001</definedName>
    <definedName name="Slicer_Price_category">#N/A</definedName>
    <definedName name="Slicer_Sales_Category">#N/A</definedName>
    <definedName name="Slicer_tagText">#N/A</definedName>
  </definedNames>
  <calcPr calcId="191029"/>
  <pivotCaches>
    <pivotCache cacheId="1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3" l="1"/>
  <c r="B14" i="13"/>
  <c r="B13" i="13"/>
  <c r="D9" i="13"/>
  <c r="D8" i="13"/>
  <c r="D7" i="13"/>
  <c r="D6" i="13"/>
  <c r="D5" i="13"/>
  <c r="D4" i="13"/>
  <c r="C9" i="13"/>
  <c r="C8" i="13"/>
  <c r="C7" i="13"/>
  <c r="C6" i="13"/>
  <c r="C5" i="13"/>
  <c r="C4" i="13"/>
  <c r="B9" i="13"/>
  <c r="B8" i="13"/>
  <c r="B7" i="13"/>
  <c r="B6" i="13"/>
  <c r="B5" i="13"/>
  <c r="B4" i="13"/>
  <c r="K6" i="11"/>
  <c r="F6" i="11"/>
  <c r="C6" i="11"/>
  <c r="A6" i="11"/>
  <c r="J2" i="2"/>
  <c r="J152" i="2"/>
  <c r="J153" i="2"/>
  <c r="J166" i="2"/>
  <c r="J167" i="2"/>
  <c r="J188" i="2"/>
  <c r="J234" i="2"/>
  <c r="J241" i="2"/>
  <c r="J25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J24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587EB6-525E-4918-AF84-FE42E9ED91B1}" keepAlive="1" name="Query - ecommerce_furniture_dataset_2024" description="Connection to the 'ecommerce_furniture_dataset_2024' query in the workbook." type="5" refreshedVersion="8" background="1" saveData="1">
    <dbPr connection="Provider=Microsoft.Mashup.OleDb.1;Data Source=$Workbook$;Location=ecommerce_furniture_dataset_2024;Extended Properties=&quot;&quot;" command="SELECT * FROM [ecommerce_furniture_dataset_2024]"/>
  </connection>
</connections>
</file>

<file path=xl/sharedStrings.xml><?xml version="1.0" encoding="utf-8"?>
<sst xmlns="http://schemas.openxmlformats.org/spreadsheetml/2006/main" count="4553" uniqueCount="2108">
  <si>
    <t>productTitle</t>
  </si>
  <si>
    <t>price</t>
  </si>
  <si>
    <t>sold</t>
  </si>
  <si>
    <t>tagText</t>
  </si>
  <si>
    <t>Dresser For Bedroom With 9 Fabric Drawers Wardrobe Steel Frame Assembly Closet For Clothes Storage Display Cabinet Of Furniture</t>
  </si>
  <si>
    <t>Free shipping</t>
  </si>
  <si>
    <t>Outdoor Conversation Set 4 Pieces Patio Furniture, Wicker Patio Chair Sofa Set w/ Water-Resistant Dark-Brown Cushion &amp; Tempered</t>
  </si>
  <si>
    <t>Desser For Bedroom With 7 Fabric Drawers Organizer Storage Closet Chest Clothes For Living Room Display Cabinet Of Furniture</t>
  </si>
  <si>
    <t>Modern Accent Boucle Chair,Upholstered Tufted Creative Furniture Sofa Couch Lounge Reading Chair for Living Room Home Decorative</t>
  </si>
  <si>
    <t>Small Unit Simple Computer Desk Household Wooden Minimalist Tea Table Wooden Minimalist Small Makeup Table Home Furniture</t>
  </si>
  <si>
    <t>3 Pieces Patio Furniture Set, Outdoor Swivel Glider Rocker, Wicker Bistro Set with Rattan Rocking Chair, Glass Top Table</t>
  </si>
  <si>
    <t>5-Piece Patio Furniture Set Outdoor Couch with Glass Coffee Table and Two Pillows, Outdoor Sectional Conversation Set</t>
  </si>
  <si>
    <t>Living Room Furniture, Modern 3-Piece Including Three-Seater, Loveseat and Single Chair,Dutch Velvet Upholstered Sofa Set</t>
  </si>
  <si>
    <t>TV Stand Dresser For Bedroom With 5 Fabric Drawers Organizer Storage Closet Chest Clothes Storage Display Cabinet Of Furniture</t>
  </si>
  <si>
    <t>Outdoor Furniture Set 3 Pieces Wicker Patio Furniture Outdoor Sectional Patio Couch Outdoor Coffee Table,Khaki</t>
  </si>
  <si>
    <t>4 Pieces Patio Furniture Set, Outdoor Rattan Woven Conversation Sectional L-Shaped Sofa with 5 Seater for Backyard</t>
  </si>
  <si>
    <t>Jela kids couch 14PCs luxury, floor sofa modular furniture for adults, Playhouse play set toddlers babies, Modul</t>
  </si>
  <si>
    <t>3/4/5 Piece Boho Outdoor Patio Furniture Sets with Egg Chair and Ice Bucket, Small L Shape Wicker Conversation Sectional Sofa</t>
  </si>
  <si>
    <t>3 PCS Patio Conversation Set, Solid Eucalyptus Wood Frame Outdoor Wicker Furniture Set Bistro Set with Coffee Table</t>
  </si>
  <si>
    <t>Modern luxury lounge chair home furniture hotel bedroom lounge chair living room accent chair</t>
  </si>
  <si>
    <t>Furniture Contemporary Reversible Sectional Sleeper Sectional Sofa with Storage Chaise in Dark Gray Fabric, free shipping</t>
  </si>
  <si>
    <t>Patio Furniture Sets - 3 Pieces Rattan Sofa Set, Outdoor Conversation Set with Tempered Glass Tabletop, Outdoor Furniture Sets</t>
  </si>
  <si>
    <t>Patio Dining Set Outdoor Furniture with 6 Stackable Textilene Chairs and Large Table for Yard, Garden Porch and Poolside, Grey</t>
  </si>
  <si>
    <t>7 Pieces Patio Furniture Set - Outdoor Sectional Wicker Rattan Furniture with Cushion and Glass Table Patio Conversation</t>
  </si>
  <si>
    <t>47" Small Modern Loveseat Couch Sofa, Fabric Upholstered 2-Seat Sofa, Love Seat Furniture with 2 Pillows, Wood Leg Sofas</t>
  </si>
  <si>
    <t>7-piece patio furniture set modular wicker outdoor sectional sofa PE rattan outdoor set with pillowtop cushions and coffee table</t>
  </si>
  <si>
    <t>Patio Furniture Sets All Weather Outdoor Sectional Sofa Manual Weaving Wicker Rattan Patio Seating Sofas with Cushion &amp; Table</t>
  </si>
  <si>
    <t>Office Furniture Computer Stand 42*26cm Adjustable Foldable Laptop Holder Notebook Desks Lap PC Folding Desk Table Vented Stand</t>
  </si>
  <si>
    <t>4-Piece Outdoor Patio Furniture Set,Wicker Rattan Sectional Sofa Couch with Glass Coffee Table|Black Easy Cleaning and Stronger</t>
  </si>
  <si>
    <t>5 Pieces Patio Furniture Set Outdoor Sectional Rattan Daybed Conversation Sofa Set Wicker Couch with &amp; Tempered Glass</t>
  </si>
  <si>
    <t>6Pieces Wicker Patio Furniture Sets Outdoor Conversation Set PE Rattan Sectional Sofa Couch with 30" Fire Pit Table and Cushions</t>
  </si>
  <si>
    <t>Aluminum Patio Furniture Set, Modern Patio Conversation Set, All Weather Dark Grey Outdoor Sectional Sofa Set w/Table</t>
  </si>
  <si>
    <t>75" X 32" Expandable Dining Table - a Oval Wooden Table Top With Metal Legs Room Furniture Home</t>
  </si>
  <si>
    <t>Modern Small Bedside Table with Drawer Lock Nordic Minimalist Bedside Cabinet Storage Cabinets Nightstands for Bedroom Furnitur</t>
  </si>
  <si>
    <t>5 Piece Patio Furniture Set, Outdoor Dining Table Set with L-Shaped Sectional Sofa, 2 Ottomans, Outside Conversation</t>
  </si>
  <si>
    <t>Greesum 3 Pieces Patio Furniture Set Outdoor Conversation Textilene Fabric Chairs for Garden,Balcony, with A Glass Coffee Table</t>
  </si>
  <si>
    <t>Mid Lounge Replica Solid Wood Three-Legged Shell Chair Ash Plywood Black Faux Leather Living Room Furniture Modern Leisure Chair</t>
  </si>
  <si>
    <t>Folding Desk Small Writing Desk Dressing Table Adjustable Height Space Saving Office Furniture Mobile Bookshelf</t>
  </si>
  <si>
    <t>Home Furniture Shoe-shelf Headboards Shoe Cabinet Hallway Shoerack Living Room Cabinets Shoes Organizer External Storage Wheel</t>
  </si>
  <si>
    <t>Makeup Vanity Organizer Makeup Vanity Desk With Mirror and Lights Dressers for Bedroom Furniture 5 Drawers &amp; Storage Bag Dresser</t>
  </si>
  <si>
    <t>High dresser 12 drawers Black dresser and closet hallway, living room, bedroom furniture, wooden top and metal frame texture</t>
  </si>
  <si>
    <t>3 Pieces Patio Furniture PE Rattan Wicker Chair Conversation Set, 26.6x12.1x19.3 inches, Assemble Easily, Sturdy&amp;Durable</t>
  </si>
  <si>
    <t>Simple Wardrobe Portable Large Capacity Assembly Storage Closet Bedroom Furniture Durable and Sturdy Clothes Dustproof Wardrobe</t>
  </si>
  <si>
    <t>Wisteria Lane Outdoor Patio Furniture Set, 7-Piece Outdoor Dining Sofa Set with Dining Table and Chairs with Footstool</t>
  </si>
  <si>
    <t>Patio Furniture L-Shaped Coversation Sectional Outdoor Sofa Set for Backyard, Porch with Thick Cushions Detachable Lounger</t>
  </si>
  <si>
    <t>5 Pieces Patio Furniture Sets All Weather Outdoor Sectional Sofa Manual Weaving Wicker Rattan Sofas with Cushion and Glass Table</t>
  </si>
  <si>
    <t>3 Pieces Rocking Wicker Bistro Set, Patio Outdoor Furniture Conversation Sets with Porch Chairs and Glass Coffee Table, Beige</t>
  </si>
  <si>
    <t>75" X 31" Portable Foldable Guest Bed for Adults Folding Bed With Mattress Beds and Furniture Storage Bag Included Bedroom</t>
  </si>
  <si>
    <t>7 Piece Outdoor Patio Furniture Set, PE Rattan Outdoor Grey Wicker Furniture, Outdoor Sectional Furniture Chair Set</t>
  </si>
  <si>
    <t>3 Piece Bistro Set Patio Rocking Chairs Outdoor Furniture w Warm Gray Cushions, Glass-Top Table for Garden, Pool, Backyard</t>
  </si>
  <si>
    <t>5 Pcs Patio Furniture Sets, Wicker Patio Furniture Set with Washable Cushions &amp; Glass Coffee Table for Garden, Poolside</t>
  </si>
  <si>
    <t>5 Piece Outdoor Patio Furniture Set, Sectional Conversation PE Wicker w/Light Cushions, Poolside Balcony Outside Furniture Sets</t>
  </si>
  <si>
    <t>Outdoor Furniture Sets Sectional PE Rattan Outdoor Furniture Patio Conversation Set with Cushions for Balcony Lawn and Garden</t>
  </si>
  <si>
    <t>Patio Furniture Outdoor Set, Terrace Sofa Set, All-weather PE Rattan with Padded Cushions, Garden Furniture Sets</t>
  </si>
  <si>
    <t>7 Pieces Patio Furniture Set, Outdoor Sectional Sofa Conversation Set, All Weather Wicker Rattan Couch Dining Table &amp; Chair</t>
  </si>
  <si>
    <t>47" Small Modern Loveseat Couch Sofa, Fabric Upholstered 2-Seat Sofa, Love Seat Furniture with 2 Pillows, Bedroom, Apartment</t>
  </si>
  <si>
    <t>6 Piece Patio Furniture Set, Outdoor Sectional Conversation Rattan Sofa Set with Ottoman and Outdoor Storage Table</t>
  </si>
  <si>
    <t>Flamaker Patio Chairs 3 Piece Acacia Wood Patio Furniture with Coffee Table &amp; Cushions Outdoor Conversation Set Balcony Chairs</t>
  </si>
  <si>
    <t>Shintenchi 5 Pieces Outdoor Patio Sectional Sofa Couch, Silver Gray PE Wicker Furniture Conversation Sets with Washable Cushions</t>
  </si>
  <si>
    <t>5 Pcs Outdoor Patio Sectional Furniture Set, Weather Resistant Rattan Outside Couch, Waterproof Conversation Sofa, Furniture set</t>
  </si>
  <si>
    <t>5Pcs Patio Furniture Set, Sectional All-Weather Grey PE Wicker w/Light Cushions, Backyard Porch Garden Poolside Balcony Set</t>
  </si>
  <si>
    <t>Dining table set, kitchen table and chairs, 4-seater dining table and chairs, home furniture, rectangular modern style</t>
  </si>
  <si>
    <t>4-piece terrace furniture set, small backyard tavern rocking chairs, double sofa and glass table textile outdoor dialogue set</t>
  </si>
  <si>
    <t>Nightstands Modern Single Drawer Bedside Table Walnut Wood Bedroom Furniture Bedside Table</t>
  </si>
  <si>
    <t>Makeup Table With 5 Drawers &amp; Shelves Vanity Table Set Large Vanity Desk With Mirror and Lights White and Gold Bedroom Furniture</t>
  </si>
  <si>
    <t>ACME Furniture Dresden 2-Drawer Rectangular Wood Nightstand in Bone White</t>
  </si>
  <si>
    <t>Side Table for Living Room Bed Room Bedside Tables Modern Nightstand With 2 Drawers Furniture Silver Bedroom Home</t>
  </si>
  <si>
    <t>Convertible Sofa Bed, 3-in-1 Multi-Functional Velvet Sleeper Couch Pull-Out Bed Hidden Side Table for Living Room, Small Space</t>
  </si>
  <si>
    <t>ACME Furniture Upholstered Nightstand with 2 Drawers, Gray Velvet</t>
  </si>
  <si>
    <t>Dressers for Bedroom Furniture Thickened Frame Dresser Vanity Table for Makeup Furnitures Hallway Kids Room Make Up Table Toilet</t>
  </si>
  <si>
    <t>Dresser for Bedroom, Storage with 5 Drawer Organizer Closet Chest Small Clothes Fabric Cabinet, Kids Furniture Drawer Binis</t>
  </si>
  <si>
    <t>Modern Faux Leather Sofa Bed Convertible Folding Futon With Armrest Home Recliner Home Furniture for Living Living Room Sofas</t>
  </si>
  <si>
    <t>King Size Bed Frame Heavy Duty Bed Frame With Faux Leather Headboard Bedroom Furniture 12" Under-Bed Storage Black</t>
  </si>
  <si>
    <t>LostCat Buffet Sideboard,Console Table with Storage,with 4 Drawers and Cabinets,Easy Assmebly for Kitchen,Dining Room</t>
  </si>
  <si>
    <t>Length of Values Black Gaming Desk Table Office Furniture Computer Offices L Shaped Desk for Compuradora Desktops Furnitures</t>
  </si>
  <si>
    <t>Armoire Wardrobe Closet - White 32"W x 35"H x 20"D Cabinet for Functional Clothes Storage with Hanging Rail home furniture</t>
  </si>
  <si>
    <t>Living Room Sofa Set , L Shape Modular Storage Ottoman &amp; Chaise, Comfy Corner Sofa Cup Holder Living Room Furniture Couch Sets</t>
  </si>
  <si>
    <t>Vanity Set,3 Color Touch Screen Dimming Mirror with Display, 4 Drawers,Makeup Dressing Table with Cushioned Stool Dressers</t>
  </si>
  <si>
    <t>Smug Recliner Chair Massage Reclining for Adults, Comfortable Fabric Recliner Sofa Adjustable Home Theater Seating Lounge with P</t>
  </si>
  <si>
    <t>Nightstand,Bedside Tables with Fabric Storage Drawer and Open Wood Shelf,Bedside Furniture,Mesa de Noche Drawers,</t>
  </si>
  <si>
    <t>GTPLAYER Chair Computer Gaming Chair (Leather, Ivory)， office furniture gaming chair</t>
  </si>
  <si>
    <t>Nathan James Bailey Upholstered Rattan Bar Stool in Oak Finish Frame</t>
  </si>
  <si>
    <t>Dressers for Bedroom Milky-White Storage Makeup Vanity Desk With Large Lighted Mirror With Power Outlet and LED Strip Furniture</t>
  </si>
  <si>
    <t>2/5 Pieces Patio Furniture Sets All Weather Outdoor Sectional Patio Sofa Manual Weaving Wicker Rattan Patio Seating Sofas</t>
  </si>
  <si>
    <t>Retro Sideboard Glass Door with Curved Line Design Ample Storage Cabinet with Black Handle and Three Adjustable Shelves</t>
  </si>
  <si>
    <t>3 Pieces Patio Furniture Set Outdoor Conversation Textilene Fabric Chairs for Lawn, Garden, Balcony, Poolside</t>
  </si>
  <si>
    <t>EASELAND Sofa Couch, 88” Chenille Loveseat Comfy Couches for Living Room, Modern Deep Seat Sofa with Removable Back and Seat Cus</t>
  </si>
  <si>
    <t>Sofa Bed Reversible Convertible Sleeper Pull Out Couches with Storage Chaise, Linen Fabric Furniture for Living Room, Apartment</t>
  </si>
  <si>
    <t>3 Pieces Rocking Chairs Set - Outdoor Wicker Rattan Rocking Chairs with Thickened Cushions，Boho Patio Furniture</t>
  </si>
  <si>
    <t>Aidan Sling Accent Chair / Metal Framed Armchair with Shredded Foam Cushioning, Oatmeal Chairs Living Room Furniture</t>
  </si>
  <si>
    <t>Deep Seat Sectional Sofa Cloud Couch with Ottoman, 76.7" Modern Chenille Comfy Upholstered Modular Sofa L Shaped Couch</t>
  </si>
  <si>
    <t>New Prepac Fremont 5-Drawer Chest for Bedroom, 16" D X 31.5" W X 45.25" H, Espresso Dressing Table Bedroom Furniture</t>
  </si>
  <si>
    <t>Air Dresser LED White Vanity Set With Stool and Power Outlet Bedroom Furniture Home Makeup Vanity Table Girls(White) Furnitures</t>
  </si>
  <si>
    <t>Sturdy Steel Frame Vanity Desk Hallway Dresser for Bedroom Furniture Entryway Furnitures Wood Top Closets Dresser With 3 Drawers</t>
  </si>
  <si>
    <t>Mid-Century 6 Drawer Dresser For Bedroom, 16" D x 52.50" W x 33" H, Brown/White</t>
  </si>
  <si>
    <t>Full Size Bed Frame Queen Bedroom Furniture Upholstered Panel Bed in Black</t>
  </si>
  <si>
    <t>Living Room Sofa,Beige Linen Modern 3 Seater L Shaped Upholstered Furniture,Reversible Footrest with Storage Sofa</t>
  </si>
  <si>
    <t>Faux Leather Sleeper Sofa With Mattress and Frame Living Room Sofas Convertible Futon Couch for Living Room Furniture White</t>
  </si>
  <si>
    <t>Bedroom Furniture Metal Four Post Canopy Bed Frame 14 Inch Platform, No Springs Required, White, King Size Bed</t>
  </si>
  <si>
    <t>VEVOR Ergonomic Rocking Wooden Kneeling Chair Stool Correct Posture Computer Chair Original Home Office Furniture Thick Cushion</t>
  </si>
  <si>
    <t>Sofa with 2 Seats W/Armrest, Upholstered Love Seat Velvet 2-Seater Couches for Living Room, Sofa with 2 Seats</t>
  </si>
  <si>
    <t>7 Pieces Patio Furniture Set Sectional Rattan Wicker Sofa Outdoor Conversations Sets with Table for Garden, Poolside, Backyard</t>
  </si>
  <si>
    <t>Makeup Vanity Table Set Glass Top Makeup Vanity Table With 10x Magnifying Mirror 3 Light Settings (Modern White) Furnitures Desk</t>
  </si>
  <si>
    <t>Walker Edison Modern Scandinavian Fluted Door Kitchen Storage Sideboard Buffet Cabinet Console, 69 Inch, Coastal Oak/Black</t>
  </si>
  <si>
    <t>Nordic Plastic Sofa Side tables mini Corner coffee table home decor low Bedside tables living room round Small stool Furniture</t>
  </si>
  <si>
    <t>Bedroom Bedside Table of Furniture High Gloss LED Nightstand Acrylic Bedside Table With 3 Drawers for Bedroom Living Room Tables</t>
  </si>
  <si>
    <t>110" Sectional Sofa Cloud Couch for Living Room, Modern Chenille U Shaped Couch, Comfy Modular Sofa Sleeper with Double Chaise</t>
  </si>
  <si>
    <t>Makeup Table Makeup Vanity With Lights Make Up Table 2 Cabinets &amp; Long Storage Shelf Furniture Bathroom 10 Led Lights White Desk</t>
  </si>
  <si>
    <t>4 Pieces Patio Furniture Set, Outdoor Rattan Woven Conversation Sectional L-Shaped Sofa with 5 Seater for Backyard, Porch,</t>
  </si>
  <si>
    <t>Garden Furniture Set 7 Piece, Patio Couch Sets Chair, PE Rattan Sectional with 45" Fire Pit Table, Garden Furniture Set</t>
  </si>
  <si>
    <t>Makeup Vanity Table with Lighted Mirror, 3 Drawers and 3 Storage Shelves, 3 Lighting Sets, Dressing Table Vanity Desk Dressers</t>
  </si>
  <si>
    <t>Valita 7 Piece Outdoor PE Wicker Furniture Set, Patio Black Rattan Sectional Sofa Couch with Washable Khaki Cushions…</t>
  </si>
  <si>
    <t>Lazy Sofa Bedroom Room, Tatami Small Apartment, Balcony Small Sofa Bean Bag Sofa Set Living Room Furniture Lounge Chair</t>
  </si>
  <si>
    <t>6pcs Patio Furniture Set PE Gray Rattan Wicker Sectional Outdoor Sofa Set Outside Couch W/Blue Washable Seat</t>
  </si>
  <si>
    <t>Modern Living Room Chair with Pillow Cushion with Solid Wood Frame and Upholstery, Suitable for Living Room, Bedroom, Beige</t>
  </si>
  <si>
    <t>Cushions for Patio Furniture Replacement, Patio Furniture Cushions, Deep Seat Cushions, Outdoor Seat Cushions</t>
  </si>
  <si>
    <t>Coffee Table Tv Cabinet White Kitchen Cabinets for Living Room Sets Furniture LED TV Stand for 55 Inch TV Bedroom Wall Shelves</t>
  </si>
  <si>
    <t>Turn-N-Tube No Tool 3-Tier Entertainment TV Stands Multicolor Living Room Furniture</t>
  </si>
  <si>
    <t>Crosley Furniture Soho Turntable Stand, side table,Mahogany,17.75 x 21.75 x 39 inches,Suitable for living room, study, bedroom</t>
  </si>
  <si>
    <t>Set of 2 LED Nightstand with 2 Drawers, Bedside Table with Drawers for Bedroom Furniture, Side Bed Table with LED Light, White</t>
  </si>
  <si>
    <t>Rane Convertible Sofa Bed, Sofa Set Living Room Furniture</t>
  </si>
  <si>
    <t>Bedroom Furniture Metal Platform Bed Frame, Wooden Slats Support, No Springs Required, Easy To Assemble, White, Full</t>
  </si>
  <si>
    <t>Freestanding Shoe Cabinet with 3 Flip Drawers, 2 Layer Shoe Shelf, Natural Rattan Shoe Storage Organizer,(1 Piece, Oak)</t>
  </si>
  <si>
    <t>Lazy Sofa Sofa Chair balcony Leisure sleep Sofa living room sofas Modern easy chair small Sofa with Stool Bedroom Furniture</t>
  </si>
  <si>
    <t>Gaming Chair Cheap Desk Chair Executive PU Leather Rolling Swivel Computer Chair With Lumbar Support Grey Office Furniture</t>
  </si>
  <si>
    <t>Vanity Desk With Stool Makeup Vanity Table Set 3 Color Lighting Modes Brightness Adjustable Dressers for Bedroom Furniture Girls</t>
  </si>
  <si>
    <t>8 Drawer Dresser Wide 47.2'' Long, Storage Chest of Drawer for 55'' TV Stand in Closet, Wooden Top Industrial Furniture</t>
  </si>
  <si>
    <t>16 Drawer Dresser Women's Furniture Makeup Dressing Table Fabric Dresser for Bedroom Large Chest of Drawers Make Up Table Vanity</t>
  </si>
  <si>
    <t>7 Pieces Patio Furniture Set, Modular Patio Set Wicker Outdoor Sectional Sofa Set PE Rattan Wicker Patio Conversation Set</t>
  </si>
  <si>
    <t>ROJASOP Shoe Storage Cabinet 12-Tier Organizer 96 Pairs Extra Large Plastic Shoe Rack with Covers Portable</t>
  </si>
  <si>
    <t>Makeup Vanity Desk With Large Lighted Mirror With Power Outlet and LED Strip Furniture for Bedroom Toiletries Dressing Table</t>
  </si>
  <si>
    <t>3 Piece Patio Furniture Outdoor Bistro Set Metal Action Lounge Cushioned Chairs and Bistro Round Table Set</t>
  </si>
  <si>
    <t>5-Piece Wicker Patio Furniture Set, All-Weather Outdoor Conversation Set Sectional Sofa with Water Resistant Grey Thick Cushions</t>
  </si>
  <si>
    <t>Gately Traditional End Table with Electrical Outlets, Brown，Small side table, Exquisite ，suitable for living room and bedroom</t>
  </si>
  <si>
    <t>3 Pieces Patio Furniture Set, Includes Set of 2 Outdoor Acacia Wood Cushioned Chairs and Coffee Table，Patio Set</t>
  </si>
  <si>
    <t>Modular sofa, Beige linen modern 3 seater L shaped upholstered furniture, Reversible footrest with storage and pockets</t>
  </si>
  <si>
    <t>Elegant White Shoe Storage Cabinet, Space-Saving Solution with Cubbies for 36 Pairs, 13"D x 23.5" W x 72.5" H,Furniture</t>
  </si>
  <si>
    <t>Sofas for Home Furniture Velvet Upholstered 2 Seater Couch with Square Arms and Tufted Back Sofa Living Room Sofas</t>
  </si>
  <si>
    <t>Side Table,Modern end Table,Metal nightstand,Bedside Tables,Accent Table with Storage for Living Room Bedroom entryway Couch</t>
  </si>
  <si>
    <t>1: 12 Miniature Wooden Furniture: Wood Cabinet with Drawers Fairy Home Decoration Unpainted DIY Accessories</t>
  </si>
  <si>
    <t>Franklin 2 Drawers, Soft White Accent Table Bedroom Furniture Nightstands for Bedroom</t>
  </si>
  <si>
    <t>Sectional Couch W/Chaise Sleeper Sofa Chenille Small L Shape Sofa Couch Living Room Furniture Home</t>
  </si>
  <si>
    <t>Gaming Desk White Modern Home Office Desk Table Computer Desks Gray Furniture Pliante Reading Room Study Accessories Laptop</t>
  </si>
  <si>
    <t>Shoe Furniture Modern and Contemporary Transitional Natural Oak Finished Wood 1-Drawer Shoe Cabinet Free Shipping Organizer Room</t>
  </si>
  <si>
    <t>8 Drawers Dresser for Bedroom, Kidsroom Furniture, Tall Chest Tower, Storage Organizer Units for Clothing, Closet, Fabric Bins</t>
  </si>
  <si>
    <t>White Bright 4 Drawer Shoe Cabinet Shoe-shelf Furniture Shoes Organizer Shoerack Living Room Cabinets Rack Home</t>
  </si>
  <si>
    <t>Patio Furniture Set, 7 Pieces Outdoor Patio Furniture with Dining Table&amp;Chair, All Weather Wicker Conversation Set with Ottoman</t>
  </si>
  <si>
    <t>3 Lighting Colors Home Furniture for Bedroom Makeup Vanity Desk With Lights and 4 Drawers Vanity Table Set Large Size 39.4in(L)</t>
  </si>
  <si>
    <t>Sofa with 2 seats, Modern Velvet Sofa Accent Upholstered Settee, 2 Seater Small Loveseat for Small Spaces, Living Room Furniture</t>
  </si>
  <si>
    <t>Adjustable Mid Back Mesh Swivel Office Chair With Armrests Black Computer Armchair Furniture Chairs Gaming Cheap Cushion</t>
  </si>
  <si>
    <t>Sofa Futon - Premium Upholstery and Wooden Legs - Light Bluefreight Free Living Room Sofas Furniture Home</t>
  </si>
  <si>
    <t>LED Nightstands Set of 2 Modern End Table with 2 Drawers End Tables for Living Room Bedroom furniture bedroom night stand</t>
  </si>
  <si>
    <t>Night Stand Set 2 With Charging Station Furniture Black Nightstand Set of 2 With LED Lights Bedside Tables for the Bedroom Table</t>
  </si>
  <si>
    <t>Patio Furniture Set 4-Piece Outdoor Rattan Wicker Sofa Set with Cushions &amp; Coffee Table with Tempered Glass Table Top</t>
  </si>
  <si>
    <t>Safavieh Accent Chair, Normal, Camel</t>
  </si>
  <si>
    <t>TV Stand With LED Ambient Lights Modern TVs Stand With Open Shelf Storage Cabinet for 62 Inch TVs Furniture White TV Stands</t>
  </si>
  <si>
    <t>Sausalito Chairs for Living Room Furniture, Reading, Arm, Comfy, Small Accent Bedroom, Velvet Pearl Beige</t>
  </si>
  <si>
    <t>Contemporary Black/White Oval Glass Coffee Table with Round Hollow Base-Modern End Side Table for Home Living Room Furniture</t>
  </si>
  <si>
    <t>Patio Furniture Set 4 Pieces Outdoor Rattan Chair Wicker Sofa Garden Conversation Bistro Sets for Yard patio furniture outdoor</t>
  </si>
  <si>
    <t>Wicker Patio Furniture Set for 4, Beige Cushions, Outdoor Modern Sectional Conversation Sofa Set for Deck</t>
  </si>
  <si>
    <t>Mid-Century Wood Shoe Cabinet in Walnut Brown, furniture , shoe cabinets</t>
  </si>
  <si>
    <t>Adjustable Nightstand Table with 2 Drawers Bedroom Furniture Storage Chest Swivel Top Panel Movable Side Table E1 Grade Particle</t>
  </si>
  <si>
    <t>31.5in(L)… Home Furniture Luxury Cute Vanity Makeup Table Vanity Desk With Mirror and Lights 3 Lighting Modes Dresser Furnitures</t>
  </si>
  <si>
    <t>Coffee Table Room End Table With USB Ports and Outlets Living Room Furniture Luxury Center Tables for Rooms Furnitures</t>
  </si>
  <si>
    <t>Sofa Sets for Living Room 3 Piece, 1 Loveseat +2 Accent Chairs, Living Room Furniture Sets for Small Rooms, Sectional Sofa Couch</t>
  </si>
  <si>
    <t>Medicine Cabinet with Lights, 36×30 Inch Lighted Mirror, 2 Door Bathroom 2 Outlets &amp;am</t>
  </si>
  <si>
    <t>Metal Legs Recliner Sofa Living Room Black Sofaset Furniture for Living Room Sofas 2 Cup Holders Folding Sofa Beds Bed Home Lazy</t>
  </si>
  <si>
    <t>Pamapic Patio Furniture Set, 7 Pieces Modular Outdoor Sectional,Wicker Patio Sectional Sofa Conversation Set, Rattan Sofa</t>
  </si>
  <si>
    <t>Twin beds with pull-out rests, steel plate supports, height-adjustable beds, multifunctional furniture</t>
  </si>
  <si>
    <t>Mid-Century Oak Wood Nightstand with 2-Drawers, Small Side End Table with Storage, Suitable for Bedrooms and Living Rooms</t>
  </si>
  <si>
    <t>Folding Adjustable Sex Chair Portable Elastic Furniture Sexual Positions Assistance Chair Bracket for Bedroom Bathroom</t>
  </si>
  <si>
    <t>Wood Eugene Accent Table, Walnut Night Stand Furniture Bedroom Nightstand</t>
  </si>
  <si>
    <t>Auto LED Nightstand With Wireless Charging Station &amp; USB Ports Bedside Tables for the Bedroom Furniture Nightstands Mobile Home</t>
  </si>
  <si>
    <t>Upgrade Large Version Mid-century Modern Lounge chair With ottoman genuine leather Walnut Black 38 Inch Height</t>
  </si>
  <si>
    <t>5 Drawer Dresser for Bedroom Vanity Desk White Living Room Make Up Table Hallway Toilet Furniture Makeup 27.6 in Furnitures Home</t>
  </si>
  <si>
    <t>Nordic Coffee Table Luxury Bed Side Table Personality Outdoor Balcony Tables Minimalist Square Tea Tables Living Room Furniture</t>
  </si>
  <si>
    <t>Nightstand, 2 Drawer Dresser for Bedroom, End Tables with Fabric Storage Drawer, Small Furniture, Night Stand, Si</t>
  </si>
  <si>
    <t>WARMHONIU Shoe Storage Bench with 2 Drawers &amp; 2 Door Cabinet Entryway Bench with Shoe Storage Shoe Bench with Cushion</t>
  </si>
  <si>
    <t>7-Piece Patio Furniture Set, Wicker Outdoor Conversation Set with Washable Cushions and Glass Coffee Table, Brown</t>
  </si>
  <si>
    <t>Dining Table Set with Bench,3 Piece Modern Kitchen Table with Right Seat Corner Bench and Bench for Family Dining Room Furniture</t>
  </si>
  <si>
    <t>Patio Furniture Set,4 Piece Garden Conversation Set, Outdoor Wicker Rattan Table and Chairs, Black Patio Set, Sectional Sofa</t>
  </si>
  <si>
    <t>Coffee Table, Accent Furniture for Living Room, Indoor, Home Décor w/Open Storage Shelf, Wood Grain Finish - Walnut</t>
  </si>
  <si>
    <t>Patio Furniture Set, 3Pc Outdoor Wicker with 3'' Thicken Cushion, Rattan Chair Conversation Sets with Glass Coffee Table</t>
  </si>
  <si>
    <t>Smart Bedside Table Narrow Smart Nightstands Bedroom Furniture LED Ultra Narrow Smart Bedside Table with Wireless USB Charging</t>
  </si>
  <si>
    <t>Carbon Black Furniture Bedroom Vanity Table With 4 Drawers and Cushioned Stool for Women Girls Vanity Desk Set With Large Mirror</t>
  </si>
  <si>
    <t>Black Dining Chairs Set of 2 Round Upholstered Boucle Dining Room Chairs Mid-Century Modern Kitchen Chairs Curved</t>
  </si>
  <si>
    <t>Electric Standing Desk Adjustable Height, 48 * 24 Inch Sit Stand up Desk for Home Office Furniture Computer Desk</t>
  </si>
  <si>
    <t>White Lacquer Dressing Table Bedroom Mirrors Drawer Toiletries Dressing Table Cabinets Living Room Penteadeira Bedroom Furniture</t>
  </si>
  <si>
    <t>Noise-Free King Size Bed Frame Heavy Duty Bed Frame With Faux Leather Headboard Bedroom Furniture 12" Under-Bed Storage Black</t>
  </si>
  <si>
    <t>LED Nightstands Set of 2, Modern End Table with 2 Drawers, End Tables for Living Room Bedroom Grey</t>
  </si>
  <si>
    <t>LED Bedside Table 2-piece Set Storage Locker Bedside Table With High-gloss Drawer Bedroom Use Furniture Home</t>
  </si>
  <si>
    <t>Shoe Cabinet Boots Shoe Rack Space Saving Shoes Organizer Shoerack Slippers (Rattan) Home Furniture Shoe-shelf Furnitures</t>
  </si>
  <si>
    <t>Patio 3-Piece Furniture Seating Motion Chairs Set Outdoor Bistro Glider Rocking Chair with Comfortable Cushions and Coffee Table</t>
  </si>
  <si>
    <t>4 Pieces Outdoor Patio Furniture Modern Conversation Black Bistro Set with Loveseat Tea Table for Home, Lawn and Balcony</t>
  </si>
  <si>
    <t>Baysitone Clear Dining Chairs Set of 4, Modern Kitchen Chairs with Transparent Seat, Dark Brown Acrylic Accent</t>
  </si>
  <si>
    <t>4 Pieces Patio Conversation Set, Outside Rattan Sectional Sofa, Cushioned Furniture Set, Wicker Sofa Ideal for Garden, Backyard</t>
  </si>
  <si>
    <t>4-Piece Outdoor Patio Furniture Set, Wicker Rattan Sectional Sofa Couch with Glass Coffee Table | Black</t>
  </si>
  <si>
    <t>4/5/6/7/8 Pieces Patio Furniture Set Rattan Outside Furniture Wicker Sofa Garden Conversation Sets</t>
  </si>
  <si>
    <t>Living Room Convertible Sectional Sofa, L Shaped Couch for Small Apartment, Reversible Sectional Couch, Velvet Black</t>
  </si>
  <si>
    <t>Austin 8 Drawer Double Dresser dressers for bedroom makeup vanity silla de maquillaje bedroom furniture</t>
  </si>
  <si>
    <t>Modern Lift Top Coffee Table Wooden Furniture with Storage Shelf and Hidden Compartment for Living Room Office</t>
  </si>
  <si>
    <t>Sofa Sectional Deep 3-Seat Couch with Ottoman,Chenille Sofa Sleeper Comfy Upholstered Furniture for Living Room,Beige Couch</t>
  </si>
  <si>
    <t>Mid-Century Modern 2-Door Reeded TV Stand for TVs Up to 65” Mocha Furniture Cabinet Stands Table Supports Living Room Home</t>
  </si>
  <si>
    <t>Tv Table Simple TV Cabinet Free Shipping Stand Living Room Furniture Home</t>
  </si>
  <si>
    <t>4 Pieces Patio Furniture Set Outdoor Patio Conversation Sets Poolside Lawn Chairs with Glass Coffee Table Porch Furniture (Blue)</t>
  </si>
  <si>
    <t>Tribesigns Computer Desk, Modern Simple 47 inch Home Office Desk Study Table Writing Desk with 2 Storage Drawers</t>
  </si>
  <si>
    <t>Small Japanese Luxury Coffee Tables Unusual Entryways Modern Corner Coffee Table Cute Round Mesa De Centro Living Room Furniture</t>
  </si>
  <si>
    <t>1pc Swing chair sunshade waterproof sunscreen garden swing canopy for picnics meeting activities outdoor furniture accessories</t>
  </si>
  <si>
    <t>Patio Porch Furniture Sets 3 Pieces PE Rattan Wicker Chairs with Table Outdoor Garden Furniture Sets (Brown/Beige)</t>
  </si>
  <si>
    <t>Velvet Sectional Convertible Sofa with Chaise, 106.5" L Shape Sectional Sofa Couch with USB,L Shape Sofa</t>
  </si>
  <si>
    <t>Dressing Table for Bedroom Furniture Home 4 Cabinets &amp; Time Display Makeup Vanity Table Set Vanity Desk With Mirror and Lights</t>
  </si>
  <si>
    <t>Light Luxury Makeup Stools Round Stool Chairs Dressing Stool Vanity Chair Storages Bench Bedrooms Sofas Side Stools Furniture</t>
  </si>
  <si>
    <t>6 Drawer Dresser Dresses White Dressers Dressing Table Bedroom Furniture Home</t>
  </si>
  <si>
    <t>New Dining Table Set Glass for Small Spaces Kitchen Table and Chairs for 4 Table with Chairs Home Furniture Rectangular Modern</t>
  </si>
  <si>
    <t>3/4 Pieces Patio Furniture Set, Outdoor Rattan Woven Conversation Sectional L-Shaped Sofa for Backyard, Boho Detachable Lounger</t>
  </si>
  <si>
    <t>Multi-functional Inflatable Sofa Bed Lazy Chair for Adults with Five-in-One Design Home Furniture Living Room Sofas Folding Sets</t>
  </si>
  <si>
    <t>Side Bed Table With LED Light Bedside Tables for the Bedroom Furniture Generic Nightstand Set of 2 LED Nightstand With 2 Drawers</t>
  </si>
  <si>
    <t>4-Piece Patio Furniture Wicker Outdoor Bistro Set, All-Weather Chairs , Balcony and Deck with Soft Cushions and Metal Table</t>
  </si>
  <si>
    <t>GYUTEI Aluminium Patio Furniture Set, 7 Pieces of Outdoor Furniture, PE Rattan with Storage Table with 2 Footstools (Beige)</t>
  </si>
  <si>
    <t>Garden Furniture Sets, Outdoor PE Rattan Lounge Daybed with Retractable Canopy &amp; 2 Folding Side Trays, Patio Furniture Set</t>
  </si>
  <si>
    <t>24'' Wide Folding C Shaped End Table, Small Sofa Side Laptop Desk, Couch TV Tray Table</t>
  </si>
  <si>
    <t>4-Piece Rattan Patio Furniture Set, Chairs, and Table Set for Outdoor Living Spaces, with Cushions and Metal Table</t>
  </si>
  <si>
    <t>White Dresser for Bedroom Furnitures Toilet Furniture Makeup Table Entryway and Hallway 6 Drawer Dresser With Gold Hardware Desk</t>
  </si>
  <si>
    <t>Miereirl Round Nesting Coffee Table Circle Accent Tables for Small Spaces Side End Set of 2 Living Room Balcony Office</t>
  </si>
  <si>
    <t>Girl Free Shipping Wood Wardrobes Multifunction Storage Bedroom Designer Cupboard Clothes Drawer Vestidores Salon Furniture</t>
  </si>
  <si>
    <t>Patio Furniture Sets, 7 Piece PE Rattan Wicker Sofa Set, Outdoor Sectional Furniture Chair Set, Outdoor Furniture Sets</t>
  </si>
  <si>
    <t>6-Drawer Double Dresser Make Up Table Pure Black With Brushed Nickel Handles Vanity Desk Women's Furniture Makeup Dressing Table</t>
  </si>
  <si>
    <t>LIKIMIO Small Makeup Vanity Desk with Mirror and Lights, Vanity Table Set with Storage Drawer &amp; Chair &amp; 3 Shelves, Bedroom</t>
  </si>
  <si>
    <t>6 Pieces Outdoor Rattan Furniture Sets with 2 Wood Armrests Swivel Rocker Chairs, 2 Ottoman, 3-Seat Sofa and Coffee Table</t>
  </si>
  <si>
    <t>Flamaker 3 Pieces Patio Set Outdoor Wicker Furniture Sets Modern Rattan Chair Conversation Sets with Coffee Table</t>
  </si>
  <si>
    <t>7pcs Outdoor Patio Table and Chairs Set of 6 Outdoor Dining Set for 6 Patio Dining Sets Back Yard Furniture Set</t>
  </si>
  <si>
    <t>2023 New Easyfashion Convertible Black Faux Leather Futon Sofa Bed, Black/White</t>
  </si>
  <si>
    <t>Wicker Rattan Patio Furniture Set of 8 Chairs With Soft Cushions and 2 Square Tables With Umbrella Cutout Grey Outdoor Chair</t>
  </si>
  <si>
    <t>8 Pieces Outdoor Wicker Rattan Patio Furniture Sectional Set,Glass Top Table Hidden Storage,7 Sofa Sections, Oversized Cushions</t>
  </si>
  <si>
    <t>Furinno JAYA Large Stand for Up To 50-Inch TV, Columbia Walnut/Black/Dark Brown Tv Stand Living Room Furniture</t>
  </si>
  <si>
    <t>Furniture Tennyson Electric Bookcases Fireplace, Glazed Pine</t>
  </si>
  <si>
    <t>Gaming Chair Pink Gaming Chair for Girls Gift Office Chairs Computer Armchair Gamingchair Gamer Ergonomic Furniture</t>
  </si>
  <si>
    <t>Garden Furniture 4 Pieces Sets, Outdoor Wicker Rattan Chairs Gardens with Soft Cushion and Glass Table, Garden Furniture Set</t>
  </si>
  <si>
    <t>Wisteria Lane 4 Piece Outdoor Patio Furniture Sets, Wicker Conversation Set for Porch Deck, Gray Rattan Sofa Chair with Cushion</t>
  </si>
  <si>
    <t>White Vanity Desk with Mirror and Lights, Table Makeup Vanity Lights 3 Drawers Charging Station&amp;Sliding Door,Storage Shelves</t>
  </si>
  <si>
    <t>5 Piece Rope Patio Furniture,Weather Conversation Sets for Backyard with Handwoven Armchairs,Pop-Up Cool Bar Wicker Table,Beige</t>
  </si>
  <si>
    <t>V13 Bar stool hotel chair living room soft stool indoor furniture</t>
  </si>
  <si>
    <t>2-Piece Patio Furniture Wicker Outdoor Loveseat, All-Weather Rattan Conversation for Backyard, Balcony and Deck</t>
  </si>
  <si>
    <t>L Shaped Sofa, Convertible Sectional Sofa 4 Seater Sofa, with Storage Space, with Reversible Chaise Longue,107 Inch Modular Sofa</t>
  </si>
  <si>
    <t>3 Piece Patio Furniture Set Small Outdoor Wicker Rattan Front Porch Bistro Set Cushioned Chairs Conversation Poolside (Beige)</t>
  </si>
  <si>
    <t>Smart Bedside Table With Wireless Usb Led Light Nightstand Modern Style Bedroom Simple Wood Bedside Table Bedroom Furniture</t>
  </si>
  <si>
    <t>Chest of Drawers in the Bedroom Furniture Modern 6 Drawer Vertical Dresser Toilet Furniture Makeup Table Entryway (White) Office</t>
  </si>
  <si>
    <t>Upgrade Mid-century Lounge chair With ottoman 100% Aniline leather Palisander black</t>
  </si>
  <si>
    <t>4-Piece Patio Furniture Wicker Outdoor Bistro Set,Chairs for Backyard, Balcony and Deck with Soft Cushions and Metal Table</t>
  </si>
  <si>
    <t>Amazon Brand - Rivet Revolve Modern Upholstered Loveseat Sofa, 56"W, Linen</t>
  </si>
  <si>
    <t>With 2 Locks on the Top Drawers Dresser for Bedroom Furniture 31.5 Inch Wide Chest of Drawers White Toilet Furniture Makeup Desk</t>
  </si>
  <si>
    <t>Outdoor Collection Wicker Cushion 4-Piece Rope Patio Backyard Living Set Rattan Garden Furniture Outdoor Table Chair Set Sets</t>
  </si>
  <si>
    <t>Nordic Style Inflatable Transparent Sofa Lazy Organizer Modern Armchair Couch Single Cheap Divani Soggiorno Bedroom Furniture</t>
  </si>
  <si>
    <t>COLAMY Upholstered Parsons Dining Chairs Set of 4, Fabric Dining Room Kitchen Side Chair with Nailhead Trim</t>
  </si>
  <si>
    <t>6 Drawer Double Dresser, White Dresser for Bedroom, Dresser Organizer, Chest of Drawers for Bedroom with 6 Drawers</t>
  </si>
  <si>
    <t>Elegant Living Room Furniture with Nordic Cashmere Armchair Backrest Cosmetic Chair Dining Chair Cosmetic Relaxing Leisure Chair</t>
  </si>
  <si>
    <t>5 Pieces Outdoor Patio Sectional Sofa Couch, Gray PE Wicker Furniture Sets, Patio Conversation Sets with Washa</t>
  </si>
  <si>
    <t>Makeup Chair Light Luxury Girls' Bedroom Simple Modern Dressing Stool Backrest Ins Nail Petal Chairs Vanity Chairs Furniture</t>
  </si>
  <si>
    <t>Furniture Hercules Series Folding Chair - White Resin - 4 Pack 800LB Weight Capacity Comfortable Event Chair - Light Weigh</t>
  </si>
  <si>
    <t>Wood Top for Bedroom Furnitures Closet Dresser Women's Furniture Makeup Dressing Table Make Up Table Hallway Toiletries Dressers</t>
  </si>
  <si>
    <t>4 Piece Patio Furniture Set, Small Backyard Bistro Rocking Chairs, Loveseat and Glass Table, Textilene Outdoor Conversation Set</t>
  </si>
  <si>
    <t>Dressing Table Set wit LED Illuminated Mirror and Power Socket,7-drawer Dressing Table Storage Table,Suitable for Bedroom, White</t>
  </si>
  <si>
    <t>7 Pieces Patio Furniture Set,Wicker Outdoor Conversation Set,Rattan Sectional Sofa Set w/Washable Cushions</t>
  </si>
  <si>
    <t>LED TV Stand for TV Up to 75" Entertainment Center W/Outlets &amp; USB Ports Media Console Cabinet W/Storage White Furniture Table</t>
  </si>
  <si>
    <t>Dresser, simple and elegant, 6 drawers double dressing table, white. Suitable for bedrooms, living rooms, and study rooms</t>
  </si>
  <si>
    <t>7 Pieces Patio Furniture Set, Modular Patio Set Wicker Outdoor Sectional Sofa Set PE Rattan Wicker Patio Conversation Set。</t>
  </si>
  <si>
    <t>Rattaner 7-Piece Outdoor Furniture Sets Patio Furniture Set with 45-inch Fire Pit Patio Couch Outdoor Chairs 60000 BTU Wicker Pr</t>
  </si>
  <si>
    <t>Convertible Sectional Sofa,3 Seat L-Shaped Sofa with Linen Fabric,Movable Ottoman Small Couch,Living Room and Dark Gray Couch</t>
  </si>
  <si>
    <t>Nordic Minimalist Shoe Changing Bench Sofa Stool Living Room Furniture Sofa Chair Creative Black And White Checkerboard Chair</t>
  </si>
  <si>
    <t>3 Piece Patio Furniture Set Small Outdoor Wicker Rattan Front Porch Bistro Set Conversation Set with Glass Table (Beige)</t>
  </si>
  <si>
    <t>Signature Design by Ashley Bolanburg Two Tone Farmhouse TV Stand, Fits TVs up to 72", 3 Cabinets and Adjustable Storage Shelves,</t>
  </si>
  <si>
    <t>7 Pieces Patio Dining Set, Patented Patio Furniture Sets W/Large Rectangle Acacia Wood Table Top, Outdoor Furniture Dining Set</t>
  </si>
  <si>
    <t>Patio Furniture Set 8PCS With 40" Fire Pit Table Outdoor Sectional Sofa Set Wicker Furniture Set With Coffee Table Garden Sets</t>
  </si>
  <si>
    <t>3-Piece Patio Outdoor Wicker Bistro Rocking Furniture Conversation Chairs for Garden, Backyard and Balcony (Tan Chairs</t>
  </si>
  <si>
    <t>Leather Sectional Sofa with Ottoman - Easy Assembly, Storage Space,Living Room Sofa</t>
  </si>
  <si>
    <t>6 Piece Patio Furniture Conversation Set with Ottoman, Outdoor Grey Wicker Chair and Table Set</t>
  </si>
  <si>
    <t>Leasbar 3 Piece Outdoor Wicker Conversation Bistro Set, All-Weather Outdoor Patio Furniture w/Table and Cushions</t>
  </si>
  <si>
    <t>LEEGOHOME Wardrobes Closet Cloth Bedroom Furniture 85/125/166/207x45x170cm Steel Pipe Support Storage Household</t>
  </si>
  <si>
    <t>Side Tables Nesting Tables Round Side Set End Set Modern Bedside Set Livingroom Sofa</t>
  </si>
  <si>
    <t>Bedside Table Simple Modern Nordic with Lock Drawer Storage Nightstand Sideboard Multi-Layer Bedroom Storage Cabinet Furniture</t>
  </si>
  <si>
    <t>Makeup Vanity Furniture With Mirror Makeup Desk With Led Lighted Mirror in 3 Colors White for Bedroom Air Dresser Dressing Table</t>
  </si>
  <si>
    <t>4 Pieces Patio Furniture Set, Outdoor Conversation Sets for Patio, Lawn, Garden, Poolside with A Glass Coffee Table, Black</t>
  </si>
  <si>
    <t>Prepac Sonoma 8 Drawer Double Dresser for Bedroom, 15.75" D x 59" W x 36.25" H, Black</t>
  </si>
  <si>
    <t>Outdoor Swing Chair Canopy Courtyard Waterproof And Dustproof Swing Sunshade Swing Top Cover Garden Patio Furniture Dust Cover</t>
  </si>
  <si>
    <t>LED bedside table with wireless charging station and 3-color dimmable automatic sensor, used for bedroom furniture</t>
  </si>
  <si>
    <t>Coffee Table Furniture Mini Restaurant Table Basse Pour Salon Side Table Living Room Luxury His Desk Floating Window Balcony</t>
  </si>
  <si>
    <t>Modern Vanity Desk with Lighted Mirror, Desk Makeup Dressing Table with Power Strip, 12 LED Lights, 1 Large Drawers</t>
  </si>
  <si>
    <t>Outdoor Furniture Patio Sectional Sofa, 7 Piece Patio Furniture Set, All Weather PE Rattan Outdoor set with Cushions and Table</t>
  </si>
  <si>
    <t>3 Piece Wicker Rocking Chair Outdoor Bistro Sets with Coffee Table and Cushions Metal Frame Patio Furniture（Khaki）</t>
  </si>
  <si>
    <t>Sofa Bed, 77.5", Couch, Small Sofa, Mid Century Modern Futon Couch, Sofa Cama, Couches for Living Room Light Gray Fabric</t>
  </si>
  <si>
    <t>Modern Nightstands Bedside Table with LED Lights, Charging Station and Smart Occupancy Sensor with Drawers for Bedroom Furniture</t>
  </si>
  <si>
    <t>White RSZT106W Woman Dressing Table for Bedroom Furniture 46.7“ Makeup Vanity Table With Lighted Mirror Dresser 11 LED Lights</t>
  </si>
  <si>
    <t>LEEGOHOME Cloth Furniture Wardrobe Closet Dresser Gray 105/130/145/170/205/250x45x170CM 26MM Painting Bold Steel Pipe Support</t>
  </si>
  <si>
    <t>110°-160° Adjustable Ergonomic Rocker Chair with Footrest, Chenille Recliner Sofa with Side Pocket for Living Room, Brown</t>
  </si>
  <si>
    <t>Bedroom Furniture: Black Double Dresser for Bedroom, 6-Drawer Wide Chest of Drawers, Traditional Bedroom Dresser</t>
  </si>
  <si>
    <t>New Lazy Inflatable Sofa Chairs Large Tatami Pvc Leisure Lounger Couch Seat Living Room Bedroom Dormitory Furniture</t>
  </si>
  <si>
    <t>Tv Stand Living Room Furniture Luxury Tv Stand Living Room Furniture 42 Inch Black Freight Free Furnitures Bookshelf Dresser</t>
  </si>
  <si>
    <t>Leather upholstered modern convertible futon, adjustable pullout sofa bed, guest bed with removable armrests - dark green</t>
  </si>
  <si>
    <t>Garden Furniture Set 7 PCS, Garden Fire Pit Table Patio Sets, No-Slip Cushions and Waterproof Covers, Garden Furniture Set</t>
  </si>
  <si>
    <t>Outdoor Patio Furniture Set, 7 Piece Outdoor Dining Sectional Sofa with Dining Table and Chair, All Weather Wicker Conversation</t>
  </si>
  <si>
    <t>5 Pieces Patio Furniture Set, Silver Gray PE Wicker Furniture Conversation Sets with Washable Cushions &amp; Glass Coffee Table</t>
  </si>
  <si>
    <t>Sectional Convertible Sofa, L-Shaped 5-Seats Sectional Convertible Sofa</t>
  </si>
  <si>
    <t>Aluminum Patio Furniture Set 7 Pieces 7 Seat Metal Outdoor Furniture Conversation Set w/45 Propane Gas Fire Pit&amp;Swivels</t>
  </si>
  <si>
    <t>Fremont Bedroom Furniture: Espresso Double Dresser for Bedroom, 6-Drawer Wide Chest of Drawers, Traditional Bedroom Dresser</t>
  </si>
  <si>
    <t>Fluffy White Living Room Chair Modern Cute Floor Ergonomic Living Room Chair Lounge Recliner Meuble Salon Home Furniture</t>
  </si>
  <si>
    <t>Vanity Desk 35"W,Make Vanity Set with Touch Screen Dimming Mirror,3 Color Lighting Modes,Dressing Table with 3 Sliding Drawers</t>
  </si>
  <si>
    <t>4 Piece Patio Furniture Set, Outdoor Wicker Conversation Sets,Rattan Sectional Sofa w/Coffee Table, for Backyard Garden Poolside</t>
  </si>
  <si>
    <t>2 Drawers Shoe Cabinet Shoe Rack Shoes Organizer Living Room Furniture，Shoes Storage</t>
  </si>
  <si>
    <t>LEEGOHOME Wardrobes Closet armario Cloth Bedroom Furniture 85/125/166/207x45x170cm 26mm Steel Pipe Support Storage Household</t>
  </si>
  <si>
    <t>4-piece terrace furniture set, small backyard tavern rocking chairs, double sofa and glass table, garden outdoor dialogue set</t>
  </si>
  <si>
    <t>39 Inch White Computer Desk With Power Outlet Table Pliante Furniture Room Desk to Study Desks Reading Gaming Office Accessories</t>
  </si>
  <si>
    <t>Sawhorse SOLID WOOD 50 inch Wide Modern Industrial Console Sofa Entryway Table in Medium Saddle Brown,</t>
  </si>
  <si>
    <t>Deep Seating Patio Furniture for Garden Porch Balcony 2 Armchairs with Thick Cushion Outdoor Table Chair Set Sets Freight free</t>
  </si>
  <si>
    <t>Acrylic Transparent Coffee Table Nordic Bedroom Simple Living Room Coffee Table Elegant Personality Salontafel Home Furniture</t>
  </si>
  <si>
    <t>Kitchen Dining Table with 4 Chairs for Small Space Dinning Tables and Chairs Apartment Chair Dining Room Set Furniture Bedroom</t>
  </si>
  <si>
    <t>Real Relax 2024 Massage Chair of Dual-core S Track, Full Body Massage Recliner of Zero Gravity with APP Control, Black and Gray</t>
  </si>
  <si>
    <t>9 Piece Outdoor Dining Set, Patio Wicker Furniture Set with Acacia Wood Table Top w/Umbrella Hole, Rattan Dining Table Chairs</t>
  </si>
  <si>
    <t>8-Drawer Fabric Dresser with Shelves, Furniture Storage Tower Cabinet, Organizer for Bedroom,, Easy Pull Fabric Bins(Black Grey)</t>
  </si>
  <si>
    <t>7 Pieces Patio Dining Set Outdoor Furniture with 6 Stackable Textilene Chairs and Large Table for Yard, Garden, Porch , Grey</t>
  </si>
  <si>
    <t>55'' Sideboard Storage Cabinet with Doors and Shelves - Credenza Storage Cabinet for Office, Bedroom Storage Cabinet,</t>
  </si>
  <si>
    <t>Patio Furniture Set 4 Piece with Egg Chair and Ice Bucket, Small L Shape Wicker Conversation Sectional Sofa Set</t>
  </si>
  <si>
    <t>Furniture Set, All-Weather Outdoor U-Shaped Patio Conversation Set, 4 Piece PE Rattan Wicker Small Sectional Patio Sofa Set</t>
  </si>
  <si>
    <t>Patio Furniture Sets, 6 Pieces Couch Outdoor Chairs Coffee Table Peacock Blue Anti-Slip Cushions, Outdoor Furniture Sets</t>
  </si>
  <si>
    <t>Modern TV Stand, Entertainment Cabinet, Media Console with a Natural Oak Wood Finish and Matte Black Accents with Storage Doors</t>
  </si>
  <si>
    <t>High Gloss End Table for Bedroom Acrylic Bedside Table Furniture for Room LED Nightstand With 3 Drawers Nightstands Tables Home</t>
  </si>
  <si>
    <t>Floor Style Bookshelf Home Storage Cabinet Jewelry Display Shelf Bookshelf Bedroom Furniture Multifunctional Furniture 조립식옷장</t>
  </si>
  <si>
    <t>Living Room Bedside Table for Bedroom Furniture L-Shaped Bedside Table With Drawers Nightstands White LED Nightstand Tables Home</t>
  </si>
  <si>
    <t>Sofa Sectional Sofa with Chaise Longue, Haussmann, 2 Pillows,for Living Room Furniture,L-shaped Faux Leather Sectional Couch Set</t>
  </si>
  <si>
    <t>9 Pieces Dining Outdoor Furniture Patio Wicker Rattan Chairs and Tempered Glass Table Sectional Conversation Set</t>
  </si>
  <si>
    <t>3/5-Piece Outdoor PE Rattan Furniture Set Patio Black Wicker Conversation Loveseat Sofa Sectional Couch Khaki Cushion outdoor</t>
  </si>
  <si>
    <t>Homeiju 3 Tier Entryway Bench, Shoe Storage Bench with Padded Seating &amp; Drawers, 35.5” Metal Entryway Foyer Hallway Bench</t>
  </si>
  <si>
    <t>Sofa Furniture Set with Storage Ottoman, Right Hand Facing Chaise Longue and Cup Holder and Pillow, Dark Grey Sofa</t>
  </si>
  <si>
    <t>Shintenchi Patio Furniture Sets 3 Pieces Outdoor Sectional Sofa Silver All-Weather Rattan Wicker Sofa Small Conversation Couch</t>
  </si>
  <si>
    <t>4 Pieces Patio Furniture Set Outdoor Patio Conversation Sets Poolside Lawn Chairs with Glass Coffee Table Porch Furniture (Grey)</t>
  </si>
  <si>
    <t>Modern Night Stand, End Side Table with Storage Space and Door, Nightstands with Flip Drawers for Living Room,Bedroom,Lou</t>
  </si>
  <si>
    <t>Shintenchi Outdoor Patio Furniture Sets, Wicker Patio sectional Sets 3-Piece, All Weather Wicker Rattan Patio Seating Sofas</t>
  </si>
  <si>
    <t>2021 New Bean Bag Sofa Bed Pouf No Filling Stuffed Giant Beanbag Ottoman Relax Lounge Chair Tatami Futon Floor Seat Furniture</t>
  </si>
  <si>
    <t>4-Piece Modern Aluminum Patio Furniture Sets,Faux Wood Grain Finish Frame Sofa with Removable Extra Thick Cushions and Table</t>
  </si>
  <si>
    <t>Living Room Sofa with Ottoman, Comfortable Office Upholstered Furniture, Sectional Sofa Modern Deep 3 Seater Couch</t>
  </si>
  <si>
    <t>2/3/4/5 layer Nordic Round Bedside Table Mini Cute Storage Cabinet Creative Living Room Sofa Side Table Bedroom Furniture</t>
  </si>
  <si>
    <t>Dressing Table Stool Coffee Table Hallway Waiting Children Tulip Pink Coffee Table Unique Corner Sofa Art Muebles Home Furniture</t>
  </si>
  <si>
    <t>Nordic Luxury Living Room Sofa Storage Leisure Multifunctional Folding Sofa Bed Bedrooms Sofas Sofa Cama Plegable Furniture Room</t>
  </si>
  <si>
    <t>Furniture suppliesYESHOMY Convertible Sectional 3 L-Shaped Couch Soft Seat with Modern Linen Fabric, Small Space Sofas for Livin</t>
  </si>
  <si>
    <t>YITAHOME 3-PIECE PATIO FURNITURE SET, OUTDOOR WICKER COMBINATION L-SHAPED SOFA WITH 4 SEATS, WITH CUSHIONS AND COFFEE TABLE</t>
  </si>
  <si>
    <t>Nightstand Set of 2 LED Nightstand with 2 Drawers, Bedside Table with Drawers for Bedroom Furniture, Side Bed Table with LED</t>
  </si>
  <si>
    <t>4 Cord Holes Home Furniture for Tv Solid Wood Feet Rattan TV Console With 2 Cabinets Entertainment Center With Adjustable Shelf</t>
  </si>
  <si>
    <t>Solid Color Velvet Chair Cover Spandex Back Seat Cover Living Room Office Bar Banquet Decoration Furniture Protective Cover</t>
  </si>
  <si>
    <t>Leasbar 3 Piece Wicker Patio Furniture Set Porch Furniture, Outdoor Bistro Set Patio Chairs with Table &amp; Cushions</t>
  </si>
  <si>
    <t>SureFit Ultimate Stretch Suede 4 Piece T Sofa Slipcover in Cement Furniture Living Room</t>
  </si>
  <si>
    <t>Make Up Table 43” W Vanity Desk With Lights Mirror and Drawers for Makeup White Furniture for Room Air Dresser Furnitures Light</t>
  </si>
  <si>
    <t>Dropshipping 200cm Giant Fur Bean Bag Cover Big Round Soft Fluffy Faux Fur BeanBag Lazy Sofa Bed Cover Living Room Furniture</t>
  </si>
  <si>
    <t>Garden Furniture 8 Pieces Set with 40" Fire Pit Outdoor Sofa Sets, Wicker Furniture Set with Coffee Table, Garden Furniture Sets</t>
  </si>
  <si>
    <t>Rustic Brown Table Computer Desks Easy to Assemble Laptop Desk Sturdy Reversible Corner Desk With Storage Shelves Furniture Room</t>
  </si>
  <si>
    <t>Patio Furniture Set 4 Piece Black Rattan Sectional Sofa Conversation Couch Sets, Outdoor PE Wicker Patio Furniture Set 4 Piece</t>
  </si>
  <si>
    <t>Redlife Vanity Stool Chair with Storage Faux Fur Makeup Ottoman, Dresser Furniture with Gold Metal Legs for Bedroom &amp; Livingroom</t>
  </si>
  <si>
    <t>2 Drawer Nightstand Elegant Bedroom Furniture, Bedside Table with Open Shelf, 23.25"W x 16"D x 28"H, Espresso furniture bedroom</t>
  </si>
  <si>
    <t>Dining Chair Set of 2, Tufted Upholstered Solid Wood Accent Chair with Nail Head and Button, Dining Chair Set</t>
  </si>
  <si>
    <t>Living Room S Shape Inflatable Sofa Chair Cheap Single Designer Sofa Lazy Divano Home Furniture</t>
  </si>
  <si>
    <t>Chocolate Cabinet/ Closet 2 Door Wood Wardrobe Bedroom Closet With Clothing Rod Inside Cabinet Wardrobes Home Furniture Cabinets</t>
  </si>
  <si>
    <t>Solid Wood Console Sofa Table with Storage Drawers and Bottom Shelf Entryway Table for Storage Entry Hallway Foyer Sofa</t>
  </si>
  <si>
    <t>6 Foot Folding Table In White Speckle Free Shipping Camping Chair Dining Tables Furnitures Home Furniture Desk Room Portable</t>
  </si>
  <si>
    <t>Light Luxury Dressing Stool Nordic Minimalist Makeup Chair Bedroom Home with Backrest Makeup Stools Ottomans Bench Furniture</t>
  </si>
  <si>
    <t>YITAHOME Patio Furniture Wicker Outdoor Bistro Set, 4-Piece All Weather Patio Furniture Rattan Conversation Loveseat Sets</t>
  </si>
  <si>
    <t>7 Drawer Chest - Dressers Storage Cabinets Wooden Dresser Mobile Cabinet with Wheels Room Organizer Rolling Small Drawers</t>
  </si>
  <si>
    <t>Laptop Desk True Black Oak Finish Small Space Writing Desk With 2 Shelves Table Pliante Furniture Room Desks Computer Reading</t>
  </si>
  <si>
    <t>Patio Furniture 4 Pieces Conversation Sets Outdoor Wicker Rattan Chairs Garden Backyard Balcony Porch Poolside loveseat with</t>
  </si>
  <si>
    <t>Patio Furniture 4 Piece Acacia Wood Outdoor Conversation Sofa Set with Table &amp; Cushions Porch Chairs for Garden, Deck, Backyard</t>
  </si>
  <si>
    <t>Portable Wardrobes Simple Assembly Storage Closet Cabinet Large Capacity Storage Rack Dustproof Wardrobe Home Bedroom Furniture</t>
  </si>
  <si>
    <t>Kid Step Stool With Non-Slip Pads Living Room Furniture Kid Non-Slip Ottoman Potty Training Stool Children Safety Training Stool</t>
  </si>
  <si>
    <t>Nordic Creative Design Butterfly Chair, Side Table, Corner Table, Living Room Stool, Art-Stool, Bathroom Chair, Home Furniture</t>
  </si>
  <si>
    <t>Patio Sets Outdoor Space Saving Rattan Chairs with Glass Table, Wicker Furniture Sets Sectional Set with Removeable Cushions</t>
  </si>
  <si>
    <t>Outdoor Swing Chair Canopy Sunshade Swing Top Cover Garden Patio Furniture Dust Cover Courtyard Waterproof And Dustproof Swing</t>
  </si>
  <si>
    <t>3-Piece Faux Leather Sectional Couch, Button Tufted Upholstered Modular Sofas with Chaise Lounge and Storage, Sofas</t>
  </si>
  <si>
    <t>Portable Wardrobes Simple Assembly Storage Closet Cabinet Thickened Clothing Storage Rack Dustproof Wardrobe Bedroom Furniture</t>
  </si>
  <si>
    <t>7 Piece Terrace Dining Outdoor Furniture Set with Weatherproof Table and 6 Stackable for Garden</t>
  </si>
  <si>
    <t>Furniture Direct Classic Mid Century Modern Accent Chair with Durable Square Metal Frame, Armchair for Living Room, Bedroom</t>
  </si>
  <si>
    <t>Dresser,with LED Light Sliding Mirror,Dressing Table with 5Drawers, Storage Shelves Cushioned Stool for Bedroom,Bedroom Dressers</t>
  </si>
  <si>
    <t>Ins Wind Rock Board Side Table Light Luxury Modern Bedside Table Bedroom Simple Furniture Sofa Wrought Iron Art Paint Tea Table</t>
  </si>
  <si>
    <t>Factory Cream Bean Bag Sofas Kawaii Minimalista Nordic Ergonomic Modern Couch Italian Upholstery Canape Salon Home Furnitures</t>
  </si>
  <si>
    <t>Wardrobe Household Simple Assembly Wardrobe Bedroom Dustproof Furniture Thickened Clothes Storage Rack Sundries Organizing Shelf</t>
  </si>
  <si>
    <t>ANTONIA Dresser for Bedroom with 7 Drawers, Storage Organizer Units Furniture, Chest Tower TV Stand with Fabric Bins, Metal Fram</t>
  </si>
  <si>
    <t>Living Room Dressers for Bedroom Furniture Chest of Drawers With Steel Frame Toiletries Wood Top for Nursery Fabric Dresser Desk</t>
  </si>
  <si>
    <t>7 Piece Patio Furniture Set, Outdoor Furniture Patio Sectional Sofa, All Weather PE Rattan Outdoor set with Cushions and Table</t>
  </si>
  <si>
    <t>Nordic Acrylic Mirror Coffee Tables Modern Living Room Sofa Side Tea Table Bedroom Bedside Floor Table Auxiliary Home Furniture</t>
  </si>
  <si>
    <t>7 Piece Outdoor Patio Furniture Set, PE Rattan Wicker Sofa Set, Outdoor Sectional Furniture Chair Set with Cushions</t>
  </si>
  <si>
    <t>Bedside Table Simple European Style Living Room Sofa Side Table Removable Bedroom Nightstand Hollow Bedside Tables Furniture</t>
  </si>
  <si>
    <t>White Wooden Bedside Table Bedroom Luxury Drawer Living Room Nightstands Coffee Space Saving Armoires De Chambre Home Furniture</t>
  </si>
  <si>
    <t>Myron Modern 6-Drawer Solid Wood Dresser, Grey</t>
  </si>
  <si>
    <t>4 Piece Patio Furniture Sets, All-Weather Wicker Conversation Set, Rattan Sectional Sofa Chair, Outdoor Patio Furniture Sets</t>
  </si>
  <si>
    <t>Modern furniture Creative high heels sofa Leisure fashion for lazy people individuality cloth art small sofa chairs living room</t>
  </si>
  <si>
    <t>3 Seat L-Shaped Sofa With Linen Fabric Movable Small Couch for Small Apartments Living Room and Office (Dark Gray) Furniture</t>
  </si>
  <si>
    <t>47" Small Modern Loveseat Couch Sofa, Fabric Upholstered 2-Seat Sofa, Love Seat Furniture with 2 Pillows, Wood Leg for Small</t>
  </si>
  <si>
    <t>Dust-proof Closet Wardrobe Storage Cabinet Storage Rack Multi-functional Wardrobe Bookshelf Bookcase Bedroom Organizer Furniture</t>
  </si>
  <si>
    <t>Lazy Inflatable Sofa Chairs thickened PVC Lounger Seat Tatami Bean Bag Sofas For living room Leisure Sofa Furniture Chairs</t>
  </si>
  <si>
    <t>Patio Furniture Outdoor Set，patio Bistro Chairs Set W/Table &amp; Cushions, Garden Furniture Sets</t>
  </si>
  <si>
    <t>VEVOR BBQ Access Door 36W x 21H in Double Door Wall Vertical Door with Handles and Vents for Grilling Station Outside Cabinet</t>
  </si>
  <si>
    <t>Multilayer Shoe Rack Organizer Nonwoven Fabric Hallway Entryway Stand Holder Space Saving Cabinet Home Furniture Dustproof Shelf</t>
  </si>
  <si>
    <t>Foldable Lounger Bed Convertible Sofa Water-Resistant Lazy Chair Sofas for Living Room Sleeper Folding Home Furniture Single</t>
  </si>
  <si>
    <t>Furniture - Wooden Mid-century Modern, living room furniture, interior, home with open storage shelves - Luxury coffee table</t>
  </si>
  <si>
    <t>Folding Telescopic Stool Portable Lightweight Thickened Plastic Stools Household Round Stable Structure Chair Lounge Furniture</t>
  </si>
  <si>
    <t>Solid Wood Side Dining Table Coffee Tea Round Furniture Living Room Camping Cafe Wood Table</t>
  </si>
  <si>
    <t>3 Piece Wicker Rocking Chair Outdoor Bistro Sets with Coffee Table and Cushions Metal Frame Patio Furniture（Beige）</t>
  </si>
  <si>
    <t>Dresser, 2 drawers Glossy white Makeup Table 47-inch Modern Home office computer desk Dresser, metal gold legs, bedroom, gold</t>
  </si>
  <si>
    <t>4-Piece Patio Furniture Wicker Outdoor Bistro Set, All-Weather Rattan Conversation Loveseat Chairs for Backyard, Balcony</t>
  </si>
  <si>
    <t>Clothes Hanger Multi-Ayer Shoe Rack Clothes Hanger Coat Hat Rack One Simple Door Shoe Shelf Indoor Storage Furniture Hat Hangers</t>
  </si>
  <si>
    <t>6 Pieces Patio Furniture Set, Wicker Outdoor Patio Conversation Sets, Sectional Rattan Sofa Chairs with Coffee Table, High Back</t>
  </si>
  <si>
    <t>Round Fluted Accent Side Table - Pedestal Drink Table - Modern Home, Bedroom, and Living Room Furniture Small Wooden Round</t>
  </si>
  <si>
    <t>Home Furniture Women's Luxury Belt Vip Luxury Bag 2023 Shoe-shelf Shoe Rack Organizer Cabinet Living Room Cabinets Shoerack</t>
  </si>
  <si>
    <t>Outdoor Wooden Table and Bench Set with Cushions and Umbrella, Garden Furniture, Patio Furniture, Outdoor Set, Free Shipping</t>
  </si>
  <si>
    <t>1pc Wood Folding Step Stool Taburete Non-slip Bath Bench Children Stool Changing Shoes Stool Fishing Chair Kids Furniture</t>
  </si>
  <si>
    <t>Wide Dresser with 9 Large Drawers for 55'' Long TV Stand Entertainment Center,Wood Shelf Storage for Bedroom,Living Room,Closet</t>
  </si>
  <si>
    <t>Room Desk to Study Black/Brown Econ Multipurpose Home Office Computer Writing Desk Furniture Table Pliante Desks Reading Gaming</t>
  </si>
  <si>
    <t>Nordic Minimalist Transparent Coffee Table Living Room Glass Coffee Table Light Luxury Solid Wood Furniture Coffee Table</t>
  </si>
  <si>
    <t>Kings Brand Furniture Holmes Espresso Wood Curio Cabinet with Glass Sliding Doors</t>
  </si>
  <si>
    <t>Patio Furniture Set, 4 Pieces Outdoor Patios Furnitures with Table Set, Patios Conversation Sets, Outdoor Patio Furniture Sets</t>
  </si>
  <si>
    <t>Lounge Living Room Chairs Rocking Recliner Meditation Nordic Salon Chair Sofa Luxury Sillones Puffs Grandes Outdoor Furniture</t>
  </si>
  <si>
    <t>Creative Modern Simple Style Stools Transparent Stackable Plastic Thickened Acrylic Round Furniture Household Thickened</t>
  </si>
  <si>
    <t>LED Set of 2 Bedside Table LED Cabinet with LED Lights Modern End Side Table with 2 Drawers for Bedroom (White)</t>
  </si>
  <si>
    <t>Oval Water Drop Coffee Table Transparent Tempered Glass Coffee Tables Solid Wood Legs Center Table Home Furniture</t>
  </si>
  <si>
    <t>Patio Furniture 4 Pieces Conversation Sets Outdoor Wicker Rattan Chairs Garden Backyard Balcony Porch Poolside loveseat</t>
  </si>
  <si>
    <t>2024Open Cabinets for Living Room Shoes Organizer Shoerack Shoemakers Shoe Organizer Shoe Rack Folding Shoe-shelf Home Furniture</t>
  </si>
  <si>
    <t>Wide Dresser with 9 Large Drawers for 55'' Long TV Stand Entertainment Center</t>
  </si>
  <si>
    <t>Swing Canopy Outdoor Patio Swing Canopy Replacement Porch Top Cover for Seat Furniture for Backyard Patio Yard Balcony Garden</t>
  </si>
  <si>
    <t>Mueble Tv Unit for Living Room Cabinets Home Furniture Rtv Cabinet Luxury Tv Stand With Fireplace Formovie S5 Dresser Furnitures</t>
  </si>
  <si>
    <t>Modern End Table With Storage Home Furniture Bedside Table With LED Lights &amp; Metal Legs Mobile Bedside Tables for the Bedroom</t>
  </si>
  <si>
    <t>Bedside Table Bedside Table With Lights and Drawers Storage Locker LEDs With Charging Station Bedroom Furniture Drawer Home</t>
  </si>
  <si>
    <t>Modern Nordic Dressing Chair Velvet Home Living Room Dining Chairs Bedroom Furniture Makeup Stool كرسي cadeira 의자 Nail Chair</t>
  </si>
  <si>
    <t>Smart Bedside Table with Fingerprint Lock Narrow Bedroom Furniture LED Ultra Smart Bedside Table with Wireless USB Charging</t>
  </si>
  <si>
    <t>Nordic Acrylic Transparent Small Chair Shoe Changing Stool Mini Side Table Makeup Ottoman for Modern Living Room Home Furniture</t>
  </si>
  <si>
    <t>Coffee table, raised top coffee table in living room, wooden dining table center with storage rack and hidden compartment</t>
  </si>
  <si>
    <t>L Shaped Computer Desk Wood Corner PC Gaming Table With Side Storage Bag for Home Office Small Spaces Room Desks Furniture Study</t>
  </si>
  <si>
    <t>OTAUTAU Linen Bean Bag Chair with Filling Beanbag Pouf Ottoman Footstool Tatami Round Stool Futon Puff Relax Lounge Furniture</t>
  </si>
  <si>
    <t>Mid Century Modern Grooved Handle Wood Nightstand Side Table Bedroom Storage Drawer and Shelf Bedside End Table, 2 Drawer(White)</t>
  </si>
  <si>
    <t>Minimalist White Night Table Nordic Cheap Italian Trendy Bedside Table Cute Aesthetic Storage Mesitas De Noche Home Furniture</t>
  </si>
  <si>
    <t>4PCS Wicker Patio Furniture Sets Outdoor Conversation Set PE Rattan Sectional Sofa with Storage / Fire Pit Table and Cushions</t>
  </si>
  <si>
    <t>Minimalist Nordic Dressers Stool Plastic Design Apartment Shoes Changing Children Foot Stool Relax Muebles Trendy Furniture</t>
  </si>
  <si>
    <t>Cheap Shoes Organizer Shoe Organizer Shoe Rack Folding Shoemakers Shoe-shelf Mid-century Furniture Sneaker Living Room Cabinets</t>
  </si>
  <si>
    <t>Patio Stationary Egg Chair, Outdoor Indoor Large PE Rattan Eggs Basket Chairs Oversized Lounge Chairs, Wicker Egg Chair</t>
  </si>
  <si>
    <t>Shoe-shelf Shoerack Multilayer Shoe Rack Shoebox Bondage Furniture Plant Shelves Metal Cabinet Shoes Organizer Cabinets Space</t>
  </si>
  <si>
    <t>Installation-Free Folding Wardrobe Simple Durable Steel Frame Cloth Wardrobe Bedroom Storage Rack Integrated Household Furniture</t>
  </si>
  <si>
    <t>Cabinets for Living Room Shoe-shelf Home Furniture Bag Woman Cabinet Shoe Rack Organizer Handbags for Women Shoulder Bags Shoes</t>
  </si>
  <si>
    <t>Wooden Wardrobe Cabinet With 2 Drawers &amp; Hanging Rod Bedroom Furniture Wardrobes Bedroom Armoire Cabinet Clothing Organizer Home</t>
  </si>
  <si>
    <t>Bedroom Cabinets Living Room Cabinets Shoemakers Cabinet Shoe Furniture Modular Shoe Rack Shoes Organizer Shoe-shelf Shoerack</t>
  </si>
  <si>
    <t>Acrylic Transparent Sofa Side Table Living Room Tables Home Coffee Table Modern Bedside Table Corner Designer Furniture</t>
  </si>
  <si>
    <t>Armchair Sofa Bed Vintage Adjustable Unique Reclining Back And Stretch Adults Unusual Canape Salon Living Room Furniture</t>
  </si>
  <si>
    <t>Premium Cothing Rack with Drawers - Heavy Duty Wardrobe Closet with Metal Frame &amp; Wooden Top - 70Inch Tall Garment Rack</t>
  </si>
  <si>
    <t>140x180cm extra Big Square Bean Bag Inner Wash Bag Giant Beanbag Chair Sofa Cover No Stuffing Filler Pouf Puff Lounge Furniture</t>
  </si>
  <si>
    <t>Bedroom Modern Night Table Kids Bedside Storage Home Small Nightstands Corner Cabinet Mesita De Noche Furniture For Bedroom</t>
  </si>
  <si>
    <t>Courtyard patio furniture set, 4-piece outdoor patio set with sofa, removable &amp; washable deep seating cushion, tempered glass Ta</t>
  </si>
  <si>
    <t>Patio Furniture Sets, 6 Piece Small Patio Set, All Weather PE Wicker Rattan Outdoor Sectional Sofa Couch, Outdoor Furniture Sets</t>
  </si>
  <si>
    <t>Acrylic Sofa Side Table Living Room Transparent Geometric Coffee Table Minimalist Bedside Table Corner Table Furniture</t>
  </si>
  <si>
    <t>Travel Canvas Hammock Swings Garden Sport Yard Dormitory Bedroom Hanging Chair Patio Outdoor Home Swing Adult Leisure Furniture</t>
  </si>
  <si>
    <t>Furniture supplies IRONCK Vanity Desk with LED Lighted Mirror &amp; Power Outlet, Makeup Table with Drawers &amp; Cabinet,Storage Stool,</t>
  </si>
  <si>
    <t>Minimalist Shoe Rack Storage Bench With Bench Vertical Entryway Shoe Cabinets Dustproof Tool Scarpiere Entrance Room Furniture</t>
  </si>
  <si>
    <t>Plant Shelves Shoe Cabinets Luxury Multilayer Shoe Rack Shoebox Shoerack Louis Shoes Metal Cabinet Shoe-shelf Bondage Furniture</t>
  </si>
  <si>
    <t>Organization and Storage Shelves Nordic Furniture Closet Shoerack Wardrobe Garden Furniture Sets Shoe Cabinet Dresser Dressers</t>
  </si>
  <si>
    <t>Queen Bed Frame with 4 Storage Drawers, with Charging Station &amp; Wingback Headboard, Solid Wood Slats Support, Noise-Free</t>
  </si>
  <si>
    <t>Transparent Table and Chair Acrylic Folding Furniture Bedroom Balcony Table Chair Combination Modern Simple Portable Furniture</t>
  </si>
  <si>
    <t>Suitable for Backyards Garden Furniture Set Balconies and Decks 4 Piece Patio Furniture Wicker Outdoor Bistro Set Sets Chairs</t>
  </si>
  <si>
    <t>Wardrobe Storage Bag Clothing Bedroom Furniture Wardrobe Collapsible Portable Suspension Cupboard Dormitory Wardrobe Hot E12171</t>
  </si>
  <si>
    <t>Dresser for Bedroom with 12 Drawers Tall Dressers &amp; Chests of Drawers for Bedroom Dresser for Closet Wooden Top &amp; Metal Frame</t>
  </si>
  <si>
    <t>140cm Living Room S Shape Inflatable Sofa Minimalist Single Lazy Couch Reading Ergonomic Divano Furniture Cheap Sofas In Offers</t>
  </si>
  <si>
    <t>Nordic Metal Makeup Stool Office Gardening Dressing Bar Vanity Chair Living Room Sillas Para Sala De Estar Home Furniture</t>
  </si>
  <si>
    <t>Headboards Portable Shoe Rack Organizer Shoerack Chairs for Living Room Cabinets Home Furniture Shoe-shelf Chaise Lounge Canopy</t>
  </si>
  <si>
    <t>Modern Fluted Door Kitchen Storage Sideboard Buffet Cabinet Console, durable laminate, and smooth, painted metal，69 Inch</t>
  </si>
  <si>
    <t>Shoe Storage Rack Bench With Double Layer Cushion Seat Living Room Shoe Organizer Entryway Storage Hallway Furniture Shoe Stool</t>
  </si>
  <si>
    <t>Portable Inflatable Sofa Bed S-shaped Love Position Labor-saving Sitting Wedge Husband Wife Pillow Better Love Life Furniture</t>
  </si>
  <si>
    <t>DIY Multilayer Shoes Rack Steel Tube Shoe Cabinet Hallway Entryway Storage Rack Space Saving Stand Holder Living Room Furniture</t>
  </si>
  <si>
    <t>SONGMICS Ottoman Storage Bench, 35 Gal. Folding Chest with Breathable Linen-Look Fabric, Holds 660 Lb, for Entryway, Living Room</t>
  </si>
  <si>
    <t>Home Furniture Shoerack Shoe Rack Organizer Cabinets for Living Room Belt Women Luxury Brand Vip Bag Shoe-shelf Cabinet Shoes</t>
  </si>
  <si>
    <t>Creative Home Decor Art Abstract Sofa Side Table Light Luxury Living Room Porch Decoration Corner Table Designer Furniture</t>
  </si>
  <si>
    <t>Multi-ayer Shoe Rack DIY Clothes Hanger Coat Rack Storage Clothing Drying Rack Shoe Organizer Home Dorm Furniture Hat Hangers</t>
  </si>
  <si>
    <t>Nnewvante Sofa Side End Table with Wheels/Casters Couch TV Laptop Desk Snack Tray for Living Room Bedroom Small Spaces</t>
  </si>
  <si>
    <t>Nordic Hotel Dormitory Leisure Dining Chairs Simple Small Apartment Backrest Armchair Home Furniture Bedroom Girl Dressing Chair</t>
  </si>
  <si>
    <t>Wooden Mobile Floor Coffee Table Round Center Couch Table Hallway White Low Articulos Para El Hogar Furniture Living Room</t>
  </si>
  <si>
    <t>Hallway Ottoman Living Room Furniture Minimalist Storage Pouf Footstool Shoe Changing Pouf Thickened Plastic Waiting Stool</t>
  </si>
  <si>
    <t>Small Bar Table and Chairs Tall Kitchen Breakfast Nook with Stools/Dining Set for 2, Storage Shelves, Space-Saving, Retro</t>
  </si>
  <si>
    <t>Nordic Coffee Table Modern Simplicity Sofa Side Table Removable Balcony Metal Table C-Shaped Corner Table Home Furniture</t>
  </si>
  <si>
    <t>Nordic Tempered Transparent Glass Coffee Tables Living Room Small Apartment Luxury Minimalist Tea Table Hall Design Furniture</t>
  </si>
  <si>
    <t>Cabinet Shoe Cabinets Living Room Cabinets Entrance Furniture Ultra-thin Dump Shoe Rack Kitchen Cupboards Shoe-shelf Shoerack</t>
  </si>
  <si>
    <t>FABATO Lift Top Coffee Table, 4-in-1 Multi-Function Convertible Coffee Table with Storage, Coffee Table Converts to Dining Table</t>
  </si>
  <si>
    <t>Living Room Chairs Acrylic Transparent Fashion Folding Chairs Coffee Shop Modern Simple Chairs Household Lounge Chairs Furniture</t>
  </si>
  <si>
    <t>Bamboo Shoe Cabinet Shoes Organizers Plastic Space Saving Shoe Rack Shoerack Shoe-shelf Chessure Furniture Cabinets Cupboards</t>
  </si>
  <si>
    <t>Shoes Organizer Shoe Stool Mdf Shoe Rack Organizers Garden Furniture Sets Shoerack Shelving Cabinets for Living Room Shoe-shelf</t>
  </si>
  <si>
    <t>HLR Round Coffee Table with Green Faux Marble Top Living Room Furniture 31.5"D 31.5"W 18"H US</t>
  </si>
  <si>
    <t>Storage Drawer Drawers Plastic Organizer Cabinet Box Closet Unit With Type Desktop Shelf Stacking Furniture Bins Chest Layer</t>
  </si>
  <si>
    <t>Stackable Shoe Rack Space Saving Shoerack Organizer for Entry Door Multi-Layer Plastic living room Cabinet Furniture</t>
  </si>
  <si>
    <t>Rocking Chair Reclining Chair Adult Living Room Home Single Lounge Lazy Sofa Lobster Snail Chair Furniture كرسي استرخاء</t>
  </si>
  <si>
    <t>Home Furniture Storage Cabinet Office Chairs for Living Room Shoerack Shoe Organizer Rack Chaise Lounge Shoe-shelf Canopy Shoes</t>
  </si>
  <si>
    <t>Shoe Rack Organizer Luxury Brand Bags Leather Bag Luxury Designer Cabinets for Living Room Cabinet Shoe-shelf Furniture Shoerack</t>
  </si>
  <si>
    <t>Plastic Space Saving Shoe Rack Bamboo Shoe Cabinet Shoes Organizers Shoe-shelf Chessure Furniture Shoerack Cabinets Cupboards</t>
  </si>
  <si>
    <t>The iconic design of the bedside table industrial farmhouse 2 drawer bedside table with meat chunks brown and black</t>
  </si>
  <si>
    <t>2022Rotary Shoe Cabinet Plastic Shoe Holder Chessure Furniture Shoe-shelf Shoes Organizer Shoerack Rack Cabinets Cupboards Stool</t>
  </si>
  <si>
    <t>Garden Furniture Sets Office Chairs for Living Room Chaise Lounge Shoes Organizer Shoe-shelf Coffee Tables Shoerack Headboards</t>
  </si>
  <si>
    <t>Small Home Furniture End Tables Decor The Side Night Stands Pvc Wood Plastic Board Bedroom Storage Shelf</t>
  </si>
  <si>
    <t>Rattan Cabinet, Adjustable Shelves，Sideboard Buffet Storage Cabinet with Doors &amp; Drawers for Dining Room Living Room</t>
  </si>
  <si>
    <t>Shoes Organizer Leather Bag Luxury Designer Bags Cabinets for Living Room Furniture Shoerack Luxury Clothes Women Shoe-shelf</t>
  </si>
  <si>
    <t>Wardrobe Folding Portable Clothing Storage Cabinet Non-Woven Dustproof Simple Steel Assembly Closet Multipurpose Furniture</t>
  </si>
  <si>
    <t>2024 Newest Outdoor Patio Dining square table Chairs Metal cast aluminium Round Table Furniture for Garden Yard</t>
  </si>
  <si>
    <t>VOCIC Lightweight Electric Lift Chair, Lift Elderly from Floor, Lift Assist Devices, 6 Suction Cups, Foldable and Detachable</t>
  </si>
  <si>
    <t>Creative Cubic Imitation Lamb Wool Funny Shoes Stool Bedroom Decorative Dices Stool Living Room Mobile Furniture Home Decoration</t>
  </si>
  <si>
    <t>Vabches Padded Shoe Storage Bench with Flip Drawer&amp;Side Cabinet Adjustable Shelf Shoerack Shoe Cabinet for Living Room Furniture</t>
  </si>
  <si>
    <t>5-Drawer Chest with 1 Door, Wooden Chest of Drawers Storage Cabinet with Wheels, Office Organization and Storage,Furniture Black</t>
  </si>
  <si>
    <t>Living Room Home Furniture Hall / Metal Drawer Pulls Bedside Table Sofa Couch Shabby White Freight Free Bedroom</t>
  </si>
  <si>
    <t>PrimeFurnish Secret Compartment Furniture Hidden Compartment Nightstand for Bedroom Living Room, Mid Century Concealment Furnit</t>
  </si>
  <si>
    <t>East West Furniture DLML3-MAH-W 3 Piece Modern Set Contains with Dropleaf and 2 Kitchen Dining Chairs, 42x42 Inch</t>
  </si>
  <si>
    <t>Prepac Monterey Bedroom Furniture: White Double Dresser for Bedroom, 6-Drawer Wide Chest of Drawers, Traditional Bedroom Dresser</t>
  </si>
  <si>
    <t>1828823 outdoor storage furniture, small, Sandstone</t>
  </si>
  <si>
    <t>Montlake Water-Resistant 48x18x3 Inch Outdoor Bench/Settee Cushion, Patio Furniture Swing Cushion, Heather Indigo Blue, Pati</t>
  </si>
  <si>
    <t>VEVOR Upholstered Bench 16"W Ottoman with Foam Padded Cushion and Rubberwood Legs Tufted Footrest Stool Entryway Bench for Room</t>
  </si>
  <si>
    <t>Bar Stools Modern PU Leather Adjustable Swivel Barstools Dining Chairs Black Kitchen Chair 4 Pcs) Home Furniture Room</t>
  </si>
  <si>
    <t>Vabches Vanity Desk with Mirror&amp;Lights Wooden Storage Makeup Table Bedroom Furniture with 5 Drawers Vanity Set with Power Outlet</t>
  </si>
  <si>
    <t>Vabches Vanity Desk for Makeup Wood Dressing Table for Bedroom Furniture with Storage Stool,Power Strip &amp; 3 Modes Lighted Mirror</t>
  </si>
  <si>
    <t>Console Table, Small Entryway Table with Storage Shelves 12'' Narrow Sofa Table Modern Hallway Table</t>
  </si>
  <si>
    <t>5Pc Patio Furniture Set, Outdoor Rattan Chairs with Metal Coffee Table, Ottomans &amp; Soft Cushions, Wicker Conversation Bistro Set</t>
  </si>
  <si>
    <t>Ravenwater-resistant 76 inch patio sofa/loveseat cover, patio furniture covers</t>
  </si>
  <si>
    <t>Free Shipping Chair Black Steel Folding Chair (4 Pack) Dining Chairs Living Room Chairs Foldable Floor Garden Furniture Home</t>
  </si>
  <si>
    <t>Dresses 10 Drawers, Bedroom Chest of Drawers with Side Pockets and Hooks, Sturdy Steel-framed Vanity, PU Storage Dresses</t>
  </si>
  <si>
    <t>3-Seater Sofa Couch, Living Room Furniture, Green Velvet</t>
  </si>
  <si>
    <t>8pcs Wicker Patio Furniture Set, 4 x Single Chair, 2 x Glass Top Coffee Table, 2 x 2-Seat Lover Sofa, All Cushioned Outdoor Set</t>
  </si>
  <si>
    <t>Vanity Dressing Table Set Wooden Modern With Pivoting Mirror and Stool Free Shipping Dressers for Bedroom White Furniture</t>
  </si>
  <si>
    <t>Cafe Sofa And Loveseat Set</t>
  </si>
  <si>
    <t>Computer Desk with Drawers &amp; Armless Desk Chair with Wheels Home Office Furniture Set</t>
  </si>
  <si>
    <t>3 Seat Reception Chairs, Office Guest Chairs Waiting Furniture Bench Seating for Airport, Bank, Hospital, Salon</t>
  </si>
  <si>
    <t>Bush Furniture Key West 54W Computer Desk with 2 Drawer Lateral File Cabinet and 5 Shelf Bookcase in Washed Gray</t>
  </si>
  <si>
    <t>5-Piece Wicker Patio Furniture Set, Outdoor Set, Sectional Sofa with Water Resistant Thick Cushions and Storage Table (Beige）</t>
  </si>
  <si>
    <t>Space Saving Corner Desk and End Table Espresso/Black Furniture Set</t>
  </si>
  <si>
    <t>Small Dressers &amp; Chests of Drawers Toilet Furniture Makeup Table Furnitures Dresser With 4 Storage Drawers Dressers for Bedroom</t>
  </si>
  <si>
    <t>L: 22.13" X W: 17.56" X H: 25.71" Bedside Table Nightstands Bedroom Furniture Home</t>
  </si>
  <si>
    <t>Storage Cabinet Wooden Bathroom Floor Cabinet Small Space Furniture White Side Storage Organizer with 4 Drawers and 1</t>
  </si>
  <si>
    <t>Step2 Vero Pool Lounger, Fade-Resistant, Waterproof Patio Furniture, Pool Lounge Chair for Sun Shelf</t>
  </si>
  <si>
    <t>3 Pieces Patio Furniture Set, Outdoor Swivel Glider Rocker, Wicker Patio Bistro Set with Rocking Chair, Cushions and Table (Red)</t>
  </si>
  <si>
    <t>Poolside Garden Furniture Sets Black PE Wicker Furniture Sets Backyard 5 Pieces Outdoor Patio Sectional Sofa Couch Free Shipping</t>
  </si>
  <si>
    <t>Neilsville Industrial 6 Drawer Dresser, Butcher Block Gray</t>
  </si>
  <si>
    <t>Shintenchi Outdoor Patio Furniture 4 Piece Set, Wicker Rattan Sectional Sofa Couch with Glass Coffee Table | Brown</t>
  </si>
  <si>
    <t>V50i Extra Large Portable Closet Rack Bedroom Freestanding Wardrobe Closet Max Load 1300lbs Bathroom Furniture Organizer Room</t>
  </si>
  <si>
    <t>5 Qt. (1.25 gal.) Small Stackable Plastic Closet Storage Box Clear Set of 20 bedroom furniture organizer Stackable design allows</t>
  </si>
  <si>
    <t>BORNOON Wood Shoe Cabinet with 3 Flip Drawers, Hidden Shoe Storage Cabinet for Entryway,Freestanding Shoe Rack Storage Organizer</t>
  </si>
  <si>
    <t>1PC Mini House Night Table Model Wooden Mini Bedside Table Model Decoration Furniture</t>
  </si>
  <si>
    <t>YITAHOME 4-Piece Patio Furniture Wicker Outdoor Bistro Set, All-Weather Rattan Conversation Loveseat Chairs for Backyard</t>
  </si>
  <si>
    <t>Shintenchi 3 Pieces Patio Furniture Set 3 Pieces PE Rattan Wicker Chairs with Table Outdoor Furniture for Backyard/Garden</t>
  </si>
  <si>
    <t>Shoe Cabinet with 3 Flip Drawers, Shoe Storage Organizer with 2-Tier Shelf for Entryway, Freestanding Shoe Rack Storage</t>
  </si>
  <si>
    <t>Outdoor Patio Canopy Round Daybed with Washable Cushions, Clamshell Sectional Seating Wicker Furniture with Retractable Canopy</t>
  </si>
  <si>
    <t>Nightstand Set of 2, Nightstand for Bedroom with Drawers, Small Dresser with Drawers, Bedside Table Bedside Furniture</t>
  </si>
  <si>
    <t>Crosley Furniture Kiawah Outdoor Wicker Table with Glass Top - Brown</t>
  </si>
  <si>
    <t>Mainstays Farmhouse Rectangle Coffee Table Black Living Room Furniture Living Room Furniture</t>
  </si>
  <si>
    <t>Easyfashion Faux Leather Upholstered Barrel Club Chair Brown Living Room Furniture Single Sofa Chair Minimalist Sofa</t>
  </si>
  <si>
    <t>L Modern Bedroom Bedside Table Nightstands Minimalist Bedside Table Nightstands Storage Drawers Children Furniture</t>
  </si>
  <si>
    <t>Folding Half Portable Foldable Table for Parties Backyard Events</t>
  </si>
  <si>
    <t>Storage Ottoman Foot Stool Dark Teal Freight Free Hallway Living Room Furniture Home</t>
  </si>
  <si>
    <t>Dressers for Bedroom Furniture Office Organization and Storage Furnitures 7 Drawer) Vanity Desk Dressing Table 5/7 Drawer Chest</t>
  </si>
  <si>
    <t>5-Piece Dining, Farmhouse Set-Extendable Round Table and 4 Upholstered Chairs for Kitchen, Living Room, Natural Wood Wash</t>
  </si>
  <si>
    <t>Easy Pull Handle (White) Dressing Table Closets Dresser for Bedroom Furniture Fabric Storage Dressers Drawers for Bedroom Vanity</t>
  </si>
  <si>
    <t>4 Pieces Patio Furniture Sets Rattan Chair Wicker Conversation Sofa Set, Outdoor Indoor Backyard Porch Garden Poolside Use</t>
  </si>
  <si>
    <t>Orange Accent Chair Set of 2 Upholstered Living Room Chairs Modern Bedroom Furniture Sets Armless</t>
  </si>
  <si>
    <t>Living Room Cabinets Cheap Shoes Shoe-shelf Sneaker Mid-century Furniture Organizer Shoe Rack Folding Shoerack Shoemakers Home</t>
  </si>
  <si>
    <t>Home Furniture Shoerack Coffee Tables Headboards Office Chairs for Living Room Cabinets Storage Cabinet Shoe Organizer Rack Bar</t>
  </si>
  <si>
    <t>78'' White Couches for Living Room, Sofa 3 Seater Sofa with 2 Throw Pillows and Gold Metal Legs, (Cream White)</t>
  </si>
  <si>
    <t>3 Pieces Patio Wicker Furniture Set, Rattan Outdoor Sofa Set w/Washable Cushion &amp; Acacia Wood Coffee Table, for Garden Backyard</t>
  </si>
  <si>
    <t>Outdoor Dining Set,With Waterproof Upholstered CushionStackable Armrest Chairs, 9 Piece Outdoor Garden Furniture Set</t>
  </si>
  <si>
    <t>Portable Closet, Wardrobe Closet with 10 Storage Shelves and 2 Hanging Rods, Non-Woven Fabric Cover,Closet Organizer Wardrobes</t>
  </si>
  <si>
    <t>TV Stand Metal TV Table With Storage Steel 3 Door Locker Cabinet for Living Room (Black) Freight Free Furniture Home</t>
  </si>
  <si>
    <t>Bathroom Floor Storage Cabinet, Bathroom Storage Unit with 2 Adjustable Shelves, Freestanding Home Furniture, Bathroom Cabinet</t>
  </si>
  <si>
    <t>Vanity Desk with LED Lighted Mirror &amp; Power Outlet, Makeup Table with Drawers &amp; Cabinet,Storage Stool,for Bedroom, White</t>
  </si>
  <si>
    <t>Garden Furniture 7 Piece Patio Set, Sectional PE Rattan Furniture Patio Sets with Cushions and Glas Coffee, Garden Furniture Set</t>
  </si>
  <si>
    <t>2024 New Outdoor Rocking Chair, 3 Piece Porch Chairs, Brown Rattan Furniture Sets with Coffee Table</t>
  </si>
  <si>
    <t>3Pcs Patio Bistro Set,Wood Folding Table Sets,2 Cushioned Chairs for Garden Yard,Outdoor Furniture Round Table (Natural &amp; Beige)</t>
  </si>
  <si>
    <t>Entryway Table, 38'' Console Sofa Table with 3 Fabric Drawers, Industrial Entry Way Table with Storage Shelves</t>
  </si>
  <si>
    <t>7 Piece Outdoor PE Wicker Furniture Set, Patio Gray Rattan Sectional Sofa Couch Adjustable Gas Fire Pit Dark Blue Cushions</t>
  </si>
  <si>
    <t>Living Room Accent Chair, Modern High-back Armchair, Gray Plaid Chair, Home Furniture Minimalist Fabric Living Room Chair</t>
  </si>
  <si>
    <t>Steel Frame Dressers for Bedroom Furniture Fabric Storage Dresser With Storage Drawers Vanity Desk Closet Makeup Table Wood Top</t>
  </si>
  <si>
    <t>TV Stand Industrial Entertainment Center, Rustic Grey</t>
  </si>
  <si>
    <t>Accent Bedside End Side Table With Storage Drawer Nightstands and Mid-Century Modern Legs for Living Room or Bedroom Furniture</t>
  </si>
  <si>
    <t>Modern High Gloss Entertainment Center for TVs Up to 70” Tv Stand With Drawers and Storage Cabinet Living Room Furniture Home</t>
  </si>
  <si>
    <t>Patio Furniture Set, 7 Pieces Modular Outdoor Sectional, Wicker Patio Sectional Sofa, Brown Rattan(Beige Cushions)</t>
  </si>
  <si>
    <t>Living Room Sofa, Deep Seat Oversize Sofa, 83-Inch 3 Seat Couch with Upholstered, Pet-Friendly Tufted Fabric Couch, Beige</t>
  </si>
  <si>
    <t>7 Pieces Outdoor PE Wicker Furniture Set Patio Rattan Sectional Conversation Sofa Set with Khaki Cushions and Glass Top Table</t>
  </si>
  <si>
    <t>8 Seating Outdoor Patio Furniture Sectional Sofa Set,All-Weather Half-Moon with Tempered Glass Table for Backyard Porch Poolside</t>
  </si>
  <si>
    <t>Furniture Shoe Cabinet with 2 Flip Drawers 2-Tire Shoe Storage Cabinet for Entryway</t>
  </si>
  <si>
    <t>Progressive Furniture Foxfire Nightstand, 26" W x 16" D x 28" H, Black</t>
  </si>
  <si>
    <t>2024 New 65.1''Loveseat Sofa Couch for Living Room, Modern Sofa,Small Couches for Small Spaces</t>
  </si>
  <si>
    <t>Meridian Furniture Cresthill Collection Mid-Century Modern Nightstand, 24" W x 18" D x 23" H, Black Oak</t>
  </si>
  <si>
    <t>New Classic Furniture Sapphire Nightstand, White</t>
  </si>
  <si>
    <t>Global Furniture USA Nightstand, White</t>
  </si>
  <si>
    <t>Mid Century Modern Velvet Upholstered Tufted Living Room Sofa, 69.68", Prussian Blue</t>
  </si>
  <si>
    <t>Makeup Vanity Desk Set Pearl-White 3 Color Lighting Modes Make Up Table Makeup Vanity With Large Lighted Mirror Furnitures Light</t>
  </si>
  <si>
    <t>Luxury Modern Tight Curved Back Velvet Sofa,Minimalist Style Comfy Couch For Living Room,L-Shape Left Chaise Room Furniture</t>
  </si>
  <si>
    <t>Patio Furniture Set, Outdoor Swivel Glider Rocker, Wicker Bistro Set with Rocking Chair, Thickened Cushions and Table for Porch</t>
  </si>
  <si>
    <t>3 Piece Outdoor Patio Conversation Furniture Set with 2 Rockers and 1 Metal Table with Thick Cushions for Backyard,Poolside</t>
  </si>
  <si>
    <t>Farmhouse 8-Drawer Dresser - Grey Chest of Drawers for Bedroom and Living Room Organization</t>
  </si>
  <si>
    <t>5-Piece Patio Furniture Sets Wicker Furniture Set, Outdoor Conversation Sectional with Ottoman for Backyard Poolside, Garden</t>
  </si>
  <si>
    <t>Round Wood Coffee Table - 31.5" Farmhouse Natural Circle Wooden 2-Tier Coffee Tables Living Room Furniture,</t>
  </si>
  <si>
    <t>Elegant White Shoe Storage Cabinet Space-Saving Solution With Cubbies for 36 Pairs Shoes Organizer Living Room Furniture Home</t>
  </si>
  <si>
    <t>Modway Juliana Performance Velvet Upholstered Sofa, Dusty Rose living room furniture sofa couch casa prefabricada sofa chair</t>
  </si>
  <si>
    <t>Patio Furniture Sets 5 Pieces Outdoor Wicker Conversation Set Sectional Sofa Rattan Chair,Furniture with Coffee Table,Red</t>
  </si>
  <si>
    <t>LEEGOHOME Wardrobes Closet Cloth Bedroom Furniture 85/125/166/207x45x170cm 26mmSteel Pipe Support Storage Household</t>
  </si>
  <si>
    <t>16 Drawers Dresser for Bedroom, Tall Dressers &amp; Chests of Drawers with Wood Top, Large Fabric Storage Dresser,Black</t>
  </si>
  <si>
    <t>Patio Furniture Sets All-Weather Conversation Set Outdoor Wicker Sectional Sofa Chair w/ Cushion &amp; Coffee Table,Multiple Colors</t>
  </si>
  <si>
    <t>REDLIFE Vanity Stool Chair with Storage Faux Fur Makeup Ottoman, Dresser Furniture with Gold Metal Legs for Bedroom &amp; Livingroom</t>
  </si>
  <si>
    <t>LEEGOHOME Wardrobes Closet armario Cloth Bedroom Furniture 85/125/166/207x45x170cm Steel Pipe Support Storage Household</t>
  </si>
  <si>
    <t>MINGDIBAO Fabric Sofa Set Furniture Living Room Sofa Set with USB and Stools / Big U Shape Cloth Couch Sofas for Home Furniture</t>
  </si>
  <si>
    <t>Shoe-shelf Chairs for Living Room Cabinets Shoe Organizer Rack Garden Furniture Sets Headboards Chaise Lounge Shoerack Canopy</t>
  </si>
  <si>
    <t>Simple Metal Shoe Rack Space Saving Stand Holder Hallway Entryway Shoe Organizer Living Room Furniture Modern Shoe Cabinets2021</t>
  </si>
  <si>
    <t>Sideboard Buffet Kitchen Storage Cabinet with Rattan Decorated Doors, Dining Room, Cupboard Console Table, Accent Cabinet</t>
  </si>
  <si>
    <t>Nightstands End Table X-Design with Drawer and Storage Shelf for Living Room Bedroom, Set of 2, Classic Orange</t>
  </si>
  <si>
    <t>WOHOMO Coffee Table, Modern Style Coffee Tables for Living Room Marble Center Table with Storage 2 in 1Detachable Table Set</t>
  </si>
  <si>
    <t>9 Piece Outdoor Dining Set, Garden Patio Wicker Set w/Cushions, Furniture with Acacia Wood Table and Stackable Armrest Chairs</t>
  </si>
  <si>
    <t>Outdoor Furniture Replacement Cushions, Fits Sectional Rattan Conversation Set, Patio Sofa Cushions, Loveseat Cushion Set</t>
  </si>
  <si>
    <t>Sideboard Buffet Cabinet, Storage Cabinet with Rattan Doors, with Metal Base and Adjustable Shelves Accent Cabinet Credenza</t>
  </si>
  <si>
    <t>Modern furniture, simple custom furniture</t>
  </si>
  <si>
    <t>Sofa Side Table End Table Bedroom Side Table Coffee Table Home Furniture</t>
  </si>
  <si>
    <t>7 Pieces Sectional Sofa Patio Furniture Sets Manual Weaving Wicker Rattan Patio Conversation with Cushion and Glass Table(Beige)</t>
  </si>
  <si>
    <t>Portability Foot Rest Under Desk Footrest Ergonomic Foot Stool with Massage Rollers Foot Rest for Home Office Work Fast Ship</t>
  </si>
  <si>
    <t>full size bed frame, Upholstered Platform Bed Frame, with heavy duty steel slats, diamond tufted headboard</t>
  </si>
  <si>
    <t>L-Shaped Faux Leather Sectional Sofa with Ottoman and 2 Toss Pillows for Living Room, 3 Piece Furniture Set for Bedroom, Office</t>
  </si>
  <si>
    <t>MUMUCC Multifunctional Foldable And Adjustable Aluminum Alloy Reading Stand With Spring Clip For Laptops, Tablets &amp; Thick Books</t>
  </si>
  <si>
    <t>Mid Century Modern Dining Chairs Set of 2 Rattan Kitchen Chairs Linen Fabric Upholstered Side,Modern Kitchen Armless Solid Wood</t>
  </si>
  <si>
    <t>6/7 Drawers Dresser Wooden Storage Dressers Chests of Drawers for Bedroom Home</t>
  </si>
  <si>
    <t>Vanity Desk with Power Outlet, White Makeup Dressing Table with Mirror and Lights, 3 Lighting Modes Adjustable Brightnes</t>
  </si>
  <si>
    <t>Accent Chairs Set of 2, Mid Century Modern Accent Chair, Lounge ，Retro Wood and Fabric Armchairs Side Chair for Living Room</t>
  </si>
  <si>
    <t>6-Tier Kitchen Shelves with Storage and Hooks Microwave Stand Industrial Organizer Shelf Coffee Bar Compact Kitchen Adjustable</t>
  </si>
  <si>
    <t>Nightstand Set of 2 with Charging Station,LED Night Stand with Pull-Out Tray,Bedside Table with Drawers Modern End Table Cabniet</t>
  </si>
  <si>
    <t>Vanity Desk with Charging Station, White Makeup Vanity with Lighted Mirror, Tri-Fold, Small Vanity Set with Drawers</t>
  </si>
  <si>
    <t>Wooden Drawer Double Dresser, Wide Chest of Drawers with Metal Handles, Storage Organizer Dresser,TV Stand Storage Chest</t>
  </si>
  <si>
    <t>32 Pairs Shoe Organizer Cabinet 8 Cube 16 Tiers Shoe Rack with Clear Door Plastic Storage System Free Standing Rack Organizing</t>
  </si>
  <si>
    <t>Shoe Cabinet for Entryway, Black Storage Cabinet with Doors 3 Flip Drawers Hidden Shoe Cabinet Modern Shoe Rack Storage</t>
  </si>
  <si>
    <t>Shoe Storage Cabinet with 2 Flip Drawers for Entryway, Modern, Freestanding Rack Organizer (22.4”W x 9.4”D x 29.5”H)</t>
  </si>
  <si>
    <t>LIKIMIO Vanity Desk with LED Lighted Mirror &amp; Power Outlet &amp; 4 Drawers, Dressing Makeup Table Set with Storage Stool and Hair Dr</t>
  </si>
  <si>
    <t>Lift Top Coffee Tables 39.37"x19.7" Wood Dining Tables For Living Room With Adjustable Storage Shelf Easy To Lifting Or Lowering</t>
  </si>
  <si>
    <t>7-Piece Dining Table Set for 4-8, 63" Large Extendable Kitchen Table Set with 6 Stools, Dining Room Table with Heavy-Duty Frame</t>
  </si>
  <si>
    <t>COLAMY Sherpa Accent Chair with Storage Ottoman Set, Upholstered Barrel Club Arm Chair with Footrest, Modern Living Room Chair w</t>
  </si>
  <si>
    <t>LEEGOHOME Wardrobe 85/110/130/150/170x45CMx170CM Closet Wardrobe with 23MM Steel Pipe Bedroom Foldable Cloth Wardrobe</t>
  </si>
  <si>
    <t>Nightstand with Charging Station Bedroom End Side Table with USB Ports outlets Modern Record Player Stand 2-Tier Bedside Table</t>
  </si>
  <si>
    <t>Sofa bed cushion modern convertible sofa with cylindrical soft pillow, suitable for bedrooms, apartments, dormitories,light gray</t>
  </si>
  <si>
    <t>6 Drawer Dresser, White Dresser for Bedroom, Wood Chest of Drawers, Wide Double Dresser, Modern Farmhouse Drawer Chest Dressers</t>
  </si>
  <si>
    <t>Dresser for Bedroom with 12 Drawers, Chest of Drawers with Side Pockets and Hooks, PU Fabric Dresser Drawers for Living Room</t>
  </si>
  <si>
    <t>Makeup Vanity with Mirror and Lights,Modern Bedroom Makeup Table Set with Upholstered Stool,Vanity Desk</t>
  </si>
  <si>
    <t>Dresser with Power Outlets and LED Lights, 8 PU Leather Drawers Dresser with Charging Station, Wide Chests of Drawers for Closet</t>
  </si>
  <si>
    <t>Harvey Park Dresser, L: 60.71" x W: 17.48" x H: 31.06", Soft White finish</t>
  </si>
  <si>
    <t>Gaming Chair with Footrest Speakers Video Game Chair Bluetooth Music Heavy Duty Ergonomic Computer Office Desk Chair Red</t>
  </si>
  <si>
    <t>Hbada E3 Ergonomic Office Chair Pro with Dynamic Lumbar Support, 4D Adjustable Headrest for Home Office Chair, 6D Adjustable Arm</t>
  </si>
  <si>
    <t>8-Drawer Fabric Storage Tower Organizer Unit Bedroom Living Room Hallway Closets Steel Frame</t>
  </si>
  <si>
    <t>6 Drawer Dresser, 54" Wide Mid Century Modern Chest of Drawers, Beveled Profile Design, Dresser TV Stand, Wood Drawer</t>
  </si>
  <si>
    <t>Entertainment Center TV Stand Adjustable Storage Shelves CARB Grade Particle Board 46-inch Panel Espresso</t>
  </si>
  <si>
    <t>Makeup Vanity Desk with Large Lighted Mirror with Power Outlet and LED Strip, 4 Drawer Vanity Table with Cushioned Stool, White</t>
  </si>
  <si>
    <t>Shoe Cabinet with 3 Flip Drawers,Modern Slim Hidden Shoes Storage Organizer and Free Standing Tipping Bucket Shoe</t>
  </si>
  <si>
    <t>Modern and Contemporary 2-Door Dark Brown Wooden Entryway Shoes Storage Cabinet</t>
  </si>
  <si>
    <t>Farmhouse Nightstand, Modern Bedside Table Set of 2 with Barn Door and Shelf, Rustic End Table Side Table</t>
  </si>
  <si>
    <t>3 in 1 Sleeper Sofa Couch Bed with USB &amp; Type C Port, 52" Small Modern Convertible Tufted Velvet Loveseat Sofa w/Pull Out Bed</t>
  </si>
  <si>
    <t>White Nightstand Set of 2 LED Night Stand for Bedroom White Modern LED Bedside Table with 2 Drawers End Side Table</t>
  </si>
  <si>
    <t>Poppy Mid-Century Modern Mango Wood 3 Drawer Chest Natural nightstands for bedroom bedroom furniture</t>
  </si>
  <si>
    <t>king size bed frame, with 4 storage drawers, Upholstered Platform Bed Frame, Solid wood slat support, No box spring required</t>
  </si>
  <si>
    <t>FUFU&amp;GAGA Chest of Drawers White Dresser No Handles, 6 Drawer Chest with Wide Storage, Modern Contemporary</t>
  </si>
  <si>
    <t>Nightstand with Charging Station, Wood Sofa Side Table with 2 Storage Shelf Drawers, Nightstand</t>
  </si>
  <si>
    <t>Modern Makeup Dressing Table with Adjustable Cabinet and 2 Sliding Drawers, Vanity Table Set for Makeup Room, Bedroom</t>
  </si>
  <si>
    <t>Egg Chair with Stand, Hammock Hanging Chair Nest Basket &amp; Washable Cushions UV Resistant Removable,350LBS Capacity Egg Chair</t>
  </si>
  <si>
    <t>Cross Legged Office Chair Armless Wide Desk Chair with Dual-Purpose Base, Adjustable Swivel Fabric Task Vanity Home OfficeChair</t>
  </si>
  <si>
    <t>TV Stand with 36" Fireplace, 70" Modern High Gloss Fireplace Entertainment Center LED Lights, 2 Tier TV Console Cabinet</t>
  </si>
  <si>
    <t>70” Loveseat Sofa Couch for Living Room, Small Apartment Sofa, Multifunctional Rechargeable Sofa, Modern Fashion Sofa</t>
  </si>
  <si>
    <t>Rectangular Transitional Wooden Oval Cocktail Table with Glass Top and Open Bottom Shelf,Metal Legs with Carvings,Brown</t>
  </si>
  <si>
    <t>48" Loveseat Sofa, Comfy Love Seat with 21in Extra Deep Seats, 2 Seats Sofa Couch, Tool-Free Setup Mini Couch, for Small Spaces</t>
  </si>
  <si>
    <t>Rolanstar TV Stand with Mount and Power Outlet 51.2", Swivel TV Stand Mount for 32/45/55/60/65/70 inch TVs</t>
  </si>
  <si>
    <t>Living room sofa, modern cushioned convertible bed, double bed sofa and sofa cushion Loveseat, beige linen tuft, with 2 pillows</t>
  </si>
  <si>
    <t>Chaise longue upholstered in linen, 1-person sofa spike head upholstery, suitable for living room and bedroom, cream beige</t>
  </si>
  <si>
    <t>Patio Conversation Sets, All-Weather PE Wicker Outdoor Sectional Sofa with Ottoman, Tempered Glass Coffee Table</t>
  </si>
  <si>
    <t>Prepac Sonoma Bedroom Furniture: Black Double Dresser for Bedroom,6-Drawer Wide Chest of Drawers,BDC-6330-V, 59"W x 16"D x 29"H</t>
  </si>
  <si>
    <t>70.3" Large Modern Dining Table for 6-8 People, Rectangular White Kitchen Dining Room Table with Faux Marble Tabletop and</t>
  </si>
  <si>
    <t>living room sofas Glam Emma Velvet Three Seater Chesterfield Style Sofa for Small Spaces with Crystal Button Tufts sofas</t>
  </si>
  <si>
    <t>】RaybeeFurniture Double Rod Clothing Rack Rolling Clothes Racks for Hanging Clothes Rack Portable Clothvya Clothes,''D</t>
  </si>
  <si>
    <t>Sectional Sofa Bed PU Leather Sleeper Modern Upholstered L-Shape Reclining,Extra Wide Lounge Couch with Consoles,2 Cup Holders</t>
  </si>
  <si>
    <t>Modern Dresser 9 Drawer with LED Light,Wide Drawer Organizer Cabinet for Bedroom Living Room Chest for Closet of Wood Drawers</t>
  </si>
  <si>
    <t>Folding Storage Ottoman, Long Ottomans Shoes Bench, Velvet Storage Chest Footrest Seat 31.5"x15.7"x15.7"</t>
  </si>
  <si>
    <t>Sofa Couch with Large Storage Pockets and Soft Seats Gray</t>
  </si>
  <si>
    <t>Outdoor Folding Chaise Lounge, 5-Position , Folding Chaise with Mattress, Cot with Bag, Folding Chaise Lounge</t>
  </si>
  <si>
    <t>Storkcraft Brookside 6 Drawer Double Dresser (Gray) – GREENGUARD Gold Certified, Dresser For Nursery, 6 Drawer Dresser</t>
  </si>
  <si>
    <t>Convertible Velvet Futon Sofa Bed,Sleeper Sofa Couch with Two Pillows and Golden Metal Legs for Living Room</t>
  </si>
  <si>
    <t>94.5" White Computer Desk, Two Person Gaming Desk with LED Light, Keyboard Tray, Power Strip with USB, Monitor Shelf &amp; Storage</t>
  </si>
  <si>
    <t>3 Piece Patio Furniture Set, Outdoors Conversation Sets, Wicker Love Seat with Ottoman/Side Table, Outdoor Furniture Set</t>
  </si>
  <si>
    <t>Storage Ottoman Bench, End of Bed Button Tufted Ottoman Bench, Rolled Armed Ottoman Couch Long Bench for Bedroom, Living Room</t>
  </si>
  <si>
    <t>MAGINELS Kids Closet,Baby Wardrobe Closet with Door,Cute Portable Armoire Dresser,Clothes Hanging Storage Rack for Boy Bedroom,B</t>
  </si>
  <si>
    <t>Office Chair, Gaming-Ergonomic Mid Back Cushion Lumbar Support with Wheels Adjustable Swivel Rolling, Office Chair</t>
  </si>
  <si>
    <t>Sauder Miscellaneous Wardrobe/Storage Pantry cabinets, L: 40. 00" x W: 19. 45" x H: 71. 10", Cinnamon Cherry</t>
  </si>
  <si>
    <t>Nightstand with Power Outlet and LED Light, Side End Table with Storage Cabinet, Modern Bedside Table for Bedroom, Living Room</t>
  </si>
  <si>
    <t>Chaise Lounge Chair, Blue, Chaises Longues</t>
  </si>
  <si>
    <t>Open Closets White (99-4514-HiT) Shoes Storage System Simms 3-Door Shoe Storage Cabinet Shoemakers Room Furniture Shoerack Rack</t>
  </si>
  <si>
    <t>Corner Cabinet/Table, 3-Tier Shelves with Protection Door, Metal Frame Storage Shelf Organizer for Small Space, Living Room</t>
  </si>
  <si>
    <t>MANBAS leather swatches of living room Sofa set / muebles de sala genuine leather sofa cama puff</t>
  </si>
  <si>
    <t>Wicker Rattan Chest of Drawers, Finish Wooden Storage Cabinet, Modern Farmhouse Accent Table, Boho Mid-Century Coastal Sideboard</t>
  </si>
  <si>
    <t>5 Drawer Dresser (White) for Bedroom,Nursery Dresser Organizer,Chest of Drawers with 5 Drawers,Universal Design for Bedroom</t>
  </si>
  <si>
    <t>Living Room Sofa - Furniture-Convertible Sectional Sofa Couch, 4 Seat Sofa Set for Living Room U-Shaped Living Room Decoration</t>
  </si>
  <si>
    <t>Vanity with Lighted Mirror - Makeup Vanity Desk with Mirror, Power Outlet and Drawers, Dressing Table With Color Lighting Modes</t>
  </si>
  <si>
    <t>INTERGREAT Makeup Vanity Desk with Lights and Full-Length Mirror, White Vanity Table Set with 3 Lighting Modes, Dressing Table</t>
  </si>
  <si>
    <t>Sideboard Cabinet, Tall and Deep Storage with An Adjustable Shelf in 5 Preset Positions, Livingroom Cabinet</t>
  </si>
  <si>
    <t>Modern White Faux Marble Coffee Table, 2 Tier Wood Coffee Table with Gold Frame Center TV Table Sofa End Table for Living Room</t>
  </si>
  <si>
    <t>Set for 4 Velvet Dining Chairs Set of 4 - Kitchen Chairs with Metal Legs for Living, Bedroom, Restaurant</t>
  </si>
  <si>
    <t>9-Tier Foldable Shoe Rack for Closet Entryway 9-18Pairs, Organizer with Door Plastic Small Shoe Cabinet Bins</t>
  </si>
  <si>
    <t>Vinyl Folding Chair (4 Pack), Black lounge chair sofa set living room furniture</t>
  </si>
  <si>
    <t>Makeup with mirror and light, dressing table with drawers, dressing table with 8 drawers, dressing table with mirror</t>
  </si>
  <si>
    <t>Computer Gaming Desk Chair - Ergonomic Office Executive Adjustable Swivel Task PU Leather Racing Chair</t>
  </si>
  <si>
    <t>2PCs Modern Nightstand End Table Side Table w/USB Ports Storage Drawer Table Bedside Table</t>
  </si>
  <si>
    <t>Dresser with 7 Drawers - Storage Chest Organizer with Steel Frame, Wood Top, Handles, Fabric Bins (Pink), Suitable for Bedroom</t>
  </si>
  <si>
    <t>7 Drawer Jumbo Chest, Five Large Drawers, Two Smaller Drawers with Two Lock, Hanging Rod, and Three Shelves, Black</t>
  </si>
  <si>
    <t>Dresser Scandinavian Look 3 Piece Bedroom Set 8 Drawer ,Contemporary ,Polished,‎171 pounds Double Dresser and Two Nightstand</t>
  </si>
  <si>
    <t>Mid Century Modern TV Stand for 55/60/65 inch TV, TV and Media Consol for Living Room (Walnut, 59")</t>
  </si>
  <si>
    <t>HOOBRO Storage Chest Storage Trunk with Drawer Wooden Storage Bench Sturdy Entryway Bench Supports 220 lb Shoe Bench</t>
  </si>
  <si>
    <t>Lotus Zero Gravity Chaise Lounger, Foam Recliner for Living Room, Ergonomic Positioning for Better Relaxation, Pillow Included,</t>
  </si>
  <si>
    <t>Tall Wooden Armoire Wardrobe Closet with 4 Doors 4 Drawers 2 Hanging Rods and Shelves Large Freestanding Clothes Storage Cabinet</t>
  </si>
  <si>
    <t>Entertainment Stand TV Storage Shelves Display French Oak Grey/Black Composite Wood 47.24"W x 19.53"H x 15.87"D Easy Assemble</t>
  </si>
  <si>
    <t>Dresser with 9 Drawers Dresser, Wide Chest of Drawers Wood Dresser, Double Dresser StorageBedroom, Living Room, Dresser</t>
  </si>
  <si>
    <t>Modern Shoe Cabinet with 3 Flip Drawers, Freestanding Shoes Storage Organizer , Slanted Design</t>
  </si>
  <si>
    <t>Prepac Armoir, Elite 32"W x 35"H x 20"D White Wardrobe Closet &amp; Cabinet - Functional Clothes Storage with Hanging Rail</t>
  </si>
  <si>
    <t>Hanging Egg Chair, with 5 Cushion, Adjustable Foot Pads, UV-Resistant &amp; Water-Proof Cushions, Outdoor Egg Chair</t>
  </si>
  <si>
    <t>Faux Leather Power Reclining Living Room Sofas Vintage Massage Chair Lazy Office Sleeper Comfy Couch Modern Luxury Furniture</t>
  </si>
  <si>
    <t>Storage Ottoman Bench 49.2 Inch Upholstered Fabric End of Bed Storage Bench Aesthetic Large Foot of Bed Storage Bench (Ivory)</t>
  </si>
  <si>
    <t>Modern faux leather queen bed frame with adjustable headboard and wrought iron trim, luxuriously upholstered platform bed</t>
  </si>
  <si>
    <t>Vanity Desk with 3-Color Adjustable Touch Light and 2 Mirror, 51" W Mass Storage Makeup Vanity Mirror with 6 Drawers</t>
  </si>
  <si>
    <t>Standing Desk Sit Stand Desk Ergonomic Desks</t>
  </si>
  <si>
    <t>L Shaped Sofa Velvet Reversible Sectional Sofa with Storage Ottoman Convertible Cream L-Shaped Sofa Set</t>
  </si>
  <si>
    <t>Vanity Stool Chair for Makeup Modern Velvet Butterfly Accent Chair Pink Cute Girls Bow Knot Backrest Chair Bedroom Home Decor</t>
  </si>
  <si>
    <t>Queen/King/Full Size LED Bed Frame, with Storage Drawer and USB Port, Modern Faux Leather Upholstered Headboard</t>
  </si>
  <si>
    <t>Modern PU Leather Upholstered Lounge Chair with Armrests Pillow Steel Legs White Sofa Accent Living Room/Bedroom/Makeup Space</t>
  </si>
  <si>
    <t>3 Piece Patio Bistro Set Outdoor Rocking Chairs Set, Porch Patio Chairs Set of 2 with Coffee Table</t>
  </si>
  <si>
    <t>Dressing Table Set with Illuminated Mirror Set Large 8 LED Bulb Frameless Mirror 3 Color Modes Dimming Dresser</t>
  </si>
  <si>
    <t>Modern Accent Sideboard Cabinet with Glass Doors Freestanding Storage Cupboard Console Table for Kitchen Dining Living Room</t>
  </si>
  <si>
    <t>Cloakroom Bedroom Easy-to-install Freestanding Closet Metal Hanger with 4 Hanging Rods Adjustable Wardrobe Shelves</t>
  </si>
  <si>
    <t>Angel Line Monterey Glider &amp; Ottoman, Grey Finish - Grey Cushion</t>
  </si>
  <si>
    <t>UEV 9 Drawer Dresser,Modern Storage Dresser with Wide Drawers and Metal Handles,Wood Storage Chest of Drawers for Bedroom</t>
  </si>
  <si>
    <t>Cyclysio 47'' Vanity Desk with Mirror and Lights, Makeup Vanity with Storage, Vanity Makeup with Drawers, 3 Lighting Modes, Ad</t>
  </si>
  <si>
    <t>Wardrobe/Pantry cabinets, L: 29.06" x W: 20.95" x H: 71.18", Soft White finish</t>
  </si>
  <si>
    <t>Modway Nolan Modern Farmhouse 71" Tall Arched Storage Display Cabinet in Black Oak Wood Grain</t>
  </si>
  <si>
    <t>Modern, Gaming Chair Made Of PU Leather Material For Esports Seating, Featuring A Waist Supported Office Chair, Adjustable Ch</t>
  </si>
  <si>
    <t>Vanity Table Set with Lighted Mirror - Makeup Vanity with Lights, Adjustable Brightness, Large Drawer Sturdy Wood Vanity</t>
  </si>
  <si>
    <t>Computer Home Lying Book Room Comfortable Modern Simple Lifting Swivel Seat Boss Office chair</t>
  </si>
  <si>
    <t>Makeup Vanity Table with Lighted Mirror,Makeup Vanity Desk with Storage Shelf and 4 Drawers,Bedroom Dressing Table,10 LED Lights</t>
  </si>
  <si>
    <t>White Shoe Storage Bench with 2 Flip Drawers &amp; Padded Seat Cushion, Modern Design Shoe Storage Hallway</t>
  </si>
  <si>
    <t>Auto LED Nightstand with 2 USB Charging Station,White Nightstand Has Adjustable Rotary Table,Bedside Tables</t>
  </si>
  <si>
    <t>Rolanstar Dresser with Power Outlets and LED Lights, 10 Drawers Dresser with Side Pocket, Fabric Chest of Drawers with PU Finish</t>
  </si>
  <si>
    <t>Portable Shoe Rack Organizer 48 Pair Tower 4 Tiers for Entryway Shelf Storage Stand for Heels Boots Slippers Cabinet</t>
  </si>
  <si>
    <t>L Shaped Sectional Sofa Set with Storage Ottoman Reversible Back Cushion W/Cupholders, Wide Convertible Upholstered Couch</t>
  </si>
  <si>
    <t>White Vanity Desk with Mirror and Lights,Makeup Vanity with RGB Lights and Power Strip,Makeup Desk Vanity Table with 5 Drawers</t>
  </si>
  <si>
    <t>Twin Size Bed Frame with Charging Station and LED Lights, Upholstered Bed with Adjustable Headboard and 4 Storage Drawers</t>
  </si>
  <si>
    <t>Couch Convertible Sectional Sofa Couch,4 Seat Sofa Set Grey U-Shaped Fabric Modular Sleeper with Double Chaise Memory Foam</t>
  </si>
  <si>
    <t>Vanity Makeup Mirror Desk with Stool,Makeup Vanity Set with 6 Drawers and Shelves,Vanity Table with Power Strip</t>
  </si>
  <si>
    <t>Nesting Coffee Table Set of 2, Circle Side Desk, Round Wooden Coffee Table for Living Room, Office</t>
  </si>
  <si>
    <t>Makeup Vanity Desk with Mirror and Lights&amp;Charging Station Makeup Stool, with Glass Top Storage Drawer &amp;3 Shelves</t>
  </si>
  <si>
    <t>8 Drawers Dresser Fabric Dresser for Bedroom, Chest of Drawers with Fabric Bins,</t>
  </si>
  <si>
    <t>Nordic coffee table living room home new high-end oval modern minimalist designer small unit creative coffee table combination</t>
  </si>
  <si>
    <t>1set L-Shaped Computer Desk, Modern Simple Style, Reversible With Storage Shelves, 3 Fabric Drawers, Side Pouch</t>
  </si>
  <si>
    <t>31.5" Makeup Vanity Desk with Sliding Mirror and Lights, 2 AC + 2 USB Socket, Modern Vanity Table Set</t>
  </si>
  <si>
    <t>Crescent 6 Drawer Double Dresser (White) – GREENGUARD Gold Certified, Kids Dresser Drawer Organizer</t>
  </si>
  <si>
    <t>Overstuffed Massage Recliner Chair with Heat and Vibration, Soft Fabric Single Manual Reclin Chair Living Room Bedroom Sofa</t>
  </si>
  <si>
    <t>Justice Metal Platform Bed with Arrow Design, Queen Size, Black</t>
  </si>
  <si>
    <t>3 Pieces Patio Conversation Set w/ 2 Rattan Wicker Rocking Chairs and Glass Table,for Garden Backyard Lown Porch</t>
  </si>
  <si>
    <t>Convertible Sectional Sofa with Storage Seat with Reversible Chaises Couches with Ottomans, U Shaped Convertible Sectional Sofa</t>
  </si>
  <si>
    <t>2/5 Drawers With LED Mirror Makeup Vanity Table Set, Vanity Table with Lighted Mirror and Shelf,Bedroom Dressing Dresser Desk</t>
  </si>
  <si>
    <t>TV Stand Style Entertainment Center for Strong Storage, Barn Door TV Stand with Storage for Living Room</t>
  </si>
  <si>
    <t>White Vanity Desk with Mirror, Lights and Charging Station - Large Makeup Table Set with RGB Cabinets and 3 LED Light Modes</t>
  </si>
  <si>
    <t>LED TV Stand w/Power Outlets for TVs up to 55/60 inch, Gaming Entertainment Center with Glass Shelves RGB Modes, Modern TV Stand</t>
  </si>
  <si>
    <t>Wooden Lift Top Coffee Table Living Room with Storage Shelf Modern Design Home Office Dining Hidden Compartment Easy Assembly</t>
  </si>
  <si>
    <t>VESCASA Linen Upholstered Dining Chairs Set of 2, Mid Century Modern Padded Chair with Black Metal Frame</t>
  </si>
  <si>
    <t>Ergonomic Mesh Office Chair, Executive Rolling Swivel Chairs, Computer Chair with Lumbar Support Desk Task Chairs</t>
  </si>
  <si>
    <t>2 Pieces Modular Sectional Sofa, 109" L-Shape Living Room Couch Chaises Longues, Beige Living Room Sofas</t>
  </si>
  <si>
    <t>Modern LED TV Stand for Televisions up to 70 Inch with Glass Shelves and Drawer, Gaming Entertainment Center with Multiple</t>
  </si>
  <si>
    <t>Accent Chair with Ottoman, Teddy Fabric Comfy Chair and Storage Ottoman Set,Reading Chair with Adjustable Backrest &amp; Side Pocket</t>
  </si>
  <si>
    <t>40" TV Stand with Storage Cabinets and Shelf Espresso Wood Grain Laminate Holds up to 36" Flat Screen TVs Easy Assembly Modern</t>
  </si>
  <si>
    <t>Egg Hanging Swing Chair with Stand Egg Chair Wicker Indoor Outdoor with Cushions 330lbs for Patio, Bedroom, Garden and Balcony</t>
  </si>
  <si>
    <t>2023 New Mainstays 6-Cube Storage Organizer</t>
  </si>
  <si>
    <t>Best Choice Products Wooden Lift Top Coffee Table, Mid-Century Modern Multifunctional Accent Table for Living Room w/Hidden</t>
  </si>
  <si>
    <t>3 Pieces Dining Set for 2 Small Kitchen Breakfast Table Set Space Saving Wooden Chairs and Table Set</t>
  </si>
  <si>
    <t>JUMMICO 39.3'' Vanity Desk with LED Lighted Mirror &amp;Power Outlet, Makeup Vanity Table with 4 Large Drawers and 3 Storage Shelves</t>
  </si>
  <si>
    <t>8-Drawer Fabric Dresser Steel Frame Wooden Top Large Capacity Storage Tower Unit Organizer Living Room Non-Woven Sturdy Frame &amp;</t>
  </si>
  <si>
    <t>Storage Ottoman Bench 43Inches in Large Capacity Hidden Chest Organizer Box,Comfortable Grey Fabric FootRest Stool Ottoman Bench</t>
  </si>
  <si>
    <t>Vanity Desk With 9 Drawers, Makeup Desk With 3-Mirror And Touch Screen Light, Dressing Makeup Table For Bedroom</t>
  </si>
  <si>
    <t>LED Bed Frame, Twin Size Velvet Upholstered Platform Bed with Adjustable Headboard, Lights Seashell Bed for Kids Girls,Off-White</t>
  </si>
  <si>
    <t>White Computer Desk with Drawers &amp; Storage Shelves, 47 Inch Study Work Writing Desk for Home Office Bedroom, Simple Modern Cute</t>
  </si>
  <si>
    <t>Folding Computer Desk Simple Study Desk with Wheels Minimalist Bookshelf Integrated Office Table Foldable Student Computer Table</t>
  </si>
  <si>
    <t>LED Dresser for Bedroom Wood, 6 Drawer with 2 Pull-Out Trays, Chest of Drawers for Bedroom, Modern Wide Dresser for Living Room</t>
  </si>
  <si>
    <t>Makeup Vanity with Lights, Vanity Desk with Charging Station, Black Vanity Table with 10 Light Bulbs Mirror &amp; 3 Lighting Modes</t>
  </si>
  <si>
    <t>84" Sofa, Sofa Bed Couch, Sleeper Sofa with Extra Deep Seats, Sectional Couches for Living Room, Teddy Velvet Oyster White</t>
  </si>
  <si>
    <t>Caterpillar Single Sofa Lazy Couch Tatami Living Room Bedroom Lovely Leisure Single Chair Reading Chair Balcony Rocking Chair</t>
  </si>
  <si>
    <t>Better Homes &amp; Gardens Modern Farmhouse 6 - Drawer Dresser, Rustic Gray Finish</t>
  </si>
  <si>
    <t>Nightstand with Charging Station and LED Lights, Nightstands with Drawer, End Side Table with Open Storage Shelves, Nightstand</t>
  </si>
  <si>
    <t>Full-size bed frame with ergonomic and adjustable headboard, understated modern padded platform sled design</t>
  </si>
  <si>
    <t>Collapsible Storage Ottoman,Tufted Padded Seating | Foot Rest | Bench | Toy Box Brown Faux Leather</t>
  </si>
  <si>
    <t>Nightstand with Charging Station, Flip Top End Table USB Ports and Outlets Farmhouse Night Stand Side Bedside</t>
  </si>
  <si>
    <t>LEEGOHOME Wardrobe 105x45x170cm 26mm Painted Alloy Steel Pipe ABS Interface Wholesale Purchasing Cloth Wardrobe 5-7Days Delivery</t>
  </si>
  <si>
    <t>Stylish 2 Seat Curved Sofa with Semilunar Arm and Rivet Detailing, Solid Frame Couch for Living Room,Beige Sofas</t>
  </si>
  <si>
    <t>Bed Frame, 61.4" Velvet Upholstered Bed with Gold Accent Headboard, Wood Slats, Queen Platform Bed</t>
  </si>
  <si>
    <t>Round Dining Table for 4, 47 Inches Kitchen Table Circle Dinner Table,Wood Dining Room Table for Kitchen Living Room, Metal Base</t>
  </si>
  <si>
    <t>Modern Rectangle Wood Coffee Table with Storage Living Room 42" L x 21" W x 17" H Compact Design Ample Storage Capacity Robust</t>
  </si>
  <si>
    <t>Round Boho Coffee Table Set of 2,Natural Finish,Solid Wood Nesting Side Tables with Metal Legs &amp; Adjustable Foot Pads</t>
  </si>
  <si>
    <t>FUFU&amp;GAGA Shoe Cabinet with 3 Flip Drawers for Entryway, Modern Storage Cabinet, Freestanding Rack Organizer (23.6”W x 9.”H)</t>
  </si>
  <si>
    <t>5-Drawer Chest for Bedroom - Spacious and Stylish Chest of Drawers</t>
  </si>
  <si>
    <t>Overbed Table with Wheels, Queen Size Mobile Computer Desk Standing Workstation Laptop Cart, Over Bed Table</t>
  </si>
  <si>
    <t>White Dresser with 5 Drawers, Tall Dresser Chest of Drawers, 5 Drawer with Deep Space, Wood Storage Cabinet</t>
  </si>
  <si>
    <t>Mid-Century Modern Wood TV Stand Hairpin Legs Storage Cabinet Industrial Design 52" TV Sonoma Grey Oak Black Simple Assembly</t>
  </si>
  <si>
    <t>NEO CHAIR Office Chair Computer Desk Chair Gaming - Ergonomic High Back Cushion Lumbar Support with Wheels Comfortable Grey Leat</t>
  </si>
  <si>
    <t>ARTETHYS Small Vanity Desk Set with 3 Adjustable Lighted Mirror and Storage Chair Small Black Vanity Table makeup dresser</t>
  </si>
  <si>
    <t>Corner Makeup Vanity Desk with Lights and Mirror, 48" L Shaped Black Vanity Set with Stool, 5 Visualized Drawer</t>
  </si>
  <si>
    <t>Yaheetech Sherpa Fabric Accent Chair, Modern Cozy Vanity Chair with Gold Metal Legs, Boucle Fabric Armchair with Removable Seat</t>
  </si>
  <si>
    <t>Power Reclining Sofa, 76" Modern Power Control PU Leather RV Couch Home Theater Seating with USB Ports, 3-Seat Recliner Sofa Set</t>
  </si>
  <si>
    <t>Living Room Sofa, Linen Convertible Sleeper with Side Pocket, Living Room Sofa</t>
  </si>
  <si>
    <t>LIKIMIO Vanity Desk with Drawers &amp; LED Lighted Mirror &amp; Power Outlet &amp; Cabinet, Storage Stool, Stylish Bedroom Makeup</t>
  </si>
  <si>
    <t>EnHomee Dresser TV Stand with 10 Drawers for 55" TV Stand for Bedroom with LED Lights &amp; Power Outlets Wide Dresser for Bedroom</t>
  </si>
  <si>
    <t>Makeup Vanity Desk with HD Lighted Mirror, Mirror and Lights, Dressing Table with Drawers &amp; Shelves, Glass Top for Bedroom</t>
  </si>
  <si>
    <t>Dresser for Bedroom with 9 Drawers,Fabric Closet Organizer, Cloth Dresser with Metal Frame and Wood Tabletop Chest Storage Tower</t>
  </si>
  <si>
    <t>Recliner Chair Massage Reclining For Adults Comfortable Fabric Recliner Sofa Adjustable Home Theater Seating Lounge With Padded</t>
  </si>
  <si>
    <t>LINSY HOME Queen Bed Frame with Adjustable Headboard, Linen Upholster Bed Frame with Wooden Slats Support, NO Box Spring Needed</t>
  </si>
  <si>
    <t>Mainstays Ardent 6 Drawer Dresser, Dark Walnut</t>
  </si>
  <si>
    <t>2024 New Night Stand Set of 2, Rattan Nightstands with Type-C Charging Station &amp; 2 Rattan Drawers</t>
  </si>
  <si>
    <t>Mid-Century Modern TV Stand for 55" TV, Entertainment Center with Storage, Open Shelves TV Console for Living Room and Bedroom</t>
  </si>
  <si>
    <t>Yanosaku Vanity Desk &amp; Power Outl,Makeup Vanity with Mirror and 11 LED Lights, Makeup Table with 5 Drawers,Vanity Table</t>
  </si>
  <si>
    <t>Buffet with Storage, 55.1-Inch Large Pantry Buffet, Farmhouse Style Kitchen Cabinet Display Cabinet with 3 Drawers and 4 Doors</t>
  </si>
  <si>
    <t>Mid-Century Modern TV Stand Natural Gray Media Console 47 Inch with Storage Drawers Flat Screen TVs up to 52" Retro Scandinavian</t>
  </si>
  <si>
    <t>Nightstand for Bedroom, Fluted Night Stand, End Table for Living Room, Mid Century Modern Bedside Table with Drawers, Bed Side</t>
  </si>
  <si>
    <t>Solid wood dining table can accommodate 4 or 5 people, waterproof rectangular kitchen table, adjustable heavy-duty metal legs</t>
  </si>
  <si>
    <t>Hodedah 7 Drawer Jumbo Chest, Five Large Drawers, Two Smaller Drawers with Two Lock, Hanging Rod</t>
  </si>
  <si>
    <t>Dresser, Dresser for Bedroom, Drawer Dresser Organizer Storage Drawers Fabric Dresser with 8 Drawers, Chest of Drawers</t>
  </si>
  <si>
    <t>Mobile Laptop Sit-Stand Desk, Height Adjustable Standing Tiltable Top Desk, 31.5 inch Stand Up Computer Desk</t>
  </si>
  <si>
    <t>Sofa Bed Adjustmentsofa Double-sided Doublesofa Folding Sofa Bed Guestbed,cupholder,Bed Modern Artificial Leather Lounge Chair</t>
  </si>
  <si>
    <t>55 Inch Convertible Sleeper Sofa 3 in 1 Velvet Small Loveseat with Pull Out Bed, Reclining Backrest, Toss Pillows and Pockets</t>
  </si>
  <si>
    <t>Tufted Velvet Chaise Lounge Chair Indoor, Modern Upholstered Rolled Arm Sofa Lounge Indoor with Nailhead Trim, Lounge Chaise</t>
  </si>
  <si>
    <t>Large 9 Drawer Dresser for Kids Bedroom, Suitable for Bedroom, Guest Room, Versatile Storage Closet, Steel Frame, Wood Top</t>
  </si>
  <si>
    <t>Upholstered Bed Frame with 4 Drawers and Adjustable Headboard, Faux Leather Platform Bed with Mattress</t>
  </si>
  <si>
    <t>Office Chair, Armless Criss Cross Legged Chairs No Wheels, Adjustable Swivel Padded Fabric Vanity Task Office Chair</t>
  </si>
  <si>
    <t>Office Chair Height-Adjustable Ergonomic Desk Chair with Lumbar Support, Breathable Mesh Computer Chair High Back Swivel Task</t>
  </si>
  <si>
    <t>Queen Floating Bed Frame with LED Lights and Wall Mounted Headboard Led Platform Bed Frame Queen Size Faux Leather Upholstered</t>
  </si>
  <si>
    <t>Velvet Vanity Stool Chair for Makeup Room, Beige Vanity Stool with Gold Legs,18” Height, Small Storage Ottoman Foot Ottoman Rest</t>
  </si>
  <si>
    <t>Signature Design by Ashley Nanforth Retro 2 Drawer Nightstand with USB Ports, Gray &amp; Light Brown</t>
  </si>
  <si>
    <t>GIANXI Summer Outdoor Rollaway Bed Single Bed Simple Office Rollaway Chair Nap Bed Cotton Padded Recliner Accompanying Cot</t>
  </si>
  <si>
    <t>7 Piece Patio Dining Set, Stackable Chairs with Comfortable Cushions, 59" Rectangle Tables, Outdoor =Dining Table Chair Set</t>
  </si>
  <si>
    <t>43'' Folding Ottoman Foot Stool Foot Rest Storage Bench Living Room Rectangular</t>
  </si>
  <si>
    <t>V5 Portable Closet Wardrobe Heavy Duty Clothes Rack, Freestanding Clothing Rack with 4 Hang Rods &amp; 8 Shelves, Adjustable C</t>
  </si>
  <si>
    <t>Oval Coffee Table with Built-in Shelves and Bin Simple Design E1 Grade Composite Wood Fits Any Room and Budget Walnut Color Easy</t>
  </si>
  <si>
    <t>Coffee Tables for Living Room - Triangle Glass Coffee Table with Wooden Base Mid-Century Modern Abstract End Table</t>
  </si>
  <si>
    <t>Harder Solid Plastic Shoe Organizer with Magnetic Front Door, 6 Pack Boxes Clear Stackable, Sneaker Storage for Clo</t>
  </si>
  <si>
    <t>5-Tier Wooden Shoe Storage Cabinet Farmhouse Shoe Organizer with Doors Large Capacity Entryway Rack Organizer Adjustable Shelves</t>
  </si>
  <si>
    <t>Dresser with Illuminated Mirror, Make-up Dresser with LED Light, Storage Shelf, Bedroom Dresser, Black Dresser</t>
  </si>
  <si>
    <t>Household Universal Wheel Small Stool 360 Degree Rotating Children Pulley Low Stool Walking Round Chair supplies For Rental Room</t>
  </si>
  <si>
    <t>8 Dresser TV Stand with Power Outlet &amp; LED for 55'' TV, Long Dresser for Bedroom with 8 Deep Drawers, Wide Console Table</t>
  </si>
  <si>
    <t>Organizers Storage 2 Door Wardrobe Clothes Hangers Armoire With Drawer for Bedroom (White) Closet Organizer Bag Hanger Rack Home</t>
  </si>
  <si>
    <t>4 Doors Wardrobe , with Drawers and Shelves, Armoires and Wardrobes with Hanging Rod, Wooden Wardrobe</t>
  </si>
  <si>
    <t>Mid Century Modern Accent Chair, Single Fabric Lounge Reading Armchair with Solid Wood Frame, Easy Assembly Arm Chairs for</t>
  </si>
  <si>
    <t>Side Tables with Charging Station and Drawer Set of 2 Night Stands with USB Ports 3 Tier Narrow Bedside Table</t>
  </si>
  <si>
    <t>Mini Minimalist Bedside Cabinet, Ultra-Narrow, Small Size, Modern, place Storage, Bedroom, Simple Seaming</t>
  </si>
  <si>
    <t>Wicker Hanging Porch Swing Chair Outdoor Brown Rattan Patio Swing Lounge W/ 2 Back Cushions Capacity 530lbs for Garden</t>
  </si>
  <si>
    <t>TV Stand with 36'' Fireplace-LED Light Entertainment Center for 75+ inch TV-TV Cabinet with Power Outlet, Modern TV Console</t>
  </si>
  <si>
    <t>Furmax Vanity Desk with LED Lighted Mirror&amp;Power Outlet, 39.3’’ Makeup Vanity Table with 4 Drawers and 3 Storage Shelves</t>
  </si>
  <si>
    <t>Dresser with 9 Drawers for Bedroom Fabric Storage Tower, Organizer Unit Sturdy Steel Frame, Wooden Top &amp; Easy Pull</t>
  </si>
  <si>
    <t>Shoe rack parent-child shoe storage bench with cushion, black entryway storage bench, front door entrance</t>
  </si>
  <si>
    <t>Fireplace Retro TV Stand for 65 inch TV, TV Console Cabinet with Storage, Open Shelves Entertainment Center for Living Room</t>
  </si>
  <si>
    <t>LED Bed Frame with 4 Storage Drawers, Built in Charging Station, Noise-Free/Metal Support/No Box Spring Needed, Bed Frame</t>
  </si>
  <si>
    <t>King Bed Frame with Velvet Upholstered Deep Button Tufted Wingback Headboard and Footboard, No Box Spring Needed, King Bed Frame</t>
  </si>
  <si>
    <t>Modern Nightstand with Drawers Tall Bed End Table Bedside Table for Bedroom Living Room Bed Side Table Night Stand with Storage </t>
  </si>
  <si>
    <t>Nightstands Set of 2 with LED Lights and Charging Station,End Table with 2 Fabric Storage Drawers and Shelves, Modern Side Table</t>
  </si>
  <si>
    <t>Mobile Coffee Table Bamboo Rattan Eco-Friendly Craft Log Style Foldable Nightstand Coffee Table Living Room Desk</t>
  </si>
  <si>
    <t>Full Size Bed Frame with 3 Drawers Upholstered Beds Frames with Headboard,No-Noise, Beige Full Bed Frame</t>
  </si>
  <si>
    <t>Faux Leather Dining Chairs, Button Tufted Dining Room Chairs with Rubber Wood Legs, Mid-Century Accent Dinner Chair</t>
  </si>
  <si>
    <t>Computer Desk with Keyboard Tray and CPU Stand, 31.5 Inches Studying Writing Desk Workstation for Home Office</t>
  </si>
  <si>
    <t>6 Drawer Double Dresser, White Dresser, Modern 6 Chest of Drawers with Deep Drawers, Wide Storage Organizer Cabinet</t>
  </si>
  <si>
    <t>4 Drawer Nightstand with Shelf, Tall Black Dresser for Bedroom with Led Light and Charging Station, Bed Side Table, Living Room,</t>
  </si>
  <si>
    <t>Intelligent Bedside Table With Narrow Simple Led Ultra Narrow Smart Bedsides Cabinet With Wireless USB Charging Bedside Table</t>
  </si>
  <si>
    <t>Corner Vanity Desk with Lighted Mirror, Makeup Vanity with Lights and Charging Station, Vanity Set with Mirror and Storage Stool</t>
  </si>
  <si>
    <t>Buffet with Storage, 55.1-Inch Sideboard Buffet, Kitchen Cabinet Display Cabinet with 2 Drawers and 4 Doors</t>
  </si>
  <si>
    <t>TV Stands, Entertainment Center with Storage Drawer, Black with Power Outlets and LED Lights, TV Stands</t>
  </si>
  <si>
    <t>Luxury Minimalist Makeup Vanity Stool Butterfly Backrest Chair w/Velvet Cushion for Bedroom Dining Room Deep Pink/Light Pink</t>
  </si>
  <si>
    <t>Tall Platform Bed Frame with 4 Storage Drawers, PU Leather Upholstered Queen Bed Frame</t>
  </si>
  <si>
    <t>Nightstands Set of 2, Night Stands with Charging Station &amp; LED Light Strips, Bedside Tables with Drawer, Side Tables Bedroom</t>
  </si>
  <si>
    <t>6 Drawer Double Dresser For Bedroom, Functional Bedroom Dresser Chest of Drawers 16" D x 47.25" W x 28.25" H</t>
  </si>
  <si>
    <t>Dining Chairs Set of 4, Round Upholstered Dining Chairs with Black Metal Legs, Modern Dining Room Chairs</t>
  </si>
  <si>
    <t>Portable Wardrobe Closet Heavy Duty Hanger Freestanding Closet Metal Hanger with 4 Hanging Rods Adjustable Wardrobe Shelf</t>
  </si>
  <si>
    <t>Dresser for Bedroom With 8 Drawer Dressing Table TV Stand Dressers Chest of Drawers for Living Room Hallway Entryway White the</t>
  </si>
  <si>
    <t>Seventable TV Stand with Mount and Power Outlet 43 Swivel TV Stand Mount for 32/45/55/60/65/70 inch TVs</t>
  </si>
  <si>
    <t>Nightstand 3 Drawers with Open Storage,Side Tables Bedroom with Charging Station,Bedside Table with Drawers,White</t>
  </si>
  <si>
    <t>Dining Chair Set of 4, Mid Century Modern Faux Leather Dining Chair, Kitchen Side Comfy Chairs fits the curve of the human back</t>
  </si>
  <si>
    <t>Swing for Patio and Garden, Heavy Swing Chair Bench with Outdoor Hanging Chain, Upgraded Patio Wooden Porch Swing</t>
  </si>
  <si>
    <t>Contemporary Glam and Luxe Navy Blue Velvet Fabric Upholstered and Gold Finished Metal Ottoman</t>
  </si>
  <si>
    <t>Dining Table Set for 4, Modern Style Faux Marble Tabletop &amp; 4 Blue Velvet Chairs for Dining Room, Kitchen,Breakfast Small Spaces</t>
  </si>
  <si>
    <t>Prepac Elite Storage Accent Cabinet with Panel Doors, Black Storage Cabinet, Bathroom Cabinet, Pantry Cabinet with 3 Shelves</t>
  </si>
  <si>
    <t>Commercial Grade Silver Metal Indoor-Outdoor Chair</t>
  </si>
  <si>
    <t>armocity 48'' Makeup Vanity with Hutch, Modern Bedroom Vanity with Charging Station and LED, Tall Vanity Table with Pegboard</t>
  </si>
  <si>
    <t>Modern Dining Table, 63 inch Faux Marble Wood Kitchen Table for 6 People, Rectangular Dinner Room Table with Geometric Frame</t>
  </si>
  <si>
    <t>Full Size Bed Frame with 4 Drawers and LED Light, Charge Station, PU Leather Upholstered Platform Storage Bed</t>
  </si>
  <si>
    <t>King Size with 4 Storage Drawers and Headboard, Square Stitched Button Tufted, Upholstered Platform Bed Frame</t>
  </si>
  <si>
    <t>Metal Storage Cabinets Locker with Lock Door, 72'' Clothing Coat Steel Storage Freestanding Wardrobe for Office,</t>
  </si>
  <si>
    <t>Furinno JAYA Large Entertainment Stand for TV Up to 55 Inch, Blackwood</t>
  </si>
  <si>
    <t>Adjustable Metal Wire Shelving, Expandable Organization System,Wardrobe Closet for Home Closet/Pantry/Laundry/Mudroom/Bederoom</t>
  </si>
  <si>
    <t>Gaming Chair with Footrest and Massage Lumbar Support with 360°Swivel and Headrest for Office or Bedroom</t>
  </si>
  <si>
    <t>White Mid Century Modern Nightstand, Wood End Table for Living Room, Bed Side Table, Night Stand with Drawer, Sturdy</t>
  </si>
  <si>
    <t>sofasSet, Modular Sectional Sofa with Reversible Chaises,Square Armrests and Comfortable Padded Backrests, L Shaped Corner Sofá</t>
  </si>
  <si>
    <t>Modern Neck Drawer Cab Bedside Table Narrow Neck Drawer Two-Step Bed Looks Wood Mini Collar Shoppers</t>
  </si>
  <si>
    <t>Modern 4 Drawer Dresser with Cut-Out Handles, Accent Storage Cabinet for Living Room, Entryway, Hallway, White</t>
  </si>
  <si>
    <t>Home Mesh Office ,Ergonomic Desk ,Mid Back Computer ,Task Rolling Swivel Chair, Lumbar Support Arms Modern Executive</t>
  </si>
  <si>
    <t>Vanity Desk with Lights, Makeup Vanity with Mirror, Dressing Table with 4 Drawers&amp;Storage Shelves, White</t>
  </si>
  <si>
    <t>Portable Closet Wardrobe for Hanging Clothes with 2 Hanging Rods and 8 Storage Organizer Shelves,Sturdy Large Wardrobe Clo</t>
  </si>
  <si>
    <t>Bed Frame Twin Size with Lift Up Storage, Charging Station &amp; LED Lights, Storage, No Box Spring Needed, Easy Assembly, Twin Bed</t>
  </si>
  <si>
    <t>Convertible Sectional 3 L-Shaped Couch Soft Seat with Modern Linen Fabric, Space-Saving Sofas for Living Room, Apartment, 70''</t>
  </si>
  <si>
    <t>Pack of 12 Shoe Storage Organizers Shoes Organizer Shoerack Sneakers Stackable Clear Plastic Boxes for Closet Free Shipping Room</t>
  </si>
  <si>
    <t>Queen Bed Frame, with 3 Drawers Storage Headboard and Charging Station,Upholstered Platform Bed</t>
  </si>
  <si>
    <t>VIPEK V12 Mini Rolling Clothes Rack Heavy Duty Clothing Rack for Hanging Clothes Adjustable Metal Wire Shelving Portable Closet</t>
  </si>
  <si>
    <t>Metal platform bed frame, vintage wood headboard, heavy-duty metal slats support,platform mattress base,no need for a box spring</t>
  </si>
  <si>
    <t>Prepac Elite 32" Storage Cabinet, White Storage Cabinet, Base Cabinet, Bathroom Cabinet with 1 Adjustable Shelf</t>
  </si>
  <si>
    <t>Dresser for Bedroom with LED, Bedroom Dressers &amp; Chests of Drawers, Tall Dresser with 5 Wood Drawers and Metal Handles 48.4" H</t>
  </si>
  <si>
    <t>Sectional Sofa Right Hand Facing Velvet Button Tufted, L Shape Chaise with Nail Head Detail, Sofa</t>
  </si>
  <si>
    <t>Vabches Vanity Desk with Mirror and Lights, Vanity Table Makeup with Lights 3 Drawers and Cabinets Vanity Desk</t>
  </si>
  <si>
    <t>Black Wardrobe In Order Tidy Rails Closet Rod - Space-Saving And Durable ABS Clothes Pull Easy To Assemble Easy To Clean</t>
  </si>
  <si>
    <t>Criss Cross Chair with Wheels, Cross Legged Office Chair Armless Wide Desk Chair with Dual-Purpose Base</t>
  </si>
  <si>
    <t>Bed Frame, Velvet Upholstered, Headboard and Headboard with Rolling Wing Back, No Springs Required, Easy To Assemble, Bed Frame</t>
  </si>
  <si>
    <t>9 Drawer Dresser with LED Light, Modern Chest of Drawers for Closet, Wide Organizer Cabinet for Bedroom, Living Room, Entryway</t>
  </si>
  <si>
    <t>Sweetcrispy Plus Home Office Chair, Desk Chair Leather Chair with Armrests, Adjustable Swivel Rolling Chair with Wheels</t>
  </si>
  <si>
    <t>5-layer drawer vanity, 43 inch wooden vanity drawer cabinet with large storage space for free shipping</t>
  </si>
  <si>
    <t>Ergonomic Office Chair,Office Computer Desk Chair with High Back Mesh and Adjustable Lumbar Support Rolling Work Swivel Chairs</t>
  </si>
  <si>
    <t>4 Door Sideboard Buffet Cabinet Kitchen Storage Cabinet with Rattan Decorated Console Table Boho Accent Liquor Cabinet</t>
  </si>
  <si>
    <t>Nightstand with Hutch and Charging Station, Nightstands with 3 for Bedrooms Set of 2, Bedside Table Nightstand</t>
  </si>
  <si>
    <t>Footstool, round bag ottoman padded bag footstool flooring pocket chair for living room pouch seat bedroom padded sofa footstool</t>
  </si>
  <si>
    <t>LEEGOHOME Wardrobe 130cmx45x170cm 26mm Steel PipeAssembly Hanging Clothes Bold Simple Oxford Cloth Wardrobe</t>
  </si>
  <si>
    <t>Signature Design by Ashley Bolanburg Farmhouse Chair Side End Table with Outlets and USB Ports, Antique Cream &amp; Brown</t>
  </si>
  <si>
    <t>full size bed frame, Headboard with RGB LED lights and 2 storage drawers, Modern Upholstered Faux Leather Smart Platform Bed</t>
  </si>
  <si>
    <t>Bedstead Headboard with 2 Layers of Storage, Metal Platform Bed Frame with 4 Storage Drawers, Built-in Charging Station and LED</t>
  </si>
  <si>
    <t>Adjustable Vanity Stool for Makeup Room, Black Faux Leather Chair, 360 ° Swivel Vanity Stool</t>
  </si>
  <si>
    <t>Portable round Folding Chair Accordion Chair Height Adjustment Simple Tool Elephant Swing Playground Queue Chair</t>
  </si>
  <si>
    <t>Stylish and Comfortable Sofa Chair: Ins Giant Bean Bag with Soft Cotton and Linen Upholstery for Your Living Roo Small Lazy Sofa</t>
  </si>
  <si>
    <t>Computer Chair Office Chair High Back Ergonomic Office Chair With Lumbar Support Adjustable Headrest 3D Armrest and Lumbar Gamer</t>
  </si>
  <si>
    <t>Kids Dresser with 10 Drawers - Storage Chest Organizer Unit Nightstand - Steel Frame, Wood Top, Tie-Dye Fabric Bins for Clothes</t>
  </si>
  <si>
    <t>Modern Living Room Sofa Table, Gold Console Table, 40 Inch Narrow Entry Table, Faux Marble White, Living Room Center Table</t>
  </si>
  <si>
    <t>Junior Loft Bed Twin Heavy Duty Twin Bed Frame with Full-Length Guardrail &amp; Removable Stairs, No Box Spring Needed, Black Bed</t>
  </si>
  <si>
    <t>Office Chair, Modern Adjustable Faux Leather Swivel Offices Chairs with Wheels, Office Chair</t>
  </si>
  <si>
    <t>Monitor Stand for 13-32 inches Screens, Dual Monitor Mount Gas Spring, Dual Monitor Arm Full Motion Adjustable</t>
  </si>
  <si>
    <t>Full Size Bed Frame with 4 Storage Drawers, Modern Upholstered Platform Bed with Adjustable Headboard,Button Tufted Bed Frame</t>
  </si>
  <si>
    <t>White 2 Drawers Dresser with Top Cabinet Storage Nightstand End Bedside Table Storage Cabinet Chest of Drawers with Open Shelf</t>
  </si>
  <si>
    <t>Bay Window Tables Simple Bedroom Makeup Table Coffee Table Living Minimalist and Modern Multifunctional Small Dressing Tables</t>
  </si>
  <si>
    <t>Stylish Shoe Rack Metal Simple Shoe Shelf Footwear Organizer Stand Holder Space-saving Black Shoe Shelf for Living Room</t>
  </si>
  <si>
    <t>Bamboo metal platform bed frame with headboard, no springs required, easy to assemble, twin beds</t>
  </si>
  <si>
    <t>Boucle Mushroom Upholstered Storage Ottoman, Terracotta Bench Ottoman Foot Rest Stool for Bedroom Entryway Livin</t>
  </si>
  <si>
    <t>3 Drawer Sliding Barrel Modern Bedroom Nightstand, Pink</t>
  </si>
  <si>
    <t>Kitchen dining table, circular 47 inch gray farmhouse wooden dining table, living room (excluding chairs) dining room table</t>
  </si>
  <si>
    <t>YILQQPER Dresser for Bedroom TV Stand with Power Outlets and LED Light, 6 Drawers Dresser with Side Pockets &amp; Hooks</t>
  </si>
  <si>
    <t>Porch Swing Canopy Replacement Waterproof Swing Top Cover Garden Swing Seat Replacement Canopy Sun Shade Awning Cover</t>
  </si>
  <si>
    <t>Dresser for Bedroom,Farmhouse 8 DrawerTall Chest of Drawers,Chest of Drawers Organizer Storage,Wood Bedroom Dresser for Closet</t>
  </si>
  <si>
    <t>6 Drawer Dresser White Dresser, 51'' Tall Dresser White/Black and Gold Dresser with Exquisite Glass Door, Modern Dresser</t>
  </si>
  <si>
    <t>Loft Bed Twin Size with Desk and Shelves for Teens Adult, with 2 Built-in Ladders, Power Outlet and LED Lighted, Loft Beds</t>
  </si>
  <si>
    <t>Coffee Table, Modern Style Coffee Tables for Living Room Marble Center Table with Storage 2 in 1Detachable Table Set,Grey Marble</t>
  </si>
  <si>
    <t>Dining Chairs Dining Room Chair Kitchen Chairs Set of 4 Dining Chairs Side for Home Kitchen Living Room ,Leather Brown</t>
  </si>
  <si>
    <t>71 "Portable wardrobe storage rack with shelves</t>
  </si>
  <si>
    <t>Adjustable Shoe Cabinet with Flip Drawers Organizer Waterproof Free Standing Shoe Rack Storage Compact Design Shoe Storage</t>
  </si>
  <si>
    <t>Bedroom dresser with 5 storage drawers, 48" tall dresser chest of drawers fabric dresser, sturdy steel frame</t>
  </si>
  <si>
    <t>HODEDAH IMPORT 2 Door Wardrobe with Adjustable/Removable Shelves &amp; Hanging Rod, Black</t>
  </si>
  <si>
    <t>Dresser with Charging Station and LED Lights, Long Dresser for Bedroom Dresser TV Stand with 10 Drawers</t>
  </si>
  <si>
    <t>King Size Bed Frame, 65" Velvet Upholstered Bed Frame</t>
  </si>
  <si>
    <t>70 Inch Modern TV Stand Glass Doors Drawers Wood Media Console Solid Legs Entertainment Center Black Bedroom</t>
  </si>
  <si>
    <t>Full/Queen/King size bed frame, Headboard with RGB LED lights and 2 storage drawers, Modern Upholstered Faux Leather Smart</t>
  </si>
  <si>
    <t>Home Office Chair Ergonomic Desk Chairs Mesh Computer with Lumbar Support Armrest Rolling Swivel Adjustable Black</t>
  </si>
  <si>
    <t>Large Make up Vanity Desk with Mirror and Lights, Lights Mode and Brightness Adjusted by Touch Button, Built-in Power Strip</t>
  </si>
  <si>
    <t>Portable Wardrobe Closet Storage Organizer Large Capacity 20"Deep Portable Plastic Closet Armoire Collapsible Organizer Wardrobe</t>
  </si>
  <si>
    <t>LED TV Stand for Televisions up to 55 Inchs,Storage Drawer and Glass Shelf, TV Console Table for Living Room,Bedroom,White</t>
  </si>
  <si>
    <t>Modern Dressing Table Chairs for Bedroom The Bedroom Dressing Stool Minimalist Vanity Chair Light Luxury Makeup Stool</t>
  </si>
  <si>
    <t>Creative Dice Chair Stool Fashionable Thickened Dice Rubik's Cube Stool Entrance Shoe Replacement Living Room Sofa Stool</t>
  </si>
  <si>
    <t>Large Shoe Organizer Cabinet 9-Tier 40-46 Pairs Sneaker Holder with Dustproof Cover and Zipper High-Quality PP Sheets Shoe Rack</t>
  </si>
  <si>
    <t>Dresser,15.7"D x 31.5"W x 35"H 35" H Farmhouse Black Rattan , Polished,3 Drawer with Natural Rattan Spacious Chest of Drawers</t>
  </si>
  <si>
    <t>Egg Swing Chair with Stand, Rattan Wicker Hanging Egg Chair for Indoor Outdoor Bedroom Patio Hanging Basket Chair Hammock</t>
  </si>
  <si>
    <t>Simple Design 2-Pack End Table Set Espresso Marble Pattern High Quality Rounded Corner Safe Fit Budget Space 20"x20"x19.6"</t>
  </si>
  <si>
    <t>1PC Portable Wardrobe Closet Heavy Duty Hanger Freestanding Closet Metal Hanger with 4 Hanging Rods Adjustable Wardrobe Shelf</t>
  </si>
  <si>
    <t>Gurexl 3 in 1 Vanity Desk with Human Sensor LED Light,Tall Makeup Vanity Set with 2 AC Outlets &amp; USB-C,Make Up Vanity Desk</t>
  </si>
  <si>
    <t>Set of 2 Mid Century Nightstand with Charging Station, End Table Modern Side Table One Drawer</t>
  </si>
  <si>
    <t>Bed Couch Memory Foam Convertible Modern Sleeper Sofa with Adjustable Armrests and Metal Legs, Grey Sofabed</t>
  </si>
  <si>
    <t>Gaming Chair, Office High Back Computer Chair Leather Desk Racing Executive Ergonomic Adjustable Swivel Task Chair</t>
  </si>
  <si>
    <t>5-Drawer Chest for Bedroom, Black, 16" D x 31.5" W x 45.25" H</t>
  </si>
  <si>
    <t>Bedroom Nightstands Wooden Night Stands with Rattan Weaving Drawer Home Bedside End Table for Storage</t>
  </si>
  <si>
    <t>Modern 2-Tier Round End Table with Storage Shelf Faux Marble Top Gold C-Shaped Legs Sofa Side Table</t>
  </si>
  <si>
    <t>Queen size upholstered bed frame, Queen bed frame with 3 drawers, Queen size bed frame with headboard</t>
  </si>
  <si>
    <t>Flat Screen TV Stand for 65 75 inch TV, Modern Entertainment Center with Storage Shelves, Media Console Bookshelf for Living</t>
  </si>
  <si>
    <t>Dresser for Bedroom, White Dresser with 6 Wood Large Drawers, Dressers &amp; Chests of Drawers with Large Organizer</t>
  </si>
  <si>
    <t>Metal Storage Locking Cabinet with 4 Doors and 2 Adjustable Shelves,71" Lockable Garage Tall Steel Cabinet</t>
  </si>
  <si>
    <t>6 Drawer Dresser, Modern White Wide Chest of Drawers with Metal Handels, Wood Double Dresser, Storage Chest Organizers White</t>
  </si>
  <si>
    <t>Tufted Dining Chairs Set of 4, Black Dining Chairs with Nailhead Back and Ring Pull Trim, Velvet Upholstered,Kitchen/Bedroom</t>
  </si>
  <si>
    <t>Folding Step Stool Portable Chair Seat For Home Bathroom Kitchen Garden Camping Chair Seat Fishing Household Picnic Chair</t>
  </si>
  <si>
    <t>LEEGOHOME Closet Wardrobe 64in/80in Wardrobe Closet 20mm Fabric for Clothes Hanging with 8/10 Storage Shelves &amp; 4/5 Hanging Rods</t>
  </si>
  <si>
    <t>Vanity Desk with Mirror and Lights, Makeup Corner Vanity with 5 Storage Drawers Shelves and 3 Dimmable Lighting Options and Vani</t>
  </si>
  <si>
    <t>Caterpillar Lazy Sofa, Bedroom, Technology Fabric, Small Unit Living Room, Leisure Chair, Netting Red, Modern Single Person Sofa</t>
  </si>
  <si>
    <t>Office Chair High Back Computer Desk Chair, PU Leather Adjustable Height Modern Executive Swivel Task Chair with Padded</t>
  </si>
  <si>
    <t>Dresser, Illuminated Mirror, Adjustable Brightness, Dresser with Drawers, Women's Dresser, White Tocadores Para El Dormitorio</t>
  </si>
  <si>
    <t>King Size Bed Frame with Adjustable Headboard Upholstered Platform Linen Fabric Headboard Wooden Slats Support Grey Bed Frame</t>
  </si>
  <si>
    <t>Storage Cabinet with Doors and Shelves Tall Garage Lockable File Heavy-Duty Locker Tool Cabinet for Garage Office Home Kitchen</t>
  </si>
  <si>
    <t>European Style Bedside Modern Minimalist Mini Storage Rack Living Room Small Square Table Magazine Table Small Coffee Table</t>
  </si>
  <si>
    <t>TV Stand for 65 In TV, Modern Entertainment Center w/ Storage Cabinet and Open Shelves,Console Table Media Cabinet,White &amp; Oak</t>
  </si>
  <si>
    <t>Full Metal Platform Bed Frame with Sturdy Steel Beds Slats,Mattress Foundation No Box Spring Needed Large Storage Black BedFrame</t>
  </si>
  <si>
    <t>Wall TV Stand Mounted with LED Lights, Floating Entertainment Center, Floating TVs Shelf with Storage Cabinet, Wall TV Stand</t>
  </si>
  <si>
    <t>Office Gaming Chair High Back Leather Computer Chairs Ergonomic Height Adjustable Racing Game Desk Chair Executive Confe</t>
  </si>
  <si>
    <t>IHOME Chair Girls Cute Bedroom Dormitory Computer Chair Comfortable Swivel Lift Back Desk Chair Makeup Stool Writing Chair 2024</t>
  </si>
  <si>
    <t>LEEGOHOME Shoerack Shoe Organizer Shoe-shelf 2-column 9.8mm Steel Tube Shoe Simple Shoe Rack Dormitory Rental Room Shoe Cabinet</t>
  </si>
  <si>
    <t>Movable Computer Table Living Room Bedroom Leisure Side Laptop Desk Table Household Height Adjustable Standing Laptop Desks</t>
  </si>
  <si>
    <t>32" Storage Cabinet, Drifted Gray Storage Cabinet, Bathroom Cabinet, Pantry Cabinet with 3 Shelves 16" D x 32" W x 65" H</t>
  </si>
  <si>
    <t>56.5" W Modern Loveseat 2 Seater Sofa Luxurious Velvet Fabric Couch with Gold-Tone Metal Arms and Legs for Bedroom, Studio Pink</t>
  </si>
  <si>
    <t>LED TV Stand for Max 70in TV, Gaming Entertainment Center with Drawers and Open Shelves, TV Console Table for Living Room</t>
  </si>
  <si>
    <t>Pantry Cabinets White Tall Kitchen Pantry Storage Cabinet Buffet Cupboards Storage Cabinet</t>
  </si>
  <si>
    <t>Sofa SetPaPaJet 112 inch Oversized Sofa, Sectional Sofa with USB Ports, U Shaped Sofa Couch with Storage Chaise, Corduroy Grey</t>
  </si>
  <si>
    <t>Furinno Turn-N-Tube Handel Stand for TV Up To 55 Inch Espresso Tv Tables for Living Room</t>
  </si>
  <si>
    <t>43 Inch Folding Ottoman Storage Bench Hold Up 700lbs Faux Leather with Memory Foam Seat Footrest Padded Upholstered Stool</t>
  </si>
  <si>
    <t>Drawer Table for Bedroom with 6 Drawers Wood Dressers Chest of Drawers with Metal Handles Modern Bedroom Drawer Table</t>
  </si>
  <si>
    <t>Small Folding Storage Ottoman, Foot Rest Stool, Cube Footrest,for Living Room, Bedroom, Home Office, Dorm, Light Gray</t>
  </si>
  <si>
    <t>New Wholesale Simple Shoe Rack Multi-layer Space-saving DIY Household Organizer Multi-functional Economic Shoe Storage Racks</t>
  </si>
  <si>
    <t>White Nightstand with Wireless Charging Station and LED Lights, Modern Bedside Table with Jewelry Storage Drawers,Side End Table</t>
  </si>
  <si>
    <t>Queen Size Bed Frame with LED Upholstered Platform and Storage Drawers, USB Ports, Dark Grey Bed Frame</t>
  </si>
  <si>
    <t>Footstool, Foldable Velvet Storage Bench, 2 Extra Storage Boxes, 660 Lb Load Capacity, Storage Ottoman</t>
  </si>
  <si>
    <t>Modern TV Stand Entertainment Center with Two Storage Cabinets, Retro Style Media Console for Living Room, Bedroom, Office</t>
  </si>
  <si>
    <t>White Nightstand with Charging Station, Small Bed Side Table Fabric Drawer for Spaces, 2 Tiers Storage Shel</t>
  </si>
  <si>
    <t>Memory Foam Futon with Cupholder and USB , Black Faux Leather living room sofa</t>
  </si>
  <si>
    <t>Letaya Metal Storage Cabinets Locker with Lock Door, 72'' Clothing Coat Steel Storage Freestanding Wardrobe for Office, Home</t>
  </si>
  <si>
    <t>Farmhouse 9 Drawers Dresser, Wood Dresser for Bedroom Wide Chest of Drawers, French Country Storage Double Dressers Organizer</t>
  </si>
  <si>
    <t>6 Drawer Dresser, Modern Wood Dresser for Bedroom with Wide Drawers and Metal Handles, Storage Chest of Drawers ,Dressers</t>
  </si>
  <si>
    <t>Shoe Rack Shelves Simple Doorstep Indoor Household Bamboo Storage Small Narrow Wooden Multi-layer Storage in Shoe Cabinet Shelf</t>
  </si>
  <si>
    <t>Elite 32"W x 35"H x 20"D White Wardrobe Closet &amp; Cabinet - Functional Clothes Storage with Hanging Rail</t>
  </si>
  <si>
    <t>43 Inch Folding Storage Ottoman Bench, Holds Up To 660lb-Grey FootRest Stool with Padded Seat</t>
  </si>
  <si>
    <t>Quimoo 48" Large Vanity Desk with Mirror and Lights, Makeup Vanity with 6 Drawers, Power Outlet, Vanity Makeup Mirror Desk</t>
  </si>
  <si>
    <t>PU Leather Upholstered Queen Bed Frame With Deep Button Tufted Headboard and Headboards Bedroom Black Platform Bed Frame</t>
  </si>
  <si>
    <t>Nightstand with Wireless Charging Station,Smart Gloss Night Stand with 3 Colors Dimmable Sensor Light,Bedside Table Glass Top</t>
  </si>
  <si>
    <t>Small Gaming Desk with Power Outlets LED Light 43 Inch L Shaped Computer Desk with Monitor Stand Storage Shelves Reversible</t>
  </si>
  <si>
    <t>1pc Rocking Chair, High Backrest Rocking Accent Chair, Padded Seat Chaise Lounge With Headrest, Comfy Chair For Home Bedroom</t>
  </si>
  <si>
    <t>Nightstand with Charging Station, Dresser 3 Fabric Chest of Drawers, Storage for Bedroom, Hallway, Closet,</t>
  </si>
  <si>
    <t>Shoe cabinet with 2 flipped drawers,shoe storage cabinet with charging station for entrance, hallway, living room, free shipping</t>
  </si>
  <si>
    <t>Set of 2 Nightstand Charging Station End Side Table Flip Storage Drawer Bedroom Bedside Table</t>
  </si>
  <si>
    <t>33" W Vanity Desk, Vanity Mirror with Lights and Table Set with Drawers, Vanity Set 3 Lighting Modes Brightness Adjustable</t>
  </si>
  <si>
    <t>White Nightstand with Drawer Bedside Table Side Table for Small Place Bed Table End Tables for Living Room Bedroom File Cabinet</t>
  </si>
  <si>
    <t>L-Shaped Sofa with Movable Ottoman, Free Combination Corduroy Upholstered Corner sofa with Wooden Legs and Thicked Cushions</t>
  </si>
  <si>
    <t>Large Lazy Inflatable Sofa Chairs PVC Lounger Seat Bean Bag Sofas Pouf Puff Couch Tatami Living Room Supply</t>
  </si>
  <si>
    <t>Extendable TV Stand,Modern Entertainment Center for Up to 120 Inch TV, Wood Reversible TV Media Console with 3 Drawers, 82-110''</t>
  </si>
  <si>
    <t>WLIVE Wide Dresser with 6 Drawers, TV Stand for 50" TV, Entertainment Center with Metal Frame, Dresser for Bedroom</t>
  </si>
  <si>
    <t>Folding Bed, Single Bed for Lunch Break, Sofa Seat, Reclining and Sitting Chair, Backrest Chair, Latex Cushion Thickened Version</t>
  </si>
  <si>
    <t>Gaming Chair Office Chairs Backrest and Seat Height Adjustable Swivel Recliner Racing Office Computer Ergonomic Video Game Chair</t>
  </si>
  <si>
    <t>2 Door Wood Wardrobe Bedroom Closet with Clothing Rod inside Cabinet, 2 Drawers for Storage and Mirror</t>
  </si>
  <si>
    <t>Full Size Bed Frame with Headboard and Footboard,14 Inch Metal Platform ,Under Bed Storage,Strong Metal Slats Support,Bed Frame</t>
  </si>
  <si>
    <t>Office Chair,Ergonomic Mid-Back Mesh Rolling Work Swivel Desk Chairs with Wheels,Comfortable Lumbar Support,Pink</t>
  </si>
  <si>
    <t>Upholstered Sectional Sofa with Console, Holders and USB Ports &amp; Wirelessly Charged, for Living Room, Apartment,Office,114.2inch</t>
  </si>
  <si>
    <t>Wooden TV Stand Up to 50" TVs Black Contemporary Media Console 37.4 lbs 47.63 x 15.55 x 22.79</t>
  </si>
  <si>
    <t>Outdoor Portable Plastic Folding Retractable Beach for Camping Travel Fishing Hiking Chair Lightweight Extendable Adjustable</t>
  </si>
  <si>
    <t>Modern Dresser for Bedroom, 6/9 Drawer Dresser with Metal Handles, Wood Floor Storage Chest ,for Living Room, White &amp; Black</t>
  </si>
  <si>
    <t>LED Nightstand, 27" UV High Gloss Bedside Tables, with Drawer and Adjustable LED Light, Nightstand</t>
  </si>
  <si>
    <t>Makeup Vanity，Desk with Mirror and Lights, Power Outlet,Makeup Desk with Led Lighted ，3 Colors, Makeup Vanity</t>
  </si>
  <si>
    <t>East at Main Kepler Bedside End Table - Handcrafted Mindi Wood Nightstand, Versatile Design (Brown)</t>
  </si>
  <si>
    <t>elifine Vanity Desk with Mirror and Lights, Makeup Corner Vanity with 5 Storage Drawers Shelves and 3 Dim</t>
  </si>
  <si>
    <t>White Nightstand, Mid Century Modern Small Bedside Table End for Bedroom with 2-Tier Storage,</t>
  </si>
  <si>
    <t>Prepac Astrid Tall White Dresser: 16"D x 20"W x 52"H, 6-Drawer Chest for Bedroom by Prepac - Perfect Chest of Drawers</t>
  </si>
  <si>
    <t>Round Side Table with Lower Shelf End Rustic Walnut Nightstand Living Room Bedroom Farmhouse Vibe ULET283T41 15.8 x 15.8</t>
  </si>
  <si>
    <t>Simple Shoe Rack Multi-Layer Household Shoe Cabinet Rental Student Dormitory Door Space-Saving Multi-Function Shelves</t>
  </si>
  <si>
    <t>Modern Makeup Vanity Desk with Glossy Desktop,Bedroom Home Office Writing Desk with Drawers, for Dressing Table Without Mirror</t>
  </si>
  <si>
    <t>Glass Door Beverage Refrigerator and Cooler with Adjustable Shelves LED Light Home Office Bar 3.2 cu ft Compact Mini Fridge 115</t>
  </si>
  <si>
    <t>Nordic Ins Net Red Bedside Table Modern Minimalist White Round Creative Small Cabinet Mini Simple Plastic Side Cabinet 협탁</t>
  </si>
  <si>
    <t>Dresser with 12 Drawers 2 in 1 for Bedroom,Wooden Closet Organizers and Storage,Follow Mounting Drawer of Chest for Liviing Room</t>
  </si>
  <si>
    <t>Storage 2 Flip Drawers, Slim Wooden Freestanding Cabinet with Cubby and Shelf, Hidden Narrow Shoe Rack Organizer, Black</t>
  </si>
  <si>
    <t>Shoe Rack Bench, 3-Tier Bamboo Shoe Storage Organizer, 11.3 x 27.6 x 17.8 Inches</t>
  </si>
  <si>
    <t>Household Bedroom Wardrobe Portable Assembly Storage Closet Large Capacity Bedroom Dustproof Wardrobe Simple Assembly Wardrobe</t>
  </si>
  <si>
    <t>Reinforced Simple Cloth Wardrobe Storage Wardrobe Dust Proof Wardrobe Dormitory Steel Frame Reinforcement Combination Simple</t>
  </si>
  <si>
    <t>Faux Leather/Linen Fabric Sectional Sofa Couch, Modern L-Shaped Modular Couch Upholstered 3/6 Seaters Living Room Sofa Couch</t>
  </si>
  <si>
    <t>Narrow shoe cabinet, entrance shoe cabinet with 3 flip-out drawers, wooden hidden shoe cabinet, organizer</t>
  </si>
  <si>
    <t>Prepac Fremont Superior 5-Drawer Chest for Bedroom - Spacious and Stylish Chest of Drawers, Measuring 17.75"D x 31.5"W x 44.75"H</t>
  </si>
  <si>
    <t>6 Drawer Dresser, Mid-Century Modern Dresser Wide 6 Chest of Drawers, Wooden Storage Cabinet for Entryway, Bedroom, Living Room</t>
  </si>
  <si>
    <t>Recliner Chair for Living Room Massage Recliner Sofa Reading Chair Single Sofa Home Theater Seating Modern Reclining Chair</t>
  </si>
  <si>
    <t>Outdoor Portable Folding Chair Combat Ready Bench Fishing Small Stool Travel Camping Maza Ultralight Queue Subway</t>
  </si>
  <si>
    <t>King Size Bed Frame and 65" Headboard, Upholstered Beds with Golden Plating Trim, No Box Spring Needed, Bed Frame</t>
  </si>
  <si>
    <t>Shoes Organizer Living Room Cabinets Cabinet Shoe Rack Shoerack Plant Shelves for Plants Organizers Mower to Save Wooden Shoes</t>
  </si>
  <si>
    <t>Modern farmhouse rectangular dining table, 36 inches deep x 60 inches wide x 30 inches high, free shipping</t>
  </si>
  <si>
    <t>6 Drawer Double Dresser, Wood Dresser Chest with Glossy Surface, Storage Accent Cabinet for Bedroom Living Room,Black White</t>
  </si>
  <si>
    <t>Clear Stackable Shoe Storage Boxes Large Size Side Open Design 6 Pack Shoe Organizer with Magnetic Door Display Sneakers</t>
  </si>
  <si>
    <t>Prepac Double Drawer Dresser, 52.5" W x 29.5" H x 16" D, Simple Black，Multiple colors to choose from</t>
  </si>
  <si>
    <t>Dresser for Bedroom Drawer Organizer Fabric Storage Tower with 5/6/8/9 Drawers, Steel Frame, Wood Top for Bedroom, Closet</t>
  </si>
  <si>
    <t>Snug Fit Friheten Slipcover for The IKEA Friheten with Chaise Corner Cover, Sofa Bed Cover, Sectional Slipcover Replacement</t>
  </si>
  <si>
    <t>Albott King Size Platform Bed Frame, 65" Velvet Upholstered Bed with Gold Trim Headboard/Wooden Slats/No Box Spring Needed/Green</t>
  </si>
  <si>
    <t>Sweetcrispy Dresser for Bedroom Tall Drawer Dresser Organizer Storage Drawers Fabric Storage Tower with 8 Drawers</t>
  </si>
  <si>
    <t>living room sofas Sectional Sofa, Modular Sectional Couch with Ottomans- L Shaped Couch for Living Room, 4 Seater Sofa Sets,104"</t>
  </si>
  <si>
    <t>Nightstand Set of 1 with Charging Station, Bedside Table for Bedroom, Living Room, Grey, End Tables</t>
  </si>
  <si>
    <t>2 Drawer Nightstand for Bedroom, Mid Century Modern End Table with Charging Station USB Ports and Outlets for Living Room</t>
  </si>
  <si>
    <t>Bench Seat Shoe Storage Cabinet Organizer Two-Tier Flip Drawer Narrow Entryway Closet White 11.8 x 23.8 x 19.1 Inches</t>
  </si>
  <si>
    <t>Wardrobe Armoire with 4 Sliding Doors, 3 Drawers, Hanging Rods &amp; Storage Shelves, with Silver Handles, Wardrobe Armoire</t>
  </si>
  <si>
    <t>Makeup Vanity Set with Lights in 3 Colors,Vanity Desk with Mirror and Lights &amp; Charging Station</t>
  </si>
  <si>
    <t>Queen Upholstered LED Bed Frame with 2 Storage Drawers, Velvet Platform Bed with Wingback Headboard</t>
  </si>
  <si>
    <t>Fabric Dresser with 7 Drawers - Storage Tower Organizer Unit for Bedroom, Living Room, Closets - Sturdy Steel Frame, Wooden Top</t>
  </si>
  <si>
    <t>White Vanity Desk with Mirror and Lights, Modern Makeup Vanity Table Set with 6 Storage Drawers and Cushioned Stool for Bedroom,</t>
  </si>
  <si>
    <t>Industrial Pipe Clothing Rack, Reversible 118.3'' Clothes Rack for Hanging Clothes, Heavy Duty Garment Rack Closet Ward</t>
  </si>
  <si>
    <t>Low Roller Seat Stool Low Noise Sturdy Swivel Rolling Stool Pulley Wheels Stool for Kitchen Fitness Garage Office Barber Shop</t>
  </si>
  <si>
    <t>Full size bed frame velvet upholstered platform bed with heavy duty mattress base with gold metal frame and planks, off-white</t>
  </si>
  <si>
    <t>Stylish Metal Shoe Rack, Simple Shoe Shelf, Footwear Organizer, Stand Holder, Space-saving Black Shoe Shelf for Living Room</t>
  </si>
  <si>
    <t>Vanity Table Set with Mirror 2 Storage Drawer Makeup Desk Cushioned Stool Set Modern Dressing Vanity Table for Bedroom, White</t>
  </si>
  <si>
    <t>5 Drawers Dresser Fabric Dresser for Bedroom, Long Dresser with Wood Top for Bedroom, Closet, Entryway, Black</t>
  </si>
  <si>
    <t>Luxury Living Room Sofa Furgle Chair Soft Suede Oversized Chair Lazy Floor Sofa for Living Room Corner Chair Caterpillar Sofa</t>
  </si>
  <si>
    <t>GIANXI Summer Camp Bed Folding Chair Office Nap Bed Recliner Napping Appliance Accompanying Bed Folding Bed With Cushion</t>
  </si>
  <si>
    <t>Queen Bed Frame, Storage Headboard with Charging Station, Metal Platform Bed Frame Queen Size Mattress Foundation</t>
  </si>
  <si>
    <t>2PC Leather Dining Chair Iron Modern Simple Sponge Backrest Chair Home Nordic Leather Dining Room Chairs</t>
  </si>
  <si>
    <t>Low Rolling Stool Mini Ground Stool 360 degree Rolling Adjustable Round Rolling Stool With Wheels Household Walking Round Chair</t>
  </si>
  <si>
    <t>Smart Bedside Table with Fingerprint Lock Large Capacity with Drawers LED Ultra Smart Bedside Table with Wireless USB Charging</t>
  </si>
  <si>
    <t>Living Room Sofa, Convertible Sectional Sofa, L-shaped Storage Sofa, Ottoman-style Small Space Reversible Sectional Sofa</t>
  </si>
  <si>
    <t>Glass coffee table - metal frame circular coffee table, 32.3 inches deep x 32.3 inches wide x 18.31 inches high</t>
  </si>
  <si>
    <t>Natural Wood Coffee Table, Contemporary Table, Wood Tea Table for Living Room with Metal Legs, Clear Lacquer Finish Coffee Table</t>
  </si>
  <si>
    <t>Modern Bedside Table with Wireless Charging USB Ports LED Lights 3 Drawers Black Nightstand</t>
  </si>
  <si>
    <t>Queen Bed Frame,with 4 Drawers Adjustable Headboard, Wooden Slats, Diamond Stitched Button Tufted Design, Bedroom Bed Frames</t>
  </si>
  <si>
    <t>Dining Table Set for 4, Rectangular Faux Marble Tables and 4 PU Leather Chairs, 5 Pieces Kitchen Table Sets, Dining Room Set</t>
  </si>
  <si>
    <t>Under Desk Footrest Ergonomic Foot Stool with Massage Rollers Max-Load 120Lbs Desk Leg Rest Pain Relief for Home Office Work</t>
  </si>
  <si>
    <t>IHOME Lazy Sofa Tatami Home Living Room Dormitory Rental House Net Red Ins Girly Style Bedroom Balcony Small New Drop Shopping</t>
  </si>
  <si>
    <t>Dining Chairs Set of 4 for Living Room with Black Metal Legs</t>
  </si>
  <si>
    <t>PU/Velvet Leather Dining Chairs Set of 6, Upholstered Dining Room Chairs with Ring Pull Trim &amp; Button Back, Luxury Tufted</t>
  </si>
  <si>
    <t>Velvet Dining Chairs Set of 6, Upholstered Dining Room Chairs with Ring Pull Trim and Button Back, Luxury Tufted Dining C</t>
  </si>
  <si>
    <t>Rocking Chair Lazy Technology Cloth Lounge Chairs 5 Angle Adjustment Detachable Washable Relaxation And Comfort Recliner Chair</t>
  </si>
  <si>
    <t>Dining Table Set for 4/Computer Desk,Kitchen Table with 2 Chairs and a Bench,Table and Chairs Dining Set 4 Piece Set</t>
  </si>
  <si>
    <t>Traditional Tall Nightstand Side Table with 3 Drawers, Functional Tall 3-Drawer Bedside Table 16" D x 23" W x 29" H, Espresso</t>
  </si>
  <si>
    <t>YITAHOME 46'' Large Makeup Vanity Desk Set with Large LED Lighted Mirror &amp; Power Outlet, Glass Top Vanity with 11 Drawers</t>
  </si>
  <si>
    <t>Basics Folding Plastic Chair with 350-Pound Capacity 6-Pack</t>
  </si>
  <si>
    <t>GTPLAYER Gaming Chair, Computer Chair with Footrest and Bluetooth Speakers, High Back Ergonomic Gaming Chair, Reclining</t>
  </si>
  <si>
    <t>Faux Leather High Back Dining Chairs for Kitchen, Set of 4, Black</t>
  </si>
  <si>
    <t>24cmx20cmx18cm Portable Step Stool Durable Plastic Stool With Comfortable Handle Folding Stool For Adults Children</t>
  </si>
  <si>
    <t>65" W Makeup Vanity Desk with Mirror and 3-Color Lights, 8 Drawers Vanity Table with Side Storage Shelf, Bedroom Dressing Table</t>
  </si>
  <si>
    <t>Modular Sectional Sleeper Sofa with Pull Out Bed, Velvet U Shaped Sectional Couch with Storage Ottoman Convertible 7-Seater Sofa</t>
  </si>
  <si>
    <t>PP Folding Stools Portable Lightweight Chairs For Picnic BBQ Beach Bathroom Kitchen Office Garden Camping Fishing Outdoor</t>
  </si>
  <si>
    <t>Shoe Rack, 8 Tier Shoe Storage Cabinet 32 Pair Plastic Shoe Shelves Organizer for Closet Hallway Bedroom Entryway</t>
  </si>
  <si>
    <t>Walker Edison Sonoma 6-Drawer Solid Wood Dresser, Walnut</t>
  </si>
  <si>
    <t>Living Room Sofa, Oversized Sofas-85inch 3Seater Sofas Comfy for Living Room Sofa, Bouclé Couch</t>
  </si>
  <si>
    <t>Narrow Shoe Storage Cabinet, Shoe Cabinet for Entryway with 3 Flip Drawers, Wood Hidden Storage</t>
  </si>
  <si>
    <t>Spacious Wardrobe with Dustproof Cover - Durable Steel Frame - Ideal for Bedroom, Dorm, Entryway Organization</t>
  </si>
  <si>
    <t>Closet Wardrobe, Portable Closet for Bedroom, Clothes Rail with Non-Woven Fabric Cover, Clothes Storage Organizer, 59 x</t>
  </si>
  <si>
    <t>Small Dresser with 5 Drawers for Closet,Organizer Unit for Bedroom, Living Room &amp; Closets,Dresser for Bedroom,</t>
  </si>
  <si>
    <t>Wardrobe made of engineered wood floor-mounted, 3 doors, can be used in bedroom, 2 drawers (black)</t>
  </si>
  <si>
    <t>CAROTE Pots and Pans Set Nonstick, White Granite Induction Kitchen Cookware Sets, 11 Pcs Non Stick Cooking Set w/Frying Pans &amp; S</t>
  </si>
  <si>
    <t>Modern Ottoman Velvet Footstool Bench for Bedroom, Pink</t>
  </si>
  <si>
    <t>Vanity Set with 3-Color Dimmable Lighted Mirror, Makeup Dressing Table with Drawers, Padded Stool, Black</t>
  </si>
  <si>
    <t>2023 New 3 Drawer Sliding Barrel Modern Bedroom Nightstand, White</t>
  </si>
  <si>
    <t>Bay Window Dressing Table Small Unit Type Simple Bedroom Makeup Table Minimalist and Modern Small Dressing Table</t>
  </si>
  <si>
    <t>Commercial Food Warmer Display Case Steel Countertop Nacho Popcorn Peanuts Tortilla Chips 10lbs Capacity 100W Heating 60W Light</t>
  </si>
  <si>
    <t>US Inventory Modern Living Room Lounge Chairs Arm Chair with Ottoman Stool Genuine Leather</t>
  </si>
  <si>
    <t>BBL Bed Inflatable Air Mattress with Hole for Sleeping After Brazilian Butt Lift Surgery Recover Waterproof BBL for Post Surgery</t>
  </si>
  <si>
    <t>42" Gaming Desk PC Computer Office Table Desk with LED Lights &amp; Monitor Stand &amp; Headphone Hook &amp; Cup Holder n Carbon Fiber Black</t>
  </si>
  <si>
    <t>Modern Nightstand, Drawer and Opening Shelf, Side Table for Bedroom, Tall Night Stand</t>
  </si>
  <si>
    <t>Recliner Chair Massage Rocker with Heated 360 Degree Swivel Lazy Boy Recliner Single Sofa Seat with Cup Holders for Living Room</t>
  </si>
  <si>
    <t>Queen Size Bed Frame with Storage Drawers and Bookcase Headboard, LED Frame with Type-C &amp; USB Ports Bed</t>
  </si>
  <si>
    <t>Corner TV Stand &amp; End Table Set Espresso/Black Simple Design Fits up to 46" Flat Screen Plenty of Storage Sturdy Assembly Set of</t>
  </si>
  <si>
    <t>Zeke Town Small Home Office Armless Chair - Comfortable PU Leather Futon Task with Low Back, Swivel Rolling Wheels w Living Room</t>
  </si>
  <si>
    <t>Floating California King Size Bed Frame with LED Lights Metal Platform Bed No Box Spring Needed Easy To Assemble California King</t>
  </si>
  <si>
    <t>Modern Velvet Dining Chairs Set of 2 Hand Weaving Accent Upholstered Side Chair with Golden Metal Legs for Dining Room</t>
  </si>
  <si>
    <t>Living Room Chair, Modern Gray Velvet Bucket Shaped Special Chair, Soft Padded Armchair, Bedroom Single Person Sofa</t>
  </si>
  <si>
    <t>Kids Pod Swing Seat without Cushions Folding Hanging Hammock Hanging Swing Seat Child Hammock for Indoor Outdoor Suspension Seat</t>
  </si>
  <si>
    <t>Velvet Dining Chairs Set of 4, Woven Upholstered Dining Chairs with Gold Metal Legs, Modern Accent Chairs for Living Room</t>
  </si>
  <si>
    <t>Portable Plastic Folding Stool Cartoon Stool Outdoor Fishing Children Stool</t>
  </si>
  <si>
    <t>Computer Desk Writing Study Office Gaming Table Modern Simple Style Compact with Side Bag Headphone Hook Easy Assembly</t>
  </si>
  <si>
    <t>Glass Top Vanity Desk with Mirror and Lights, Makeup Vanity with Lights, Charging Station and 10x Magnifying Mirror</t>
  </si>
  <si>
    <t>1 set - Household Simple Multi-layer Space-saving X-shaped Shoe Rack Multi-functional Assembly Shoe Cabinet Dust-proof Storage R</t>
  </si>
  <si>
    <t>J28 Light luxury stool wholesale household chair stackable round stool internet celebrity dining table stool simple round stool</t>
  </si>
  <si>
    <t>Makeup Vanity Desk with Large Mirror and Lights, Modern Glass Top Big Vanity Table, Brightness Adjustable, Large Drawer Vanity</t>
  </si>
  <si>
    <t>HIDODO Floating TV Shelf Wall Mounted TV Stand, Floating Entertainment Center Under TV Shelf Floating Media Console with Storage</t>
  </si>
  <si>
    <t>Bedroom Organizer Fabric Dresser 8-Drawer Chest Closet Living Room Storage</t>
  </si>
  <si>
    <t>Dining Table for 2,Small Table and Chairs Set of 2,Dinette Set for 2,Square Dinner Table Set, 3 Piece Kitchen &amp; Dining Room Sets</t>
  </si>
  <si>
    <t>White Nightstands Set of 2, Small Night Stand with Drawer End Table for Bedroom, Dorm, Modern</t>
  </si>
  <si>
    <t>Fameill Vanity Desk with Mirror and Lights, White Vanity Table with 3 Color Lighting, Makeup Vanity Desk with Charging Station</t>
  </si>
  <si>
    <t>Small Recliners for Living Room Holiday Chair Bed Recliner Chair Massage Reclining for Adults Daybed Lounge Chairs Futon Sofa</t>
  </si>
  <si>
    <t>INS Giant Bean Bag Sofa Chair Soft Cotton Linen Couch Recliner Floor Seat Tatami Bedroom Corner Comfy Small Lazy Sofa</t>
  </si>
  <si>
    <t>2PC Leather Dining Chair Iron Modern Simple Sponge Backrest Chair Home Restaurant Hotels Nordic Leather Dining Room Chairs</t>
  </si>
  <si>
    <t>4/8PCS Patio Rattan Conversation Set, Outdoor Wicker Set with Tempered Glass Coffee Table &amp;Thick Cushion, Rattan Chair Wicker</t>
  </si>
  <si>
    <t>Dressing Table Dressing Table Bench Vanity Desk with Mirror, Lights and Drawers for Makeup, Includes Shelves, Cushion Stool</t>
  </si>
  <si>
    <t>3 Armoire Wardrobe with Storage Shelves, Adjustable Shutter Doors, Freestanding Closet with Clothes Hanging Rod</t>
  </si>
  <si>
    <t>YITAHOME Vanity Desk Set with Large LED Lighted Mirror &amp; Power Outlet, Glass Top Vanity with 11 Drawers and Magnifying Glass</t>
  </si>
  <si>
    <t>WLIVE 9-Drawer Dresser, Fabric Storage Tower for Bedroom, Hallway, Nursery, Closet, Tall Chest Organizer Unit for Kids Bedroom</t>
  </si>
  <si>
    <t>Nightstands with Hutch and Charging Station, Nightstand with 3 for Bedrooms Set of 2, Bedside Table Nightstands</t>
  </si>
  <si>
    <t>Rattan Cabinet with 3 Adjustable Shelves Sideboard Coffee Bar Cabinet Accent Cabinet for Living Room Entryway Black+Natural</t>
  </si>
  <si>
    <t>Retro Medieval Style Rattan Coffee Table Glass Side Table Living Room Corner Coffee Tables Combination Table Simple Design</t>
  </si>
  <si>
    <t>Dressing Table with Illuminated Mirror, Dressing Table with Storage Shelves and 4 Drawers, 10 LED Lights, White, Bedroom Dresser</t>
  </si>
  <si>
    <t>Bedside Table with 2 Drawers Modern End Table Metal Frame Storage Side Table White</t>
  </si>
  <si>
    <t>King LED Bed Frame with 4 Storage Drawers, Modern Velvet Upholstered Platform Bed with 55 Tall Heart Shaped Headboard, Beige Bed</t>
  </si>
  <si>
    <t>Bedroom Dresser, Dresser for Bedroom with 10 Drawers, Wood Dresser with Smooth Metal Rail, White, 52.2*15.8*35.8 Inches(W*D*H)</t>
  </si>
  <si>
    <t>Dustproof Wardrobe Household Bedroom Multipurpose Storage Rack Simple Assembly Storage Cabinet Rental Room Multi-layer Wardrobe</t>
  </si>
  <si>
    <t>Dining Table Set for 6, Set with 6 PU Leather Chairs, Dining Room Tables Set Large Breakfast with Metal Dining Table</t>
  </si>
  <si>
    <t>Vanity Desk Girls Vanity with Stool, Makeup Vanity Table with Mirror and 10 LED Lights, Makeup Table with Drawers and 6 Shelves,</t>
  </si>
  <si>
    <t>Round Side Table with Lower Shelf, End Table for Small Spaces, Nightstand for Living Room, Bedroom, Rustic Walnut</t>
  </si>
  <si>
    <t>Swing Chair Hammock-Rope Garden-Seat Hanging Beige Safety Nordic-Style Knitting For Yard</t>
  </si>
  <si>
    <t>K-STAR Home Footstool Nordic Creative Modern Minimalist Shoe Changing Bench Fashion Thickened Plastic Round Stool Waiting Stool</t>
  </si>
  <si>
    <t>L-shaped Desk with Drawers, 55" Computer Desk with Power Socket and LED Light, with Filing Cabinet, White</t>
  </si>
  <si>
    <t>Modern Upholstered Sectional Sofa Couch Set,Modular L Shaped Living Room Sofa Set,Convertible Sofa Couch with Reversible Chaise</t>
  </si>
  <si>
    <t>Walker Edison Sonoma 6-Drawer Solid Wood Caramel Dresser</t>
  </si>
  <si>
    <t>Astrid Tall Black Dresser: 16"D x 20"W x 52"H, 6-Drawer Chest for Bedroom by - Perfect Chest of Drawers for Ample Storage</t>
  </si>
  <si>
    <t>Two Door Wardrobe with Two Drawers and Hanging Rod, White muebles de dormitorio closet organizer</t>
  </si>
  <si>
    <t>Computer Gaming Desk Chair - Ergonomic Office Executive Adjustable Swivel Task PU Leather Racing Chair with Flip-up Armrest</t>
  </si>
  <si>
    <t>Feet Stool Chair Under Desk Footrest Foot Resting Stool With Rollers Massage Foot Stool Under Desk For Home Office Toilet</t>
  </si>
  <si>
    <t>Rovaurx 46.7" Makeup Vanity Table with Lighted Mirror, Large Vanity Desk with Storage Shelf &amp; 5 Drawers, Bedroom Dressing Table</t>
  </si>
  <si>
    <t>84"W Modern Couch with Deep 3-Seat, Full Handcrafted Button Tufted and Wide Rolled Arms, 3 Seater Sofa in Linen Upholstered</t>
  </si>
  <si>
    <t>Electric Stand Up Desk Workstation Whole-Piece Desktop Ergonomic Height Adjustable Standing Desk With Cup and headphone holder</t>
  </si>
  <si>
    <t>Modern Nightstand, Large Drawer and Storage Shelf, Adjustable Feet To Protect Floor From Scratches, Tall Night Stand</t>
  </si>
  <si>
    <t>Vanity Chair Pink Velvet Cushion Gold Butterfly Makeup Leisure Chair Living Room Makeup Stool Chair Seat W/ Golden Metal Legs</t>
  </si>
  <si>
    <t>Home bedroom balcony lounge chair lazy sofa</t>
  </si>
  <si>
    <t>Stackable Clear Acrylic Shoe Box Organizer Double Door Storage Container 9 Pack Magnetic Display Box Sneakers &amp; Handbags</t>
  </si>
  <si>
    <t>Queen Bed Frame with Headboard,Linen Upholstered with Wood Slats Support,No Box Spring Needed,Dark Grey Bed Frame</t>
  </si>
  <si>
    <t>Shoe Cabinet for Entryway, Black Slim Shoes Cabinet with 3 Flip Drawers Narrow Shoes Storage Cabinet Freestanding Shoe Organizer</t>
  </si>
  <si>
    <t>Gaming Chair, Ergonomic Computer Desk Chair with Footrest and Massage Lumbar Support, 360° Swivel Seat and Headrest (Red)</t>
  </si>
  <si>
    <t>Convertible Sectional U-Shaped Couch with Soft Modern Cotton Chenille Fabric for Living Room, 4 Seats Oversized Sofas</t>
  </si>
  <si>
    <t>Floating Window Japanese Tatami Small Unit Type Minimalist and Modern Low Long Table Small Low Table Bedroom Makeup Office Desk</t>
  </si>
  <si>
    <t>Closet Wardrobe, Portable Closet for Bedroom, Clothes Rail with Non-Woven Fabric Cover, Clothes Storage Organizer</t>
  </si>
  <si>
    <t>Creative Small Board Stool, Cute Rabbit Ears Solid Wood Small Stool, Decorative Stool children chair</t>
  </si>
  <si>
    <t>Mirror Shoe Cabinet with 4 Flip Drawers, Wooden Shoe Organizer with 4 Tier for Small Spaces, Full Length Mirror Shoe Rack</t>
  </si>
  <si>
    <t>Sofa Bed with 2 USB, Tufted Foldable for Tight Small Spaces, Modern Fabric Linen Upholstered Foldable Futon Sofa Bed</t>
  </si>
  <si>
    <t>Rustic Metal Storage Cabinet with Shelf, Lockable Doors and Hanging Rod, Industrial Locker Cabinet for Living Room, Bedroom</t>
  </si>
  <si>
    <t>Office Chair Mid Back Swivel Lumbar Support Desk Chair,Computer Gaming Chair with Comfortable Armrests, Mesh Desk Chairs</t>
  </si>
  <si>
    <t>Farmhouse Makeup Vanity Desk with Lighted Mirror &amp; Power Outlet, Vanity Dresser Table with 3 Lighting Modes Brightness</t>
  </si>
  <si>
    <t>Velvet Upholstered Platform Bed, LED Bed Frame, with 4 Storage Drawers, Tufted Headboard</t>
  </si>
  <si>
    <t>LED Full Size Bed Frame with 4 Storage Drawers and Charging Station, Adjustable Headboard, Full Size Bed Frame</t>
  </si>
  <si>
    <t>Coffee Table Black, Lift Top Coffee Tables for Living Room, Small Rising Wooden Dining Center Tables with Storage Shelf</t>
  </si>
  <si>
    <t>Chair, Suitable For Living Room, Bedroom, Dressing Table, Office Fluffy Side Corner Sofa Chair (milk White)</t>
  </si>
  <si>
    <t>Makeup Vanity Desk with Mirror , Black Vanity Table with Power Outlet, Large Makeup Desk</t>
  </si>
  <si>
    <t>Living Room Chairs Acrylic Transparent Fashion Folding Chairs Household Transparent Folding Chair Fashion Crystal Dining Chair</t>
  </si>
  <si>
    <t>Wood Shoe Rack Multi-layer Easy To Assemble Space Saving Bamboo Simple Shoe Rack Narrow Shoe Cabinets Shelves Entryway Bedroom</t>
  </si>
  <si>
    <t>Office Computer Desk Chair, Ergonomic Mid-Back Mesh Rolling Work Swivel Task Chairs with Wheels, Comfortable Lumbar Support, Com</t>
  </si>
  <si>
    <t>Under Desk Footrest with Massage Surface Ergonomic 6 Height Position Adjustable Foot Stool with Firm Non-Slip Legs for Home Offi</t>
  </si>
  <si>
    <t>Computer Desk L Desks - Gaming Desk Corner Desk Writing Desks PC Table with Headphone Hook CPU Stand Home</t>
  </si>
  <si>
    <t>King Size Velvet Bed Frame/Vertical Channel Tufted Wingback Headboard/No Box Spring Needed//Upholstered Platform Bed</t>
  </si>
  <si>
    <t>Nightstands LED Nightstand With Wireless Charging Station and USB Port With 2 Drawers Bedside Tables for the Bedroom Mini Table</t>
  </si>
  <si>
    <t>Bedroom furnitureKing size bed frame, padded platform bed with wingback high headboard, no springs, off-white</t>
  </si>
  <si>
    <t>Double Rocking Chair Sofa Chair Modern Foldable Adjustable Bedroom Balcony Living Room Lazy Comfortable Adult Recliner</t>
  </si>
  <si>
    <t>Dining Chairs Set of 4 Mid-Century Modern Dinning Chairs, Living Room Bedroom Outdoor Lounge Chair PU Leather Cushion</t>
  </si>
  <si>
    <t>Round Dining Table for 4,47 Inch Farmhouse Kitchen Table Small Dinner Table Wood for Dining Room</t>
  </si>
  <si>
    <t>Small Low Table Bedroom Makeup Office Desk Floating Window Japanese Tatami Small Unit Type Minimalist And Modern Low Long Table</t>
  </si>
  <si>
    <t>Sweetcrispy Criss Cross Chair Legged ArmlessOffice Desk Chair No Wheels Swivel Vanity Chair Height Adjustable Wide Seat Computer</t>
  </si>
  <si>
    <t>Dresser, 6 Drawer Dresser , Modern Double Chest with Deep Drawers, Wide Storage Organizer Cabinet, Dresser</t>
  </si>
  <si>
    <t>6 Drawer Double Dresser with Power Outlet, Accent Chests of Drawers with LED Light, Modern White Storage Dresser</t>
  </si>
  <si>
    <t>Kitchen Dining Room Table 0.8" Large for 6 to 8 People, ndustrial Wood Style Rectangle Apartment Dinning Room Dinette Tables</t>
  </si>
  <si>
    <t>Living Room Chair Set of 2, Velvet Accent Chairs Armchair with Lumbar Pillow, Vanity Chairs with Golden Legs, Living Room Chair</t>
  </si>
  <si>
    <t>Modern LED TV Stand for Televisions up to 70 Inch with Glass Shelves and Drawer, Gaming Entertainment Center</t>
  </si>
  <si>
    <t>Black Dresser for Bedroom,Long Dresser with 8 Drawers,51.5''W Wooden Dresser Chest of 8 Drawers,Large Capacity Clothing Storage</t>
  </si>
  <si>
    <t>Dining Chairs Set of 4, Upholstered Parsons Chairs with Nailhead Trim and Wood Legs, Kitchen Side Chair for Living Room</t>
  </si>
  <si>
    <t>Modern Faux Leather/Velvet Office Desk Chair with Low/Mid-back/with Wheels Modern Office Chair Adjustable Home Computer Chair</t>
  </si>
  <si>
    <t>Dining table with 4 chairs, including 4 mats, black kitchen breakfast table</t>
  </si>
  <si>
    <t>43" Storage Ottoman Bench Leather Footstool Hold up to 660lb for Bedroom Black</t>
  </si>
  <si>
    <t>3 Piece Small Round Dining Table Set for Kitchen Breakfast Nook, Wood Grain Tabletop with Wine Storage Rack, Save Space, 31.5"</t>
  </si>
  <si>
    <t>JHSafer 30 Inches Folding Storage Ottoman Bench, Fireproof Storage Chest Foot Rest Stool with Lock, Storage Bench with Handle f</t>
  </si>
  <si>
    <t>White 6 Drawer Dresser, Wooden Storage Chest of 6 Drawers, Vertical Large Capacity Clothing Storage Organizer</t>
  </si>
  <si>
    <t>Modern White TV Stand for 32/40/50/55+ Inch TV, Entertainment Center TV Console, 16 Color LED Light Wood TV Table Stand</t>
  </si>
  <si>
    <t>Modern Style Intelligent Bedside Table 2 Drawers Faux Leather Nightstands with Wireless Charging Bluetooth Speaker Side Cabinet</t>
  </si>
  <si>
    <t>Phoenix Twin Bunk Bed, Student Dormitory, Mocha Wood Beds</t>
  </si>
  <si>
    <t>Footstool, Modern Velvet Round, Powder Room Makeup Chair, Makeup Bench Footstool with Gold Legs Modern Feature Footstool</t>
  </si>
  <si>
    <t>KKTONER Mid Back PU Leather Height Adjustable Swivel Modern Task Chair Computer Office Home Vanity Chair with Wheels (White)</t>
  </si>
  <si>
    <t>Queen Size Floating Bed Frame with LED Lights Upholstered Platform Bed with Charging Station &amp; Button Tufted Headboard Storage</t>
  </si>
  <si>
    <t>Video Racing Seat Height Adjustable With 360°Swivel and Headrest for Office or Bedroom Gamer Chair Computer Armchair Gaming</t>
  </si>
  <si>
    <t>US Bedroom dresser with 5 drawers, TV stand, leather finish, wooden coat, white-</t>
  </si>
  <si>
    <t>Super Fiber Suede Mesh Red Togo Caterpillar Lazy Sofa Cat Paw for Two People 1.5 Meters in The Living Room Corner</t>
  </si>
  <si>
    <t>Nordic Style Single Rocking Chair Lazy Sofa Balcony Living Room Bedroom Leisure Can Lie Can Sleep Luxury Eggshell Penguin Chair</t>
  </si>
  <si>
    <t>Nightstands Set of 2,End Table Side for Bedroom, Bedside ,Small Dresser with 2 Drawers, Night Stands Fa</t>
  </si>
  <si>
    <t>VOWNER Vanity with Lighted Mirror - Makeup Vanity Desk with Power Outlet and 7 Drawers, 3 Color Lighting Modes Adjustable</t>
  </si>
  <si>
    <t>Baysitone Clear Dining Chairs Set of 4, Modern Kitchen Chairs with Transparent Seat, Acrylic Accent Side Chairs</t>
  </si>
  <si>
    <t>LED Nightstand with Voice-Activated Mode, Acrylic Float Nightstand with Charging Station, Side Table End Table with 2 Drawers</t>
  </si>
  <si>
    <t>Dining Room Chairs Set of 6, Velvet Tufted Dining Chairs with Nailhead Back and Ring Pull Trim, Upholstered Dining Chairs</t>
  </si>
  <si>
    <t>Dressers Vanity Desk with Mirror and Lights, White Vanity Table with, Makeup Vanity Desk with Charging Station, Dressers</t>
  </si>
  <si>
    <t>L-Shaped Computer Desk - Gaming Desk Corner Table 50 Inch PC White Writing Desk Wooden Desktop Computer CPU Stand</t>
  </si>
  <si>
    <t>Home Decor Luxury Large Faux Leather Square Storage Ottoman | Ottoman with Storage for Living Room &amp; Bedroom, Distressed Brown</t>
  </si>
  <si>
    <t>Flower Shape Velvet Armchair, Modern Side Chair Vanity Chair with Golden Metal Legs for Living Room/Dressing Room/Bedroom/Home</t>
  </si>
  <si>
    <t>Light Luxury Creative Snails Change Shoes Stools,Home Entrance Doors, Small Household Stools,Low Stools,Sofa Stools,Decor stool</t>
  </si>
  <si>
    <t>King Bed Frame with Luxury Wingback Upholstered Button Tufted Storage Headboard, King Platform Bed with Charging Station</t>
  </si>
  <si>
    <t>2PC Leather Dining Chair High Load-bearing Capacity Metal Frame Sponge Backrest Chair Home Nordic Leather Dining Room Chairs</t>
  </si>
  <si>
    <t>TV Stand with Mount and Power Outlet 51.2", Swivel TV Table Mount for 32-70 in TVs,Height Adjustable Modern Entertainment Center</t>
  </si>
  <si>
    <t>TV Stand, Deformable TV Stand with LED Lights &amp; Power Outlets, Modern TV Stand for 45/50/55/60/65/75 Inch TVS,</t>
  </si>
  <si>
    <t>LED Bed Frame, Adjustable Headboard, Light up with Type-C &amp; USB Charging Station, Upholstered Metal Bedframe, Bed Frame</t>
  </si>
  <si>
    <t>Modern TV Stand for 65" Television, Entertainment Center with Two Storage Cabinets, Retro Style Media Console for Living Room,</t>
  </si>
  <si>
    <t>Modern White TV Stand for 32/40/50/55+ Inch TV, Entertainment Center TV Console, 16 Color LED Light Wood TV Table Stand with</t>
  </si>
  <si>
    <t>Dresser for Bedroom with 3 Drawer, Modern Dressers Chest of Drawers, with Wide Drawers and Metal Handles, Wood Dressers, White</t>
  </si>
  <si>
    <t>Bedroom Dresser, Fabric Dresser with 8 Drawers, High Dresser, Double Dresser, Closet Chest of Drawers, Sturdy Steel Frame</t>
  </si>
  <si>
    <t>Dresser with Mirror and Lamp, White Dresser with Lighting, Make-up Dresser with Charging Station, Hidden and Open Shelves</t>
  </si>
  <si>
    <t>Dressing Table with Light and Full-length Mirror, 3 Lighting Modes, Dressing Table with Drawers in The Bedroom</t>
  </si>
  <si>
    <t>Dresser, Dressing Table with Illuminated Mirror, Lighting Mode in 3 Colors, Adjustable Brightness, Dressing Table with Drawers</t>
  </si>
  <si>
    <t>Desk Makeup Vanity Table Set With Drawer and Storage Cabinet Grey Vanity Table With DIY Lighted Mirror Dressers for Bedroom Home</t>
  </si>
  <si>
    <t>LUMTOK 10-Drawer Dresser Fabric Storage Dressers Drawers for Bedroom Hallway Nursery Closets Steel Frame Wood Top</t>
  </si>
  <si>
    <t>L Shaped Computer Desk Wood Corner PC Gaming Table with Side Storage Bag for Home Office Small Spaces, White</t>
  </si>
  <si>
    <t>Lazy Rocking Chair Washable Technology Cloth Recliner Chair 5 Angle Adjustment Detachable Relaxation And Comfort Lounge Chairs</t>
  </si>
  <si>
    <t>4-Tier Shoe Rack Storage Organizer Mesh Shelves Entryway Industrial Design Rustic Brown Black Organize Shoes Bags Keys Wallet</t>
  </si>
  <si>
    <t>Queen Velvet Bed Frame with Adjustable Headboard, Upholstered Headboard and Footboard, Stable Metal Base, Beige Bed Frame</t>
  </si>
  <si>
    <t>Floral Colorful Small Chair Endurable Hallway Stools Cute Room Chair Adorable Shoes-changing Stool Vanity Chair Ottoman Bench</t>
  </si>
  <si>
    <t>1 folding chair for home and outdoor use Convenient</t>
  </si>
  <si>
    <t>Hanging Egg Chair 360 Swivel, Outdoor Rattan with Overstuffed Cushions, Outdoor Egg Chair</t>
  </si>
  <si>
    <t>Drawer Table with Lighting Mirror &amp; Power Strip Dressing Vanity Table with Lights 4 Drawer Mirror Wood Desk</t>
  </si>
  <si>
    <t>Set of Tables and Chairs for Dining Room Set Leviton Urban Style Counter Height Dining Set: Table and 6 Chairs Chair Grey Sets</t>
  </si>
  <si>
    <t>Modern Lift Top Coffee Table Hidden Compartment Storage Shelf Wooden Living Room Office P2 MDF 39"x28"x24" Black</t>
  </si>
  <si>
    <t>Folding Step Stool Bathroom Stool Non-Slip Design Compact Foldable Step Stool For Bathroom Bedroom Kitchen Outdoor Fishing</t>
  </si>
  <si>
    <t>Foldable Lift Bed Small Table Home Learning Desk Simple Bedroom Computer Window Dormitory Student Table Laptop Computer Desk</t>
  </si>
  <si>
    <t>Simple Shoe Rack Metal Shoe Shelf Footwear Rack Living Room Space Saving Organizer Stand Holder Black Shoe Shelf</t>
  </si>
  <si>
    <t>Small Stool Portable Multifunctional Step Stool Shower Bench Potty Stool for Adults and Kids Apartment Bedside Kithchen Bathroom</t>
  </si>
  <si>
    <t>Nordic Style Tulip Shape Storage Side Table Living Room Sofa Side Small Coffee Table INS Bedroom Bedside Corner Table Home Decor</t>
  </si>
  <si>
    <t>6 Drawer Dresser for Bedroom, Rattan Wood Dressers with Led Light, Tall Dressers &amp; Chests of Drawers, for Bedroom, Entryway</t>
  </si>
  <si>
    <t>Portable Wardrobe Closet Storage Organizer Metal Hanging Rack Non-Woven Fabric (Black, 51 Inch)</t>
  </si>
  <si>
    <t>Grey Couch Convertible Sectional Sofa Couch,4 Seat Sofa Set U-Shaped Fabric Modular Sleeper with Double Chaise Memory Foam</t>
  </si>
  <si>
    <t>TV Stand for 65/70/75 Inch TVs, Entertainment Center with 20 Color LEDs/Power Outlets, TV &amp; Media Console for Gaming, TV Stand</t>
  </si>
  <si>
    <t>Portable Wardrobe Closet Storage Organizer Metal Hanging Rack Non-Woven Fabric 34 Inch Black Assembly Closet for Clothes Locker</t>
  </si>
  <si>
    <t>Computer Chair Managerial Executive Office Chair Gaming Gamer Desk Armchair Relaxing Backrest Ergonomic Swivel Massage Pc</t>
  </si>
  <si>
    <t>Home Folding Stool, Heavy Collapsible Padded Round Metal Stool Recreation Game Room, Black</t>
  </si>
  <si>
    <t>Inflatable Portable Sofa Folding Lazy Bean Bag Sofas Chair Pouf Puff Couch Tatami Living Room Footstool Inflatable Bed Set</t>
  </si>
  <si>
    <t>DWVO Makeup Vanity Desk with Large Lighted Mirror with Power Outlet and LED Strip, 3 Color Lighting Modes with Adjustable</t>
  </si>
  <si>
    <t>1/2/3PCS Plastic Folding Step Stool Portable Foldable Outdoor Dining Stool Multi Purpose Step Stool for Home Office Bathroom</t>
  </si>
  <si>
    <t>Door opening simple fabric wardrobe for home hanging clothes Fabric wardrobe 112CM with 3 storage boxes available</t>
  </si>
  <si>
    <t>Office Foot Rest under Desk Foot Stool Support Desk Step for Work Home Study Computer</t>
  </si>
  <si>
    <t>56.6″W Modern Loveseat 2 Seater Sofa Luxurious Velvet Fabric Couch Futon with Gold-Tone Metal Arms and Legs Sofa</t>
  </si>
  <si>
    <t>6 Wood Drawers,Tall Dresser with Large Organizer, Wood Dressers</t>
  </si>
  <si>
    <t>Swing Egg Wicker Chair and Reinforced Solid Structure Hammock Stand with 2 Storage Baskets and 3Hooks Outdoor Patio Swing Chair</t>
  </si>
  <si>
    <t>Classic Puresoft PU Padded Mid-Back Office Computer Desk Chair with Armrest, 26"D X 23.75"W X 42"H, Black,Office Chairs</t>
  </si>
  <si>
    <t>Lazy Rocking Chair Technology Cloth Lounge Chairs Detachable Washable 5 Angle Adjustment Relaxation And Comfort Recliner Chair</t>
  </si>
  <si>
    <t>Redlife Combined TV Stand, Entertainment Center w/ Storage Shelf for 32~80'' TV Media Console-TV Table for Living Room &amp; Bedroom</t>
  </si>
  <si>
    <t>Narrow Shoe Storage Cabinet, Shoe Cabinet for Entryway with 3 Flip Drawers, Wood Hidden Shoe Storage, Freestanding</t>
  </si>
  <si>
    <t>Rattan Nightstand with 2 Drawers, Rustic Side Table Night Stand with Storage,for Living Room Bedroom Set of 2</t>
  </si>
  <si>
    <t>10 Drawers Dresser Fabric Storage Tower Cabinet Bin Organizer, Black Grey Organizer Chest</t>
  </si>
  <si>
    <t>Computer Armchair Girlfriend Computer Gaming Chair Pink Gaming Chair With Footrest Sister Wife and Love (Pink) Desk Gamer Office</t>
  </si>
  <si>
    <t>US BestOffice Gaming Desk Computer Desk 47"x 23" Home Office Desk Extra Large Modern Ergonomic Black PC Carbon Fiber Table</t>
  </si>
  <si>
    <t>Vintage Dresser for Bedroom with 5/7 Drawers, Wood Drawer Dresser Chest of Drawers for Closet, Living Room, Hallway</t>
  </si>
  <si>
    <t>Wooden Outdoor Folding Picnic Table With Glass Holder Round Foldable Desk Wine Glass Rack Collapsible Table for Garden Party</t>
  </si>
  <si>
    <t>Sleeper Sofa,Sofa Bed- 2 in1Pull Out Couch Bed with Storage Chaise for Living Room, Beige Chenille Couch Sofa Cama Tatami Couch</t>
  </si>
  <si>
    <t>Nightstands Set of 2, End Side Table with Drawer, Bedside Table with Shelf for Living Room Bedroom</t>
  </si>
  <si>
    <t>Lazy Couch Penguin Rocking Chair Adult Lounge Snail Balcony Home Indoor Leisure Rocking Chair Lounge Chair Rocking sofa daybed</t>
  </si>
  <si>
    <t>Full bed frame, velvet upholstered bed frame, tufted headboard with vertical channels, mattress base, white, platform bed frame</t>
  </si>
  <si>
    <t>WLIVE Tall Bedroom with 13 Drawers, Storage Dresser Organizer unit, Fabric Dresser for Bedroom, Chest of Drawers, Steel Frame,</t>
  </si>
  <si>
    <t>Tribesigns Shoe Cabinet with Doors, 20 Pairs Entryway Shoe Storage Cabinet with Shelves, 5-Tier Modern Free Standing Shoe Racks</t>
  </si>
  <si>
    <t>Modern Tuft Futon Couch Convertible Loveseat Sleeper Reclining Sofa Bed Twin Size with Arms and 2 Pillows for Living Room, Black</t>
  </si>
  <si>
    <t>Queen Size Bed Frame, Platform Bedframe with Shelf Headboard and Charging Station, USB Ports &amp; Power Outlets, Industrial Queen</t>
  </si>
  <si>
    <t>Egg Hanging Swing Chair with Cushions 330lbs for Patio, Bedroom, Garden and Balcony,Stand Egg Chair Wicker Egg Chair</t>
  </si>
  <si>
    <t>Studio Stacey Modern and Contemporary White Faux Leather Upholstered Ottoman Bench Foot Rest Stool for Bedr</t>
  </si>
  <si>
    <t>Organizer Units for Clothing Closet Commodes Small Chest Storage Tower Make Up Table Dresser for Bedroom With 5 Fabric Drawers</t>
  </si>
  <si>
    <t>11-Tier Shoe Storage Cabinet, 31 Open Cubbie Shoe Storage Organizer, Free Standing Space Saving Shoe Rack for Entryway,</t>
  </si>
  <si>
    <t>Frame Metal Platform, Max 3500lbs Heavy Duty Metal Slat Support,High Underbed Storage Bed Frames</t>
  </si>
  <si>
    <t>Convertible Sectional Sofa Couch, 4 Seat Sofa Set for Living Room U-Shaped Modern Fabric Modular Sofa Sleeper with Double Chaise</t>
  </si>
  <si>
    <t>Criss Cross Chair - Armless Desk Chair No Wheels Cross Legged Office Chair Wide Swivel Home Office Desk Chairs</t>
  </si>
  <si>
    <t>LEEGOHOME Wardrobe 110/130/150/170x45CMx170CM Closet Wardrobe with 23MM Steel Pipe Bedroom Foldable Cloth Wardrobe</t>
  </si>
  <si>
    <t>67 in Portable Closet Wardrobe for Hanging Clothes, Wardrobe Closet , 4 Hanging Rods and Side Pockets, 8 Storage Shelves</t>
  </si>
  <si>
    <t>Modern Style Solid Wood Bedside Table with Wireless Charging Smart 2 Drawers Bedroom Nightstands with Lock 40cm</t>
  </si>
  <si>
    <t>High Quality Outdoor Rocking Chair Rain Shelter Garden Swing Garden Waterproof Dustproof Lounge Chair Sun Shade Canopy</t>
  </si>
  <si>
    <t>Kids Pod Swing Seat Hammock Chair Children's Hanging Chair Durable Outdoor Garden Patio Swing Folding Hanging Hammock Chair</t>
  </si>
  <si>
    <t>Living Room Light Luxury Rocking Chair Reclining Balcony Home Lounge Chair Foldable Lunch Break Sofa with Armrests Rocking Chair</t>
  </si>
  <si>
    <t>Foldable Shoe Storage Box Stackable Dustproof Transparent Living Room Sneaker Cabinet For Closet Multi Layer Cubby Shoes Rack</t>
  </si>
  <si>
    <t>4 Drawer Dresser, Drawer Chest, Tall Storage Dresser Chest Cabinet Organizer Unit with Metal Legs, Small Dresser for Bedroom,</t>
  </si>
  <si>
    <t>Double door folding simple cloth wardrobe thickened and thickened 19mm steel pipe single person storage wardrobe</t>
  </si>
  <si>
    <t>Office Desk Leather Gaming Computer Chair with Adjustable Swivel Task and Flip-up Arms, Black-White</t>
  </si>
  <si>
    <t>30-inch Faux Leather Folding Storage Ottoman with Padded Lid or Bench with Removable Bin for Living Room or Bedroom</t>
  </si>
  <si>
    <t>3 Drawer Bedside Table with Wooden Legs, Modern White Drawer Dresser Bedside Table, Perfect for Bedroom, Living Room</t>
  </si>
  <si>
    <t>Transparent Folding Chair Acrylic Minimalist Modern Dining Chairs North Europe Style Lightweight INS Transparent Photo Chairs</t>
  </si>
  <si>
    <t>Adult lazy sofa rocking chair, single-person balcony leisure sofa chair, luxury living room internet-famous rocking chair</t>
  </si>
  <si>
    <t>Full Size Platform Bed with LED Lights, Adjustable Tufted Headboard, Wood Slats - White</t>
  </si>
  <si>
    <t>Inflatable Airplane Foot Rest Height Adjustable Wear Resistant Super Soft Widely Used Folding Portable Airplane Chair Extender</t>
  </si>
  <si>
    <t>Acrylic Transparent Coffee Table Clear Drink Table Small Round End Modern Living Room Side Table Acrylic desk Home Decorations</t>
  </si>
  <si>
    <t>Office Chair,Ergonomic Rolling with 4D Adjustable Armrest,3D Lumbar Support, Mesh Swivel 26"D x 26"W x 53"H Metal Office Chairs</t>
  </si>
  <si>
    <t>Rectangle Glass Coffee Table-Modern Side Coffee Table with Lower Shelf Black Wooden Legs-Suit for Living Room</t>
  </si>
  <si>
    <t>Twin-Over-Twin Bunk Bed Espresso Converts To 2 Individual Twin Beds, Getting Up and Down in Bed</t>
  </si>
  <si>
    <t>Ergonomic headboard bed frame, upholstered Led bed frame with light and charging station, premium Pu leather platform bed frame</t>
  </si>
  <si>
    <t>Makeup Vanity Desk with LED Lighted Sliding Mirror,Jewelry Cabinet and 4 Drawers,Bedroom Dressing Table.</t>
  </si>
  <si>
    <t>1pc Outdoor Camping And Fishing Hand Bag Chair Rainbow Portable Plastic Circular Folding Chair Retractable Queue Chair</t>
  </si>
  <si>
    <t>Stackable Shoe Storage Containers Set of 10 with Magnetic Door Sturdy Clear Boxes Men's Sneaker Storage and Organization</t>
  </si>
  <si>
    <t>SMUG Office Desk Computer Chair, Ergonomic High Back Comfy Swivel Gaming Home Mesh Chairs with Wheels, Lumbar Support, Adjustabl</t>
  </si>
  <si>
    <t>Bed Frame with Wingback, Upholstered Beds Frames with Diamond Tufted Headboard and Footboard, No Box Spring Needed, Bed Frame</t>
  </si>
  <si>
    <t>Shoe Cabinet,48 Pairs Shoes Rack 3 By 8 Tier Shoes Organizer Space Saving Storage for Closet Hallway Living Room Bedroom White</t>
  </si>
  <si>
    <t>Upholstered Queen Platform Bed Frame, With 4 storage drawers and headboard, Diamond sewn button tufting, Base wood slat support</t>
  </si>
  <si>
    <t>Shoe Cabinet with 3 Clamshell Drawers, Modern Slim Hidden Shoe Storage and Freestanding Tipper Rack with Narrow Entry Grey</t>
  </si>
  <si>
    <t>Fabric Dresser for Bedroom, Storage Drawer Unit,Dressers with 10 Deep Drawers for Office,White Vanity Desk</t>
  </si>
  <si>
    <t>Nightstands Set of 2-Natural Beside Table with Storage Drawer - Midcentury Modern Bedroom Storage Cabinet</t>
  </si>
  <si>
    <t>4 Door Wardrobe Armoire Closet with Mirror Door, Wardrobe Cabinet with 2 Drawers &amp; Hanging Rod, Armoire Dresser Wardrobe Clothes</t>
  </si>
  <si>
    <t>Modern convertible tufted linen upholstered futon sofa bed with 2 pillows, padded loveseat</t>
  </si>
  <si>
    <t>LEEGOHOME Wardrobe 105cmx45cmx170cm 26mm Steel Pipe Assembly Hanging Bedroom Clothes Bold Simple Oxford Cloth Wardrobe</t>
  </si>
  <si>
    <t>TV stand, LED lighting entertainment center, modern live fireplace with high-gloss storage cabinets</t>
  </si>
  <si>
    <t>Swings Outdoor, Black Outdoor Swings for Adults with Removable Cushion and Coated Steel Frame, Patio Swings for Outside</t>
  </si>
  <si>
    <t>12 Pack Shoe Storage Box, Shoe Organizer for Closet,Space Saving Foldable Sneaker Shoe Rack Containers Bin Holder</t>
  </si>
  <si>
    <t>Furinno Turn-N-Tube No Tools 3D 3-Tier Entertainment Stand up to 50 inch TV, Amber Pine/Black</t>
  </si>
  <si>
    <t>Multilayer Dustproof Shoe Shelf Organizer for Closet Shoe-shelf Stackable Shoe Rack Large Closet Shoe-shelfs Shoes Storage Racks</t>
  </si>
  <si>
    <t>Cute Bear Coffee Bedroom Bedside Small Table,Bear Statue Shoes Stool Creative Cabinet Tray Ornament Home Decor Housewarming Gift</t>
  </si>
  <si>
    <t>Shoerack Shoes Organizer for Teeth Wallets and Bags for Women Fashion 2024 Living Room Cabinets Shoe Rack Organizer Shoe-shelf</t>
  </si>
  <si>
    <t>Simple Folding Sofa Bed Apartment Small Family Simple Reclining Chair Single Folding Sofa Bed lounge chair luxury modern sofa</t>
  </si>
  <si>
    <t>Makeup Table, Built-in Light, 7 Drawers, Mirror, White Dressing Table in Bedroom, 58.2 '' High X 47.3 '' Wide X 16.9 ''</t>
  </si>
  <si>
    <t>Nightstand with Charging Station, LED Bedside Table Adjustable Fabric Drawer, Night Stand Storage, 3-Tier B</t>
  </si>
  <si>
    <t>9-Cube Storage Organizer, White, Bookcase, Display Shelf Cube Storage for Bedroom, Hallway, Office, Living Room Cabinet</t>
  </si>
  <si>
    <t>Shoe Rack Organizer, 48 Pair Shoe Storage Cabinet with Door Expandable Plastic Shoe Shelves for Closet,Entryway,Hallway,Bedroom</t>
  </si>
  <si>
    <t>Living Room Chairs, Convertible Chair Bed, Adjustable Chair with Pillow and Pocket, Multi-Functional Sleeper Living Room Chairs</t>
  </si>
  <si>
    <t>Glass Curio Cabinet Display Case Collectibles Showcase Lockable Design 64.2"Hx16.9''Lx14.6''W Black</t>
  </si>
  <si>
    <t>Convertible Sectional Sofa Velvet L Shaped Couch Reversible 4 Seat Corner Sofas for Small Apartment,Velvet Black Sofa</t>
  </si>
  <si>
    <t>Collapsible shoe rack for closet plastic collapsible shoe rack, stackable clear folding shoe storage box high locker</t>
  </si>
  <si>
    <t>HAIOOU Coffee Table, Mid Century Modern Style Cocktail Table TV Stand with Drawer, Open Storage Shelf</t>
  </si>
  <si>
    <t>Velvet Futon Sofa Bed, 73-inch Sleeper Couch with 3 Reclining Angles, Living Room Loveseat Sofa Two Pillows (Cream White Velvet)</t>
  </si>
  <si>
    <t>Stackable Shoe Organizers Drawers 18 PCS Storage Boxes Black XL Size Ideal All Shoes Sandals Sneakers High Heels Ventilated</t>
  </si>
  <si>
    <t>41" Marble White Cool Coffee Table for Living Room,Rectangular Glossy Smart Contemporary Center Table for Waiting Area,White</t>
  </si>
  <si>
    <t>Cabinet/ Closet Miscellaneous Storage Storage Cabinet Clothing Cupboard Cinnamon Cherry Finish Hanger Cabinets Wardrobes Locker</t>
  </si>
  <si>
    <t>Wooden Small Stool Bedside Step Stool Indoor Mobile Step Stool Foot Stool Bathroom Toilet Wooden Stool Ornament</t>
  </si>
  <si>
    <t>Set of 2 LED Nightstands Nightstand with 2 Drawers High Gloss Night Stands with 16 Colors LED Lights Side Table</t>
  </si>
  <si>
    <t>LED Nightstand with Wireless Charging Station &amp; USB Ports, Bedside Tables with 2 Drawers, with 3 Color &amp; Adjustable Brightness</t>
  </si>
  <si>
    <t>1pc hammock, outdoor camping leisure anti-rollover duck bill buckle hammock, travel supplies swing</t>
  </si>
  <si>
    <t>Nightstands Set of 2, Night Stand with Drawers, Bedside Tables with Solid Wood Legs and Large Storage Space for Bedroom</t>
  </si>
  <si>
    <t>67 Inch Large Capacity Portable Closet Wardrobe with Non-Woven Fabric Cover, 4 Hanging Rods, 8 Shelves - Black Clothes Storage</t>
  </si>
  <si>
    <t>Apartment Giant Bean Bag Sofa Chair Cotton Linen Bedroom Lazy Sofa Couch Recliner Floor Seat Tatami Puff Armchair Corner Comfy</t>
  </si>
  <si>
    <t>Nordic Adult Rocking Chair Washable Technology Cloth Lazy Sofa Lounge Chair Balcony Sun Recline Adjustable Ergonomic Deckchair</t>
  </si>
  <si>
    <t>Outdoor Sofa Four Piece Set, with Soft Cushion and Tempered Glass Table, Willow Wicker Garden Sofa</t>
  </si>
  <si>
    <t>Electric Standing Desk with Drawers,55 Inch Whole-Piece Glass Desktop,Height Adjustable Stand Up Sit Stand Home Office Ergonomic</t>
  </si>
  <si>
    <t>Home Office Chair Velvet Desk Chair Accent Armchair Upholstered Modern Tufted Chairs Dining Chairs, Tufted Vanity Chairs Sid</t>
  </si>
  <si>
    <t>Wooden Folding Picnic Table Outdoor Portable Holder Round Foldable Desk Wine Glass Rack Collapsible Table For Garden Party</t>
  </si>
  <si>
    <t>Dresser for Bedroom, Chest of Drawers, Closet Storage with 8 Drawers, Cloth Dresser Clothes Organizers Tower with Fabric Bins</t>
  </si>
  <si>
    <t>Ice Cream, Corn Stool, Trendy Home Burger Chair, Macaron Ornaments, Resin Low Stool Decoration Gift Living Room Stool</t>
  </si>
  <si>
    <t>Office Desk Mat,Non-Slip PU Leather Desk Blotter, Computer Desk Pad, Waterproof Desk Writing Pad for Office and Home 60cm x 35cm</t>
  </si>
  <si>
    <t>1PCS Nordic Dressing Chair Designer Home Designer Armchair Living Room With Backrest Fashion Fauteuil Salon Household Essentials</t>
  </si>
  <si>
    <t>GIANXI Summer Outdoor Folding Chair Adult Siesta Artifact Living Room Simple Lounge Chair Siesta Artifact With Mattress Camp Bed</t>
  </si>
  <si>
    <t>MOMO Cream Style Small Flat Tea Table Small Household Sofa Side Table Celebrity INS Designer Bedroom Plastic Cute Side Table</t>
  </si>
  <si>
    <t>Dresser, 10 Drawer Dresses Bedroom Fabric Dresses, Bedroom Chest of Drawers with Side Pockets and Hooks</t>
  </si>
  <si>
    <t>Glass Display Cabinet, White Floor Standing Glass Bookshelf, Glass Display Case with 4 Clear Dividers for Collectibles</t>
  </si>
  <si>
    <t>Small Wooden Stool Round Polished Modern Storage Flower Pot Stand Eco-friendly Wooden Color Children's Stool Home Accessories</t>
  </si>
  <si>
    <t>Wassily Chair Lazy Sofa Scandinavian Saddle Leather Single Chair Stainless Steel Leisure Single Sofa Chair Lounge Chair</t>
  </si>
  <si>
    <t>Shoerack Large Capacity Stackable Tall Shoe Shelf Storage to 50-55 Pairs Shoes and Boots Sturdy Metal Free Standing Organizer</t>
  </si>
  <si>
    <t>Nightstand, Madison Modern 2 Drawer Nightstand, Walnut Nightstands</t>
  </si>
  <si>
    <t>Fameill White Vanity Desk with Mirror and Lights,Makeup Vanity with 2 Drawers Lots Storage,Vanity Table with ,35in(L)</t>
  </si>
  <si>
    <t>6 Drawer Dresser,Black Chest of Drawers,Storage Tower Clothes Organizer Closet,Double Dresser for Bedroom, Living Room, Entryway</t>
  </si>
  <si>
    <t>Portable Folding Telescopic Stool Lightweight Plastic Subway Queuing Chair Outdoor Camping Chair Fishing Seat with Carry Bag</t>
  </si>
  <si>
    <t>LOKEME Portable Closet, 55.5 Inch Wardrobe Closet for Hanging Clothes with 2 Hanging Rods, 9 Clothes Storage Organizer Shelves</t>
  </si>
  <si>
    <t>Dressing Cabinet, 9-drawer Dresser, Chest of Drawers with Fabric Storage Bins, Tall Dresser with Wooden Tops</t>
  </si>
  <si>
    <t>Vanity Desk with Mirror and LED Light, Makeup Vanity Desk with Drawers and Open Shelf and Storage Cabinet</t>
  </si>
  <si>
    <t>Free Shipping Drawers Cabinet Mobile Lateral File Cabinet Printer Stand With Open Storage Shelves for Home Office White Cabinets</t>
  </si>
  <si>
    <t>Shoe Cabinet, Modern Freestanding Shoes Storage Cabinet with 2 Flip Drawers &amp; 1 Slide Drawer, Open Shelf, Shoe Cabinet</t>
  </si>
  <si>
    <t>VECELO Queen Size Bed Frame with Headboard and Footboard, Heavy Duty Metal Slat Support, Platform Mattress Foundation, No Box Sp</t>
  </si>
  <si>
    <t>Make-up Dresser with Light and 2 Mirrors, Set, Dresser with Drawers, Bedroom Dresser Black Dressers for Bedroom</t>
  </si>
  <si>
    <t>70.8" Large Kitchen Dining Room Table for 6-8 People, Rustic Grey Farmhouse Industrial Wood Style Rectangle Apartment Dinning</t>
  </si>
  <si>
    <t>Shoe Rack Storage Organizer 5-7laye Shoe Cabinets Shoes Storage Rack Space Saving Sneakers Organizer for Wall Corner Shoes Shelf</t>
  </si>
  <si>
    <t>Dinning Table for Restaurant 47 Inch Small Circle Dining Tables With Wood Strip Base for Kitchen Living Room (Natural) Set Home</t>
  </si>
  <si>
    <t>82" L-Shape Sofa Reversible Sleeper, Pull Out Bed, Storage Chaise and Arms, Corner Couch for Living Room, Linen Sectional Sofa</t>
  </si>
  <si>
    <t>Adjustable 9 Tier Shoe Rack Organizer 72-90 Pairs Sturdy Waterproof Fabric Space Saving Closet Entryway Bedroom Storage Solution</t>
  </si>
  <si>
    <t>GTRACING Gaming Chair, Computer Chair with Mesh Back, Ergonomic Gaming Chair with Footrest, Reclining</t>
  </si>
  <si>
    <t>L Shaped Gaming Desk,Power Outlet and Pegboard,Gaming Desk with Led Lights,Sturdy Desk for Home Office Writing</t>
  </si>
  <si>
    <t>LED TV Stand for Up 50 to 70 Inch, TVs Entertainment Center Table Stands with 2 Storage and 3 Open Shelves High Gloss, TV Stand</t>
  </si>
  <si>
    <t>Ergonomic Feet Pillow Relaxing Cushion Support Foot Rest Under Desk Feet Stool for Home Office Computer Work Foot Rest Cushion</t>
  </si>
  <si>
    <t>Chaise Longue Sofa Bed with Removable Armrests, 2 Cup Holders, Grey</t>
  </si>
  <si>
    <t>Mobile Side Table, Small Coffee Table, Cream Style, Creative Sofa Side Table, Modern and Simple Home Balcony Table</t>
  </si>
  <si>
    <t>Home Girl Computer Chair Comfortable Study Seat Bedroom Sedentary Back Swivel Chair Student Dormitory Internet Makeup Chair</t>
  </si>
  <si>
    <t>Upholstered Bed Frame King Size With Headboard Under Bed Storage No Box Spring Needed/Noise Free/Heavy Duty/White Platform Queen</t>
  </si>
  <si>
    <t>Hercules Series Plastic Folding Chair - White - 10 Pack 650LB Weight Capacity Comfortable Event Chair-Lightweight Folding Chair</t>
  </si>
  <si>
    <t>1P Shoesbox</t>
  </si>
  <si>
    <t>AMERLIFE Makeup Vanity Table Set with Sliding &amp; LED Lighted Mirror, 45" Large Vanity with Charging Station, 4 Drawers</t>
  </si>
  <si>
    <t>Nightstands Set of 2 with LED Lights and Charging Station,Bedside Table 2 Fabric Storage Drawers,USB Ports Power Outlets,Brown</t>
  </si>
  <si>
    <t>Home Office Chair Ergonomic Desk Chair Mesh Computer Chair with Lumbar Support Armrest Executive Rolling Swivel Adjustable</t>
  </si>
  <si>
    <t>Dresser Set, Dressing Table, Lighting Mirror, Power Strip and Hair Dryer Holder, Dresser with Drawers, Bedroom Storage Shelf</t>
  </si>
  <si>
    <t>Homall Computer Racing Style Pu Leather Ergonomic Adjusted Reclining Video Gaming Single Sofa Chair with Footrest Headrest</t>
  </si>
  <si>
    <t>Simple and Light Luxury Acrylic Sofa Side Small Apartment Living Room Design Sense Tea Table Household Bedroom Bedside Table</t>
  </si>
  <si>
    <t>Night Stand Set 2, Nightstand with 2 Fabric Drawers, Small Wood Nightstands for Bedroom, Bedside Tables Drawers</t>
  </si>
  <si>
    <t>Convertible Sectional Sofa Couch, Modern Chenille Fabric U-Shaped, 4-Seat with Long Chaise for Living Room, Gray Free Shipping</t>
  </si>
  <si>
    <t>Dowinx Gaming Chair Breathable PU Leather Gamer Chair with Pocket Spring Cushion, Ergonomic Computer Chair with Massage Lumbar</t>
  </si>
  <si>
    <t>Sofa with 2 Seats, Velvet Loveseat, Soft Indoor Sofas with Gold Metal Legs, Living Room Sofa</t>
  </si>
  <si>
    <t>Adjustable Laptop Desk Stand Portable Aluminum Ergonomic Lapdesk For TV Bed Sofa PC Notebook Table Desk Stand With Mouse Pad</t>
  </si>
  <si>
    <t>FAMAPY Vanity Mirror with Lights Desk and Chair, Vanity Desk with Sliding Lighted Mirror, Makeup Vanity with Lights, Drawers</t>
  </si>
  <si>
    <t>King size bed frame, floating bed frame with LED lights, modern low-profile platform,solid pine slatted support,easy to assemble</t>
  </si>
  <si>
    <t>Folding Multi-Layer Shoe Cabinet Large Capacity Dust Proof Storage Shelf Phyllostachys Pubescens Easy Installation Shoe Racks</t>
  </si>
  <si>
    <t>Recliner Chair for Living Room Home Theater Seating Single Reclining Sofa Lounge with Padded Seat Backrest (Beige)</t>
  </si>
  <si>
    <t>Velvet Barrel Accent Chair with Scalloped Silhouette and Gold Metal Legs, Decorative Piece Suitable for Traditional, Modern</t>
  </si>
  <si>
    <t>LED TV Stand, for 65inch TVs Wooden Sliding Barn Door TVs Center Media Console Table with Storage and Shelves, TV Stand</t>
  </si>
  <si>
    <t>1 Stainless Steel Shoe Rack 3-Layer Tower Storage Shelf Entryway Shoes Organizer Metal Stackable Cabinet Closets Shoe Holder</t>
  </si>
  <si>
    <t>WLIVE 4 Drawers Dresser and 16 Drawers Dresser Set, Dresser for Bedroom, Closet, Hallway, Storage Organizer Unit,</t>
  </si>
  <si>
    <t>Chest of Drawers With Fabric Bins Make Up Table Dresser for Bedroom Wooden Top for TV Up to 45 Inch Vanity Desk Entryway Nursery</t>
  </si>
  <si>
    <t>Smart Bedside Table with Wireless USB Charging LED Ultra Narrow Smart Bedside Table Narrow Smart Nightstands</t>
  </si>
  <si>
    <t>Velvet Dining Chairs Set of 4, Modern with Golden Metal Legs, Woven Upholstered Dining Chairs for Dining</t>
  </si>
  <si>
    <t>5-piece dining table set for 4 people, with chairs, glass countertop, small space, silver color</t>
  </si>
  <si>
    <t>LANTEFUL 10 Tier Shoe Storage Cabinet with Door, Portable Narrow Organizer Rack for 20 Pairs, White Plastic with Hooks for Entry</t>
  </si>
  <si>
    <t>Bay Window Dressing Table Simple Bedroom Makeup Table Small Unit Type Minimalist and Modern Small Dressing Table</t>
  </si>
  <si>
    <t>Clouds Tea Table House Lonely Wind Nordic Home Living Room Small Apartment Shaped Table Cream Simple Modern Tea Table</t>
  </si>
  <si>
    <t>L Shaped Gaming Desk with Hutch &amp; Shelves 47'' Gaming Computer Desk with LED Lights &amp; Power Strips Reversible PC Gaming Desk</t>
  </si>
  <si>
    <t>Outdoor Table and Chairs Set,All-Weather for Backyard, Outdoor Table and Chairs Set</t>
  </si>
  <si>
    <t>Double Egg Chair with Stand,700lbs Capacity Rattan Wicker Swing with UV Resistant Cushion and Pillow, 2 Person Egg Swing Chair</t>
  </si>
  <si>
    <t>1pc Sequin Inflatable Sofa Colorfull Sequin Lazy Sofa Bean Bag Chair Lounger Living Room Bedroom Office Lounge Chair Lounger</t>
  </si>
  <si>
    <t>No Need To Install Wardrobe Household Bedroom Folding Simple Cloth Wardrobe Steel Frame Storage Cabinet Wardrobe Rental Room</t>
  </si>
  <si>
    <t>MUMUCC Multifunctional Laptop Desk With Cushion and Filled with Foam Particles, Small Pillow Table, Hard Mouse Pad Large</t>
  </si>
  <si>
    <t>Vanity Desk with LED Lighted Mirror &amp; Power Outlet &amp; 4 Drawers, Dressing Makeup Table Set with Storage Stool, White</t>
  </si>
  <si>
    <t>Household Pulley Low Stool Multi-functional Children Walking Round Stool 360 Degree Rotation With Universal Wheel Home Soft Seat</t>
  </si>
  <si>
    <t>Nightstand with Charging Station and LED Lights, Bed Side Tables Set of 2, End Tables with Drawer</t>
  </si>
  <si>
    <t>Bar Table and Chair Set for 5 Piec, Counter Height Pub Table and 4 PU Soft Stools with Backrest, Dining Table Set</t>
  </si>
  <si>
    <t>Large Modern Dining Table for 6-8 People, Rectangular Kitchen Table with Faux Marble Top, Gold Geometric Metal Legs, 70.3 in</t>
  </si>
  <si>
    <t>Multifunctional Movable Small Coffee Table Home Balcony Leisure Tables Chairs Living Room Sofa Side Table Side Cabinet</t>
  </si>
  <si>
    <t>OMGD Wind Coffee Table Living Room New Small House Cream Wind Light Luxury Table Senior Sense Sofa Side Table Practical News</t>
  </si>
  <si>
    <t>Office Comfort Footrest Under Desk Non-Skid Relieve Foot Pedal Foot Office Footrests Fatigue 2023 T9R9</t>
  </si>
  <si>
    <t>Furinno Jaya Simple Design Oval Coffee Table with Bin for Living Room</t>
  </si>
  <si>
    <t>Convertible Sectional Sofa, 4 Seat Sofas Set for Living Room U-Shaped Modern Fabric Modular Sofa Sleeper with Double Chaise</t>
  </si>
  <si>
    <t>Black Night Stand with LED Lights&amp;Charging Station, End Bedside Table with 3 Drawers, USB Ports and Outlets for Bedroom Living</t>
  </si>
  <si>
    <t>Card Folding Stool Portable Outdoor Camping and Fishing Multi Functional Handheld Basket Folding Stool Portable Stool</t>
  </si>
  <si>
    <t>Nordic Vanity Chair Girls Comfortable Bedroom Living Room Make Up Manicure Chairs Computer Chair Home Office Seat Adult</t>
  </si>
  <si>
    <t>Dressing table, wooden dressing table with 5 layers of drawers,suitable for large capacity cabinets in bedrooms and living rooms</t>
  </si>
  <si>
    <t>1/12 Scale mini house Miniature Round Wooden Coffee Table (White)</t>
  </si>
  <si>
    <t>IRONCK Vanity Makeup Desk Set with LED Lighted Mirror &amp; Power Outlet, 7 Drawers Bedroom Vanities Table with Stool,Black</t>
  </si>
  <si>
    <t>YITAHOME Nightstand with 2 Drawers End Bedside Bed Table with Storage Modern with Metal Frame for Small Space Living Room US</t>
  </si>
  <si>
    <t>Full Size Metal Bed Frame, Button Tufted Headboard, Heavy Duty Platform Bed Frame, Thickened Metal Steel Slat Support</t>
  </si>
  <si>
    <t>ROJASOP 10 Tier Shoe Rack with Covers,Large Capacity Stackable Tall Shoe Shelf Storage to 50-55 Pairs Shoes and Boots Sturdy</t>
  </si>
  <si>
    <t>Household Installation Simple Multi-functional Shoes and Hats One-piece Floor Dust-proof Multi-layer Storage Coat Rack</t>
  </si>
  <si>
    <t>trolley organizer Storage cabinet for multiple purpose bedroom plastic nightstand drawers Dressing table Living room cabinet</t>
  </si>
  <si>
    <t>Foot Stool, Modern Accent Step Stool Seat with Solid Wood Legs Velvet, Small Foot Stool Ottoman</t>
  </si>
  <si>
    <t>Mobile adjustable laptop desk portable computer rack</t>
  </si>
  <si>
    <t>Dining Room Sets, Fabric Table Chair, Set of 2, Light Beige, Natural Oak, Table Table Set 8 Chairs, Dining Room Set</t>
  </si>
  <si>
    <t>Stackable Shoe Rack Multi-Layer Installation-Free 3-4 Tier Household Multifunctional Space Saving X-Shaped Shoe Rack</t>
  </si>
  <si>
    <t>Nightstand, Modern Bedside End Table Set of 2, Night Stand with Drawer and Storage Shelf for Living Room Bedroom</t>
  </si>
  <si>
    <t>Dowinx Big and Tall Gaming Chair with Footrest, High Back Ergonomic Office Chair with Comfortable Headrest and Lumbar Support</t>
  </si>
  <si>
    <t>Diwnnue Vanity Desk with LED Lighted Mirror, Makeup Vanity Table Set with 6 Drawers, 3 Color Lighting Modes Brightness Adjustabl</t>
  </si>
  <si>
    <t>Rattan Cabinet Sideboard Buffet Cabinet, with Handmade Natural Rattan Doors, Cabinet with Adjustable Shelve, Sideboard Cabient</t>
  </si>
  <si>
    <t>Simplicity Coffee Table Bedside Storage Rack , Mini Sofa Side Table, Home Living Room Side Table Corner Table</t>
  </si>
  <si>
    <t>Upholstered platform bed frame with adjustable headboard, plank support, noiseless, no box spring, easy assembly</t>
  </si>
  <si>
    <t>2 Pack Nightstand End Table Side Table with 2 Hand Made Rattan Decorated Drawers Wood Accent Table with Storage for Bedroom</t>
  </si>
  <si>
    <t>L Shaped Gaming Desk with LED Lights &amp; Power Outlets, Reversible Computer Desk with Shelves &amp; Drawer, Corner Desk Home</t>
  </si>
  <si>
    <t>Armoir, 32"W x 35"H x 20"D White Wardrobe Closet &amp; Cabinet - Functional Clothes Storage with Hanging Rail, Armoire Wardrobe</t>
  </si>
  <si>
    <t>Wardrobe Household Bedroom Simple Assembly Dust-proof Wardrobe for Rental Use Thickened Storage Wardrobe Organizing Rack</t>
  </si>
  <si>
    <t>Pooping Stool for Adults Bathroom Posture Toilet Foot Step Footstool</t>
  </si>
  <si>
    <t>Dresser for Bedroom with 12 Drawers Dressers for Pink Chest of Drawers with Wood Top, Metal Frame, Tall Dressers for Living Room</t>
  </si>
  <si>
    <t>1:12 Wood Trim Mini Vintage Night Table Mini Wood Retro Bedside Table Mini House Adornment Cabinet Model Bedroom Decoration</t>
  </si>
  <si>
    <t>Under Feet Stool Chair Under Desk Footrest Foot Resting Stool With Rollers Massage Foot Stool For Home Office Toilet Footstool</t>
  </si>
  <si>
    <t>3-Seat Swing Seat and Ceiling Cover Garden Swing Hammock Tent Waterproof UV Protection Courtyard Swing Cover (not include swing)</t>
  </si>
  <si>
    <t>Porch Swing Awning Replacement Waterproof Swing Canopy Garden Outdoor Hammock Swing Awning</t>
  </si>
  <si>
    <t>Dining Table Set for 4, Bar Tables and Chair Sets Faux Marble Counter Height Dining Tables Set with 4 PU Upholstered Stool Table</t>
  </si>
  <si>
    <t>Furinno Jensen Corner Stand with Fireplace for TV up to 55 Inches, 55-Inch, Solid White</t>
  </si>
  <si>
    <t>Nightstands Set of 2, Small Night Stands with Charging Station, End Side Tables with USB Ports &amp; Outlets, Slim Bedside Table</t>
  </si>
  <si>
    <t>Adjustable Laptop Desks Widen Computer Table with Wheels Mobile Storage Desk Simple Study Table Desktop Household Reading Desk</t>
  </si>
  <si>
    <t>Bamboo Nightstand Bedside Table, Modern Wood Side Table with Storage, Small End Table for Bedroom with Drawer and Open Shelf</t>
  </si>
  <si>
    <t>Acrylic Drink Table Clear Small Round End Table For Drinks Modern Living Room Side Table For Drinks Snacks Phones Coffee Drink</t>
  </si>
  <si>
    <t>Capacity Portable Closet Wardrobe with Non-Woven Fabric Cover, Hanging Rods, Shelves - Black Clothes Storage Organizer</t>
  </si>
  <si>
    <t>Large Wardrobe Armoire Closet with 3 Doors, Freestanding Wardrobe Cabinet for Hanging Clothes, Bedroom Armoire Dresser Wardrobe</t>
  </si>
  <si>
    <t>Metal Wardrobe Cabinets with Lock, Clothing Locker Storage Cabinets for Home Room, Fire Department, School, Employee, Gym</t>
  </si>
  <si>
    <t>TV Stand with LED Ambient Lights, Modern TV Stand with Open Shelf Storage Cabinet for 62 Inch TV, Brown TV Stand</t>
  </si>
  <si>
    <t>Garden Wearable Stool Lightweight Bench Chair Seat Round Stool Outdoor Fishing Chair for Outside Gardening Planting Fishing Farm</t>
  </si>
  <si>
    <t>Upholstered Smart LED Bed Frame with Adjustable Elegant Flower Headboard, Wooden Slatted Support, Full Size Platform Bed Frame</t>
  </si>
  <si>
    <t>Girls Cute Bedroom Stool Nordic Ins Net Red Anchor Makeup Chair Dressing Chair Home Back Dining Chair</t>
  </si>
  <si>
    <t>Large Dresser Set with Illuminated Mirror and Charging Station, Make-up Dresser, Dresser with Upholstered Stool,</t>
  </si>
  <si>
    <t>Office Home Leg Up Relaxing Cushion Pillow Soft Footrest Foot Rest Pillow PVC Inflatable</t>
  </si>
  <si>
    <t>Foot Rest Under Desk Foot Rest Massage Pad Ergonomic Footrest Stool for Home Office Bathroom Travel K0R1</t>
  </si>
  <si>
    <t>Computer Chair Gaming Office Chair Grey Tilt and Lock Mesh Swivel Rolling Height Adjustable Desk Gamer Armchair Chairs Ergonomic</t>
  </si>
  <si>
    <t>43 Inches Folding Storage Ottoman Bench, Velvet Ottoman with Footrest for Living Room, Long Shoes Bench, (Pink)</t>
  </si>
  <si>
    <t>Bunk Bed Twin Over Full Sturdy Steel Metal Bed Frame with Flat Ladder and Guardrail for Children/Teens/Adults Black</t>
  </si>
  <si>
    <t>Massage Foot Stool Ergonomic Footrest Stool Under Desk Footstool Adjustable With Rollers Massage Leg Rest Household Leisure</t>
  </si>
  <si>
    <t>69 Inch Portable Clothes Closet Non-Woven Fabric Wardrobe Sturdy Double Rod Clothes Storage Organizer Quick And Easy To Assemble</t>
  </si>
  <si>
    <t>Transparent Folding Table Acrylic Portable Sofas Side Table North Europe Style Simple Design Sturdy And Stable Acrylic Tables</t>
  </si>
  <si>
    <t>HOMIDEC Shoe Rack, 6 Tier Shoe Storage Cabinet 24 Pair Plastic Shoe Shelves Organizer for Closet Hallway Bedroom Entryway</t>
  </si>
  <si>
    <t>45.5" Dining Table Set for 4, Kitchen Table Set with 2 Benches, Dining Room Table Set with Metal Frame &amp; MDF Board</t>
  </si>
  <si>
    <t>Foldable Bed Tray, Lap Desk with Fold-Up Legs, Freestanding Portable Table for Laptop, Tablet, Reading, Black</t>
  </si>
  <si>
    <t>Hanging Chair Cushion 40cm Comfortable Seat Cushion Pillow Egg Chair Cushion for Kitchen Indoor Outdoor Living Room Garden Patio</t>
  </si>
  <si>
    <t>3 Pieces Dining Set Breakfast Table Set Space Saving Wooden Chairs and Table Set, for Dining, Office and Living Spaces of Home</t>
  </si>
  <si>
    <t>Bedside Table with 2 Drawers, LED Nightstand Wooden Cabinet Unit with Lights for Bedroom, Living Room, Black</t>
  </si>
  <si>
    <t>Nordic Modern Living Room Thickened hourglass Round Household Casual Simple apartment BBQ Low Stool Prince Stool Creative Shoe</t>
  </si>
  <si>
    <t>Masupu Nightstand,Mid-Century Modern Bedside Table with 2 Storage Drawer,Small Gold Frame Side End Table for Bedroom,Living Room</t>
  </si>
  <si>
    <t>Colofull Small Wooden Stool Footrest Seat with Non-Slip Pad Small Square for Household Living Room Hallway Sofa Tea Stools</t>
  </si>
  <si>
    <t>Queen Bed Frame with LED Lights,18inch Heavy Duty Steel Platform Bed Frames with Mattress Retainer Bar,Storage Space Beneath Bed</t>
  </si>
  <si>
    <t>Rolanstar TV Stand, Deformable TV Stand with LED Strip &amp; Power Outlets, Modern Entertainment Center for 55/60/65/70 inch TVs</t>
  </si>
  <si>
    <t>US Shoe Rack Large Capacity Boot Storage 12 Cube Organzie Modular DIY Plastic 6 Tier 24-96 Pairs of Shoe Tower Cabine</t>
  </si>
  <si>
    <t>Super Load-bearing Shoe Rack Multi-layer Space-saving DIY Household Organizer Simple Multi-functional Economic Shoe Storage Rack</t>
  </si>
  <si>
    <t>104" Linen Fabric Sofa with Armrest Pockets and 4 Pillows, Minimalist Style 4-Seater Couch for Living Room, Apartment, Gray</t>
  </si>
  <si>
    <t>Simple Modern Shoe Cabinet Rack Multi-Layer Dustproof Space-Saving Dormitory Household Multi-Layer Storage Shoe Cabinet</t>
  </si>
  <si>
    <t>Shoe Rack, Household Integrated Clothes Rack, Multifunctional Storage Shoe Cabinet, Hat Rack, Multi-layer Group Device, Shelf</t>
  </si>
  <si>
    <t>Multifunctional Folding Sofa Bed Can Lie and Sit with Three-speed Adjustable Backrest Sofa Living Room Balcony Lazy Sofa Bed.</t>
  </si>
  <si>
    <t>Shoe rack home indoor door storage artifact dormitory college students small simple multi-layer dustproof shoe cabinet</t>
  </si>
  <si>
    <t>Dresser with Charge Station 9 Drawers with LED Lights, Tall Wide Fabric Dressers &amp; Chests of Drawers for Closet Hallway Entryway</t>
  </si>
  <si>
    <t>Computer Desk - Office Writing Work Student Study Modern Simple StyleWooden Table Desk Table</t>
  </si>
  <si>
    <t>Closet Wardrobe, 4 Tiers Adjustable Wire Shelving Clothing Racks with 3 Hanging Rods, Freestanding Closet Metal Wardrobe Closet</t>
  </si>
  <si>
    <t>Bamboo Made Foot Stool for Bedside Vintage Step Stool Mini Get Up Anti Slip for Bedroom Bathroom Kitchen</t>
  </si>
  <si>
    <t>Nightstands Set of 2, LED Night Stand with Charging Station, Modern End Tables Living Room with 2 Fabric Drawers</t>
  </si>
  <si>
    <t>KKTONER PU Leather Rolling Stool with Mid Back Height Adjustable Office Home Drafting Swivel Task Chair with Wheels White</t>
  </si>
  <si>
    <t>Dining Chair Home Nordic Modern Simple Sponge Backrest Chair Iron Light Luxury Restaurant Dining Table and Chair Coffee Chair</t>
  </si>
  <si>
    <t>Monitor Riser Stand - Ergonomic Laptop Stand Desk Organizer Keyboard Storage</t>
  </si>
  <si>
    <t>Office Chair Cute Desk Chair, Modern Fabric Home Office Desk Chairs with Wheels, Mid-Back Armless Vanity Swivel Task Chair</t>
  </si>
  <si>
    <t>10 Tier Shoe Rack with Covers,Large Capacity Stackable Tall Shoe Shelf Storage to 50-55 Pairs Shoes and Boots Sturdy Metal Free</t>
  </si>
  <si>
    <t>Bamboo Breathable Shoe Cabinet with Doors, Freestanding Entrance Multi-layer Storage Shoe Rack 신발장</t>
  </si>
  <si>
    <t>Wooden Outdoor Folding Picnic Table Portable Holder Round Foldable Desk Wine Glass Rack Collapsible Table For Garden Party</t>
  </si>
  <si>
    <t>Vanity Stool Chair Faux Fur with Storage,Soft Ottoman 4 Metal Legs with Anti-Slip Feet,Furry Padded Seat,Modern Multifunctional</t>
  </si>
  <si>
    <t>Nightstand, End Table, Side Table with 2 Hand Made Rattan Decorated Drawers, Nightstands Set of 2,Wood Accent Table with Storage</t>
  </si>
  <si>
    <t>Wardrobe Closet with Lock Door, with Lock Door, White, 72'' Clothing Coat Steel Storage Freestanding Wardrobe</t>
  </si>
  <si>
    <t>Folding Dining folfing Dinning Table, 47" D x 23.6" W x 29.5" H, Pear Wood Color and White</t>
  </si>
  <si>
    <t>Dining Table Set for 4, Dinner Room Tables, Kitchen Tables, Square Glass Kitchen Tables with 4 Chair, Dining Table Set</t>
  </si>
  <si>
    <t>No Box Spring Needed Platform Bed Bases &amp; Frames Leather Upholstered Headboard 3 Storage Drawers Bed Foundation Frame Black Home</t>
  </si>
  <si>
    <t>Household Living Room Small Barbarian French Coffee Table Bedroom Bedside Small Round Table European Iron Side Small Household</t>
  </si>
  <si>
    <t>Shoe Cabinet, 4 Tier Revolving Shoe Storage with 4 Wheels, 360 Spinning Wood Round ,Grey, Shoe Cabinets Shoes Rack</t>
  </si>
  <si>
    <t>haped Computer Desk - Gaming Corner 49 Inch Office Writing PC Wooden Table with CPU Storage Shelf &amp; Side Bag</t>
  </si>
  <si>
    <t>Stackable Shoe Rack Multi-layer Space Saving Organizer Shelf Plastic Shoe Storage Racks for Entry Door Shoes Cabinet</t>
  </si>
  <si>
    <t>Queen Size Bed Frame with Linen Upholstered Headboard, Heavy Duty Metal Platform Bed with 12" Under-Bed Storage Space</t>
  </si>
  <si>
    <t>Folding Sofa Bed Dual-purpose Household Stretchable Sofa Bed Integrated Small Unit Living Room Tatami Sofa</t>
  </si>
  <si>
    <t>Folding Stool Stepladder Easy To Hold Lightweight Indoor Outdoor Travel Bath Easy To Carry Children Adults Non-slip</t>
  </si>
  <si>
    <t>Dresser for Bedroom, Fabric Storage Tower with 10 Drawers, Chest of Drawers with Fabric Bins, Sturdy Metal, Tall Storage Drawers</t>
  </si>
  <si>
    <t>Computer Desk - 39” Gaming Desk, Home Office with Storage, Small with Monitor Stand, Rustic Writing</t>
  </si>
  <si>
    <t>Splicing Wardrobes Hanging Hangers in Bedrooms Dormitories Rental Housing Storage and Storage Iron Shelves Wardrobes Closet</t>
  </si>
  <si>
    <t>Multi-Layer Removable Shoes Rack Save Space For Household Sneaker Organizer Detachable Shoe Cabinets Shoe Organizer And Storage</t>
  </si>
  <si>
    <t>Computer Desk With Shelves Room Desks Study PC Table Workstation With Storage for Home Office 43 Inch Gaming Writing Desk Black.</t>
  </si>
  <si>
    <t>30” White 3 Drawer Dresser for Bedroom, Wood Dresser with Metal Legs, Modern Chest of Drawer Organizer, Large Dresser for Closet</t>
  </si>
  <si>
    <t>2024 Assemble Dustproof Wardrobe Folding Household Multi-Layer Storage Locker Large Capacity Portable Clothes Organizer Cabinet</t>
  </si>
  <si>
    <t>Nordic Ins Living Room Chair Girls Comfortable Bedroom Make Up Chair Student Dormitory Computer Chairs Cloth Home Office Seat</t>
  </si>
  <si>
    <t>Folding Multi-Layer Shoe Cabinet Dust Proof Large Capacity House Storage At Home Door Space-Saving Simplicity Shelf Shoe Racks</t>
  </si>
  <si>
    <t>Simple Shoe Rack Multi-Layer Space Saving Shoe Rack DIY Home Use Multifunctional Organizer Multifunctional Economic Shoe Rack</t>
  </si>
  <si>
    <t>Metal Dining Table with Laminated Faux Marble Top, 28.50 x 45.00 x 30.00 Inches, Off-White</t>
  </si>
  <si>
    <t>Makeup Vanity with Lighted Mirror, Desk Drawer and Storage Cabinet, Dresser Mirror Dressing Table for Bedroom, Bathroom, Black</t>
  </si>
  <si>
    <t>Butterfly Swing Hanging Chair Hammock Frame Outdoor Camping Waterproof Leisure Suspension Double Multi-Person Villa Sofa Tent</t>
  </si>
  <si>
    <t>Nordic Adult Rocking Chair Anti-Fouling Simple Modern Foldable Rocking Chairs Balcony Bedroom Lazy Relaxing Reclining Chair</t>
  </si>
  <si>
    <t>Household 7-layer shoe rack stainless steel shoe rack dormitory multi-layer assembly dustproof shoe cabinet</t>
  </si>
  <si>
    <t>SMUG Office Computer Gaming Desk Chair, Ergonomic Mid-Back Mesh Rolling Work Swivel Task Chairs with Wheels, Comfortable</t>
  </si>
  <si>
    <t>Simple wardrobe modern minimalist bedroom storage single person economy fabric wardrobe 19mm steel pipe 75CM</t>
  </si>
  <si>
    <t>Lazy Rocking Chair Washable Technology Cloth Adjustable Backrest Angl Simple Bedroom Net Red Lazy Balcony Leisure Rocking Chair</t>
  </si>
  <si>
    <t>Makeup Vanity Desk with Large Lighted Mirror with Power Outlet and LED Strip, Milky-White</t>
  </si>
  <si>
    <t>Dressing Table Vanity with Lighted Mirror Makeup Stool Desk with Mirror Storage Power Outlet and Drawers Color Lighting Modes</t>
  </si>
  <si>
    <t>Under Desk Footrest Ergonomic Foot Stool with Massage RollersMassage Foot Stool Under Desk For Home Office Toilet</t>
  </si>
  <si>
    <t>Rotating Stool Chair 360 Rolling Adjustable Round Rolling Stool With Wheels Rotatable Swivel Saddle Stool For Kitchen Spa Bar</t>
  </si>
  <si>
    <t>Wood Bedside Step Stool Household Bedroom Step Stool Kids Multipurpose Stepping Stool Adults Bathroom Kitchen Wood Step Stool</t>
  </si>
  <si>
    <t>Make-up Dresser with Mirror and Lamp, Farmhouse Dresser Set, Including Stool, Bedroom, Off-white Mirrors for Bedroom</t>
  </si>
  <si>
    <t>Nightstands Set of 2, End Table with Charging Station and USB Ports, Side Tables with 2 Drawers and Storage Shelves</t>
  </si>
  <si>
    <t>Floating Bed Frame Queen Size with LED Lights,Metal Platform, No Box Spring Needed, Easy to Assemble Queen Bed Frame</t>
  </si>
  <si>
    <t>3-Tier Bamboo Shoe Rack Bench with Padding Shoe Organizer Entryway Bench Seat Easy Assembly Holds 330 lb Solid Wood Shelf</t>
  </si>
  <si>
    <t>7 Drawer Jumbo Chest, Five Large Drawers, Two Smaller Drawers with Two Lock, Hanging Rod, and Three Shelves | Black</t>
  </si>
  <si>
    <t>Makeup Vanity Set with Drawer and Shelf, Wood Dressing Table with Lighted Screen Mirror</t>
  </si>
  <si>
    <t>Desk Footrest Adjustable Under Foot Rest for Under Desk at Work with Massage Foot Stool Under Desk 5 Height Position Adjustment</t>
  </si>
  <si>
    <t>Transparent Folding Chair And Table Acrylic Simple Design Stable And Balanced Dining Chair Household Outdoor Graden Living Room</t>
  </si>
  <si>
    <t>Dress, High Storage Dress with 8 Drawers, Closet Storage Drawer Organizer, Bedroom, Living Room,black Dress and Chest of Drawers</t>
  </si>
  <si>
    <t>Comfortable Rocking Chair For Living Room &amp; Balcony, Multipurpose, Cozy Dofa Chair With Padded Seat And Footrest Made Of Fabric</t>
  </si>
  <si>
    <t>Dining Room Kitchen Set with 2 Cushions 3 Large Storage Shelves, Table and 2 Bar Chairs, Rustic Grey</t>
  </si>
  <si>
    <t>Canvas Wardrobe Portable Closet Wardrobe Clothes Storage with 6 Shelves and Hanging Rail,Non-Woven Fabric</t>
  </si>
  <si>
    <t>Computer Desk with Drawers and Power OutletsStudy Writing Work Desk for Home Office</t>
  </si>
  <si>
    <t>Dresser for Bedroom,Wood Storage Tower Clothes Organizer, Chest of 6 Drawers, Large Capacity Storage Cabinet,Tall Dressers</t>
  </si>
  <si>
    <t>Creamy Household Stool Girls' Makeup Seat Bedroom Vanity Chair Soft Lamb Wool Pouf Minimalist Manicure Round Ottoman</t>
  </si>
  <si>
    <t>Double Lounge Chair Living Room Light Luxury Rocking Chairs Comfort Detachable Recliner Sofas Modern Minimalist Rocking Chair</t>
  </si>
  <si>
    <t>Toilet Step Stool Shoe Bench Seat Toilet Foot Stool For Adults Bedpan Potty Squatting Toilet Seat Stool Home Bathroom Accessory</t>
  </si>
  <si>
    <t>Swing Cover Waterproof Cover Outdoor Hammock Canopy Patio Chair For Porch Replacement Seat Garden Hanging Chair Dust Proof Cover</t>
  </si>
  <si>
    <t>Queen/Full Size Industrial Bed Frame Noise Free with LED Lights&amp;2 USB Ports&amp;Storage No Box Spring Needed Rustic Brown[US-W]</t>
  </si>
  <si>
    <t>Folding Multi-Layer Shoes Cabinet Large Capacity Dustproof Storage Shelf Layered Storage Racks Simple And Innovative Shoe Rack</t>
  </si>
  <si>
    <t>Bamboo Nightstands, Bedside Tables with Open Storage Compartments, Modern Side Table, Easy To Assemble End Table for Bedroom</t>
  </si>
  <si>
    <t>Dining Table Set for 6,Farmhouse Kitchen Table Set with 4 Upholstered Chairs and 1 Bench,Solid Wood Dining Table Set for Kitchen</t>
  </si>
  <si>
    <t>2-Tier White Marble Side Table Round Coffee Table Nightstand Jewellery Storage</t>
  </si>
  <si>
    <t>Cross Legged Office Chair, Armless Wide Desk Chair No Wheels, Modern Home Office Desk Chair Swivel Adjustable Leather Vanity</t>
  </si>
  <si>
    <t>X Rocker Pedestal Gaming Chair, Use with All Major Gaming Consoles, Mobile, TV, PC, Smart Devices, with Armrest, Foldable</t>
  </si>
  <si>
    <t>Japanese-style Portable Household Folding Stool Kids Child Plastic Stool Outdoor camping fishing stool</t>
  </si>
  <si>
    <t>12 Pack Large Shoe Organizer Storage Boxes for Closet, Modular Space Saving Clear Plastic Stackable Sneaker Container</t>
  </si>
  <si>
    <t>Make Up Table Fabric Dresser for Living Room Toiletries Closet Dresser for Bedroom With 5 Drawers Rustic Brown Wood Grain Print</t>
  </si>
  <si>
    <t>Storage Ottoman, Vanity Chair Stool, Synthetic Leather with Stitching, Mid-Century Modern, Round Storage Seat with Steel Legs</t>
  </si>
  <si>
    <t>Spacious &amp; Durable Stainless Steel Wardrobe with Dustproof Cover: Ideal Organizer for Bedroom, Dorm, Home</t>
  </si>
  <si>
    <t>Computer Desk - Gaming Corner Office Writing Wooden Table Desk</t>
  </si>
  <si>
    <t>Folding Sofa Beds Armchair Sleeper Leisure Recliner Multifunctional Faux Leather Boss Sofas Single Living Room Lounge Chair Bed</t>
  </si>
  <si>
    <t>Creative shoe changing stool modern style dice Rubik's cube stool entrance creative shoe changing living room sofa stool</t>
  </si>
  <si>
    <t>LEEGOHOME Wardrobe 170x45x170cm 26mm Painted Alloy Steel Pipe ABS Interface Wholesale Purchasing Cloth Wardrobe 5-7Days Delivery</t>
  </si>
  <si>
    <t>Simplistic A Frame Computer Desk, Black/French Oak Grey</t>
  </si>
  <si>
    <t>Modern Velvet Storage Ottoman Bench Upholstered Footrest with Rivet Decoration Table Dining Stool with Golden Legs for Bedroom</t>
  </si>
  <si>
    <t>VEVOR 26.4"-44.9" Gas-Spring Height Adjustable Sit-Stand Desk with 360° Swivel Wheels Home Office Rolling Laptop Table Tiltable</t>
  </si>
  <si>
    <t>Small Footstool Ottoman Desk Rest Foot Ottoman Footstool Portable Footrests Foot Stool Leg Rest High Padded Foot Rest</t>
  </si>
  <si>
    <t>LEEGOHOME Wardrobe 130x45x170cm 26mm Painted Alloy Steel Pipe ABS Interface Wholesale Purchasing Cloth Wardrobe 5-7Days Delivery</t>
  </si>
  <si>
    <t>Computer Desks 55 x 24 Inches Sit Stand Up Desk Home Office Computer Desk Memory Preset, Black Computers Desks</t>
  </si>
  <si>
    <t>Queen Size Bed Frame,Metal Platform 14 Inch Beds Frames-Mattress Foundation,Steel Slat Black Queen Bed Frame,</t>
  </si>
  <si>
    <t>Makeup Vanity Desk with Mirror and Lights &amp; Charging Station, White Vanity Table with 3 Drawers LED Dresser, Makeup Des</t>
  </si>
  <si>
    <t>JARDINA Outdoor 5 Pieces Conversation Sets Patio Wicker 2 - Person Seating Group with Cushions</t>
  </si>
  <si>
    <t>Wardrobe Storage Closet Clothes Portable Wardrobe Storage Closet Portable Closet Organizer Portable Closets Wardrobe</t>
  </si>
  <si>
    <t>Footstools Ottomans Leisure Stool Change Shoe Stool Foot Rest Stool Small Footstool for Bedroom Nursery Bedside Entryway Doorway</t>
  </si>
  <si>
    <t>1Pc Folding Step Stool Plastic Foldable Stool Outdoor Fishing Stool Portable Camping Fishing Chair Stepping Stool 24x19.5x18.5cm</t>
  </si>
  <si>
    <t>9-Drawer Dresser, Fabric Storage Tower for Bedroom, Hallway, Closet, with Fabric Bins, Steel Frame, Wood Top, Easy Pull Handle</t>
  </si>
  <si>
    <t>Shoes Organizer Women's Luxury Belt Luxury Bag Sss Grade 2023 Recommended Mall Cabinet Shoe-shelf Shoerack Living Room Cabinets</t>
  </si>
  <si>
    <t>Footrest for under Desk Ergonomic Desk Leg Rest Rocker Balance Board Comfortable Foot Stool for Gaming Computer Desk Home Office</t>
  </si>
  <si>
    <t>RGB Gaming Chair with LED Lights, Ergonomic Computer Chair for Adults, Reclining Chair, Video Game Chair with Adjustable Lumbar</t>
  </si>
  <si>
    <t>Portable Closet Large Wardrobe Closet Clothes Organizer with 6 Storage Shelves, 4 Hanging Sections 4 Side Pockets,Black</t>
  </si>
  <si>
    <t>Portable Wardrobe Storage Closet, Clothes Storage Cabinet with Curtain,40.55 x 16.73 x 65.35Inches, for Living Room, Bedroom</t>
  </si>
  <si>
    <t>Large capacity Assemble simple coat hat rack simple modern bedroom floor hanger cabinet clothes bag storage household wardrobe</t>
  </si>
  <si>
    <t>Wall TV Stand, Floating Shelves with 4 Cabinets, Entertainment Media Console Center Large Storage TVs Bench, 58'' Wall TV Stand</t>
  </si>
  <si>
    <t>Swing Chair Cover Outdoor Garden Swing Chair Waterproof Dustproof Protector Seat Cover Grey</t>
  </si>
  <si>
    <t>Shoe Shelf Storage Organizer Stackable Detachable Doorless Rack Cabinet 72 Pairs Plastic Eco-friendly 12x48x72</t>
  </si>
  <si>
    <t>LEEGOHOME Wardrobe 145x45x170cm 26mm Painted Alloy Steel Pipe ABS Interface Wholesale Purchasing Cloth Wardrobe 5-7Days Delivery</t>
  </si>
  <si>
    <t>Home Decor Creative Art Statue Side Table Floor Decor Simple Style Living Room Large Floor Ornament Small Coffee Table Tea Table</t>
  </si>
  <si>
    <t>New Small Household Shoe Changing Stool Small Chair Ins Sofa Living Room Foot Rest Stool Tea Table Children Bathroom Footstool</t>
  </si>
  <si>
    <t>Closet Wardrobe, 64.5-inch Portable Closet for Bedroom, 3 Clothes Rail Clothes Rail with Fabric Cover, Clothes Storage Organizer</t>
  </si>
  <si>
    <t>Cross Legged Office Chair,Armless Wide No Wheels, Modern Home Office Desk Chair Swivel Adjustable Leather Vanity</t>
  </si>
  <si>
    <t>Dresser, 5 Fabric Drawers, Dresser, Cloakroom, Storage Rack and Wooden TV Face Dresser</t>
  </si>
  <si>
    <t>Simple Open Closets Installation-Free Foldable Wardrobe For Clothes Storage Locker Metal Material Integrated Bedroom Cabinets</t>
  </si>
  <si>
    <t>Premium Quality Patio Swing with Cotton Rope Metal Frame Cozy Nordic Style Hanging Lounger Swing Chair Outdoor Hammock Chair</t>
  </si>
  <si>
    <t>Twin Size Bed Frame with LED Lights and Charging Station, Upholstered Bed with Drawers, Wooden Planks, and Easy To Assemble</t>
  </si>
  <si>
    <t>Shoe Organizer Foldable Plastic Shoe Storage Boxes for Sneakers Stackable Dustproof Transparent Cabinet Multi Layer Shoes Rack</t>
  </si>
  <si>
    <t>UDEAR Portable Closet Large Wardrobe Closet Clothes Organizer with 6 Storage Shelves, 4 Hanging Sections 4 Side Pockets,</t>
  </si>
  <si>
    <t>1pc Large Capacity Clothes Storage Wardrobe with Dustproof Cover - Easy-to-Assemble, Sturdy Frame Organizer for Bedroom, Dorm</t>
  </si>
  <si>
    <t>2 Door Wood Wardrobe Bedroom Closet with Clothing Rod inside Cabinet, 2 Drawers for Storage and Mirror, White</t>
  </si>
  <si>
    <t>Classic 6 Drawer Plastic Dresser Storage Tower Closet Organizer Unit for Home Office Bedroom</t>
  </si>
  <si>
    <t>Cloud Living Room Coffee Table High Gloss Storage Nordic Household Simple Modern Tea Table Small Apartment Black Table</t>
  </si>
  <si>
    <t>L Shaped Desk,File Drawer &amp; Power Outlet,Monitor Shelf and Printer Storage Shelves,Sturdy Desk for Home Office Writing</t>
  </si>
  <si>
    <t>20PCS Fold Plastic Shoe Boxes Transparent Stackable Organizer Superimposed Combination Cabinet Home Use</t>
  </si>
  <si>
    <t>Nordic Leather Dining Room Chairs Drawing Room Home Coffee Chairs Metal Frame Nordic Luxury Dining Chairs</t>
  </si>
  <si>
    <t>Dresser, Make-up Dresser with Illuminated Mirror, with Stool Set, with Drawer, with 3 Lighting Modes, Dresser Set</t>
  </si>
  <si>
    <t>Simple Wardrobe Portable Assembly Storage Closet Large Capacity Bedroom Durable and Sturdy Clothes Dustproof Wardrobe</t>
  </si>
  <si>
    <t>Ergonomic Office Footrest Portable Foot Rest Under Desk Feet Stool for Home Office Work Foot Resting Stool with Massage Rollers</t>
  </si>
  <si>
    <t>Gaming Desk Computer Desk 47 Inch Home Office Desk Extra Large Modern Ergonomic with Cup Holder Headphone Hook Desks</t>
  </si>
  <si>
    <t>Dustproof Wardrobe Simple Assembly DIY Storage Wardrobe Bedroom Open Storage Cabinet Household Foldable Multi-layer Wardrobe</t>
  </si>
  <si>
    <t>Multi-layer Shoe Rack Storage Organizer Cupboard Shoerack Plastic DIY Assembly Bedroom Cabinets Shoe-shel Orange or Pale</t>
  </si>
  <si>
    <t>Office Chairs for Living Room Portable Shoe Rack Organizer Storage Cabinet Chaise Lounge Dining Tables Shoe-shelf Canopy Shoes</t>
  </si>
  <si>
    <t>LEEGOHOME Bedroom Wardrobe 195CMx45CMx170CM Closet Wardrobe with 23MM Steel Pipe Bedroom Foldable Cloth Wardrobe</t>
  </si>
  <si>
    <t>Simple Clothes Storage Closet, Large Wardrobe, Durable Clothes Storage Rack for Shirts, Dress, Quilts, 1Pc</t>
  </si>
  <si>
    <t>Bamboo Shoe Cabinet with Flip Drawers Shoe Storage Cabinet Freestanding Shoe Organizer Rack Narrow Shoe Shelf for Entryway</t>
  </si>
  <si>
    <t>Small White Dresser for Bedroom 4 Drawer Dressers &amp; Chests of Drawers Kids Dresser Organizer for Closet Adult Modern Toiletries</t>
  </si>
  <si>
    <t>WLIVE Tall Dresser for Bedroom with 13 Drawers, Storage Dresser Organizer Unit, Fabric Dresser for Bedroom, Closet, Nursery</t>
  </si>
  <si>
    <t>IHOME Small Coffee Table Bedside Storage Rack Mini Sofa Side Table Modern Simple Mobile And Easy To Use For Home Use New 2024</t>
  </si>
  <si>
    <t>Comfy Rocking Chair, Folding Lounge Chair with Footrest, Lazy Sofa Chair Adjustable Backrest, Modern Relaxing Chair for Balcony</t>
  </si>
  <si>
    <t>Ergonomic Office Chair With Footrest With Headrest and 4D Flip-up Armrests Computer Executive Desk Chair</t>
  </si>
  <si>
    <t>Simple Shoe Cabinet Household Large Capacity Door Shelf Solid Wood Dust-proof Shoe Rack Dormitory Storage Multi-layer Shoe Rack</t>
  </si>
  <si>
    <t>Nordic Small Bench Modern Simple Household Dining Table High Chair Living Room Stackable Simple Solid Wood Spare Square Stool</t>
  </si>
  <si>
    <t>Vanity Desk with Mirror and Lights, White Vanity with Bedside Table, 5 Drawers Large Capacity, Metal Silver Handle,Makeup Vanity</t>
  </si>
  <si>
    <t>Clothes Storage Wardrobe with Dustproof Cover, Large Storage Closet with Steel Frame, Durable Rack, 1Pc</t>
  </si>
  <si>
    <t>Nordic Small Round Table Living Room Small Coffee Table Surprise Silent Wind Cream Wind Edge A Few Sofa Corner A Few Ins Hot New</t>
  </si>
  <si>
    <t>Swing Chair Cover Outdoor Garden Swing Chair Waterproof Dustproof Protector Seat Cover Blackish Green</t>
  </si>
  <si>
    <t>Gizoon 5 Piece Glass Dining Table Set, Kitchen and Chairs for 4, PU Leather Modern Room Sets Home (Black)</t>
  </si>
  <si>
    <t>Shoe Organizer Shoe Shoe-shelf Dining Room Sets Folding Bathtub Women's Wallets Card Wallet Luxury High Brand Bag Cabinet Rack</t>
  </si>
  <si>
    <t>Solid Wood Bedside Table Simple Small Cabinet Modern Morocco Storage Cabinet For Bedroom Bedside</t>
  </si>
  <si>
    <t>Table Computer Desk Efficient Home 15.6 in X 39.6 in X 33.6 in Composite Wood Portable Computer Desk Room Desks French Oak/Black</t>
  </si>
  <si>
    <t>Mattress Topper Shelf Folding Plastic Cabinet Wardrobe for Bedroom Living Room Drawer Open Closets Dresser Storage Locker Closet</t>
  </si>
  <si>
    <t>Outdoor Patio Sectional Sofa Couch Set with Washable Cushions, Glass Coffee Table Set, Free Shipping, 7 Pcs</t>
  </si>
  <si>
    <t>Simple Shoe Rack Metal Shoe Shelf Living Room Space Saving Shoes Organizer Stand Holder Shoes Storage Organizer Shelf</t>
  </si>
  <si>
    <t>L Shaped Gaming Desk Computer Table Black Office Accessories for Desk Tables Reading Desks Gamer Motion Room Study Organizer</t>
  </si>
  <si>
    <t>3 Seat Swing Cover Garden Cover Waterproof UV Resistant Chair Shade Dust/Sail Outdoor Courtyard Hammock Tent Swing Top Cover</t>
  </si>
  <si>
    <t>2-Piece Terrace Swing Chair Top Rain Cover Rain Pleated Park Rain Cover Outdoor Dust Cover Waterproof Swing Seat 142x120x18cm</t>
  </si>
  <si>
    <t>Wide Chest of Drawers, Dresser with 5 Drawers, for Bedroom, Living Room, Closets &amp; Nursery - Sturdy Steel Frame, Wooden Top</t>
  </si>
  <si>
    <t>Shoe Organizer Space Saving Shoe Rack Wall Corner Shoe Shelf Adjustable Shoe Cabinet Entry Door Multi-Layer Shoe Storage Racks</t>
  </si>
  <si>
    <t>LEEGOHOMEBedroom Closet Wardrobe 170CMx45CMx170CM Closet Wardrobe with 23MM Steel Pipe Bedroom Foldable Cloth Wardrobe</t>
  </si>
  <si>
    <t>New Foldable Multi-layer Wardrobe Household Dustproof Wardrobe Simple Assembly DIY Storage Wardrobe Bedroom Open Storage Cabinet</t>
  </si>
  <si>
    <t>New 50/60/70cm Dressing Table with Touch screen LED Mirror Makeup Vanity Table Storage Beside Dedroom Makeup Table with Drawer</t>
  </si>
  <si>
    <t>Indoor Outdoor Tassels Hammock Garden Patio White Cotton Swing Chair Bedroom Romantic Hanging Bed Beach Hammocks Chair</t>
  </si>
  <si>
    <t>Small Shoes Changing Stool Living Room Simple Fabric Low Stools Repose-pieds Footstool Soft Bag Footrest Stool With Wood Legs</t>
  </si>
  <si>
    <t>Acrylic Transparent Sofa Side Table Family Creative Coffee Table Corner Creative Design Home Minimalist Bedside Table</t>
  </si>
  <si>
    <t>Portable Folding Laptop Desk, Mini Foldable Camping Table, Folding Picnic Table with Storage Space, Mini Lap Desk Reading Holder</t>
  </si>
  <si>
    <t>50x30x25cm Portable Natural Bamboo Bed Tray Breakfast Laptop Desk Reading Gaming Desk Folding Table Useful Simple Kitchen Tool</t>
  </si>
  <si>
    <t>Computer Desk, Modern Simple Style Desk for Home Office, Study Student Writing Desk</t>
  </si>
  <si>
    <t>80cm Stowable chair home small apartment dining table and chairs apartment rental dining table set conference room round table</t>
  </si>
  <si>
    <t>Swing Chair Cover Outdoor Garden Swing Chair Waterproof Dustproof Protector Seat Cover, Blue</t>
  </si>
  <si>
    <t>Dresser for Bedroom with 8 Drawers, Tall Storage Tower with Drawer Organizers, Side Pockets and Hooks, Fabric Dresser</t>
  </si>
  <si>
    <t>Portable Clothes Closet Wardrobe Non-Woven Fabric Wardrobe Sturdy Durable Water-proof Double Rod Clothes Storage Organizer</t>
  </si>
  <si>
    <t>Wood Shoe Rack Multi-layer Organized Stand Holder Anti-Vibration Space Saving Easy To Assemble Household Bamboo Simple Shoe Rack</t>
  </si>
  <si>
    <t>Portable Plastic Folding Stool Multi Purpose Cartoon Children's Stool Stepstool Outdoor Hiking Fishing Foldable Stool Chair WF</t>
  </si>
  <si>
    <t>Transparent Tables Glass Creative Lift Coffee Table Simple Sofa Tables Nordic Designer C-Shaped Table Geometric Round Table</t>
  </si>
  <si>
    <t>Simple Shoe Rack DIY Easy Assemble Dustproof Boots Organizer Stand Holder Space-Saving Shoes Storage Shelf Entryway Shoe Cabinet</t>
  </si>
  <si>
    <t>Wooden Tree Swing 500lbs Load Capacity Wooden Swing For Adults Kids Adjustable Height Waterproof Hanging Swing Seat For Outdoor</t>
  </si>
  <si>
    <t>Smart Bedside Tables LED Ultra Smarts Bedside Table Minimalisms Night Stand with Drawer with Wireless USB Charging Minimalism</t>
  </si>
  <si>
    <t>Bedroom Bedside Table Nordic Minimalism Light Luxury Narrow Edge Bedside Table Cream Style Bedside Cabinet</t>
  </si>
  <si>
    <t>Double Door Foldable Wardrobe Household Bedrooms Simple Wardrobes Storage Tools Dormitories Layered Storage Partitions Shelves</t>
  </si>
  <si>
    <t>Folding Desk Computer Table Desk Student Household Small Desktop Bedroom Bedside Writing Workbench</t>
  </si>
  <si>
    <t>Office Desk, Computer Desk with Drawers Keyboard Tray Desks</t>
  </si>
  <si>
    <t>Non-Woven Wardrobe Portable Clothes Closet Fabric Wardrobe Sturdy Durable Waterproof Double Rod Storage Organizer</t>
  </si>
  <si>
    <t>Anti-dust Shoe Organizer and Storage Shoe Cabinet Entryway Shoerack Shoe-shelf Plastic Shelves for Storing House Things Hangers</t>
  </si>
  <si>
    <t>Creative Small Wood Chair Household Shoe Changing Stool Ins Sofa Living Room Foot Rest Stool Tea Table Children Bathroom Footsto</t>
  </si>
  <si>
    <t>67 Inch Portable Closet Wardrobe, Clothes Rack Storage Organizer with Non-Woven Fabric Cover, 4 Clothes Hanging Rods</t>
  </si>
  <si>
    <t>Simple Wardrobe Multi-layer Home Bedroom Steel Pipe Thicken Single Double Wardrobe Clothing Storage Cabinet Ins Closet Organizer</t>
  </si>
  <si>
    <t>LED TV Stand with Power Outlet for TVs up to 75", (Black) Entertainment Center for Living Room Bedroom, TV Stand</t>
  </si>
  <si>
    <t>Dining Table Set for 4, Marble Kitchen Tables and Chair for 4, Comfortable PU Leather Chairs, Dinner Room Tables Set</t>
  </si>
  <si>
    <t>Closet Storage Organizer with Fabric Bins and 3 Shelves Closets To Store Clothes Closet for Room Grey Wardrobe Bedroom Furniture</t>
  </si>
  <si>
    <t>3 Pieces Patio Furniture Set Outdoor Conversation Textilene Fabric Chairs for Lawn, Garden, Balcony, Poolside with A Glass</t>
  </si>
  <si>
    <t>5 Drawer Dresser for Bedroom, Wooden Tall Dresser for Closet, Modern Chest of Drawers for Bedroom</t>
  </si>
  <si>
    <t>Garden Furniture 7 Pieces Set, Patio Furniture PE Wicker Sets with Washable Cushions Glas Coffee Table, Garden Furniture Set</t>
  </si>
  <si>
    <t>Outdoor Aluminum Furniture Set, 5 Pieces Patio Sectional Conversation Chat Sofa Modern Seating Set with Coffee Table</t>
  </si>
  <si>
    <t>70.3" Modern Dining Table with Faux Marble Top and Gold Geometric Legs, Wooden Dining Table for Dining Room Gatherings, White</t>
  </si>
  <si>
    <t>Thickened Plastics Stool Small Round Stool Hourglass Stool Living Room Entry Shpe Changing Stools</t>
  </si>
  <si>
    <t>Household Door Low Stool Oil Wax Leather Portable Stool Living Room Sofa Foot Bench Coffee Table Small Stool Entrance Shoe</t>
  </si>
  <si>
    <t>White Mini Table Modern Computer Desk 63 Inch Large Office Desk Folding Dining Table Set End of Tables Mobile Kitchen Furniture</t>
  </si>
  <si>
    <t>Farmhouse Console Table Living Room Bedside Tables Rustic Vintage Narrow Sofa Table for Entryway Side Furniture Home</t>
  </si>
  <si>
    <t>3 Piece Garden Furniture Set, Outdoor Furniture with Wicker Rocking Chairs, Table &amp; Cushions, Balcony Porch Furniture, Gray</t>
  </si>
  <si>
    <t>Nightstand Set 2 with 19'' L Larger Tabletop and 3 Fabric Drawer, with Fast Charging Station, Side Tables for Bedroom</t>
  </si>
  <si>
    <t>Outdoor 9 Pieces Patio Furniture Half Moon Wicker Sofa Sets Outdoor Table Chair Set of Garden Furniture Brown Rattan Living Room</t>
  </si>
  <si>
    <t>3 Pieces Patio Wicker Rocking Bistro Set, Outdoor Rocking Chair Furniture Set w/Cushioned Seat, Conversation Set w/ Coffee Table</t>
  </si>
  <si>
    <t>7 Pieces Outdoor Patio Sectional Sofa Couch,Black Wicker Furniture Conversation Sets with Washable Cushions &amp; Glass Coffee Table</t>
  </si>
  <si>
    <t>Plastic Stool Household Living Room Chairs Thickened Dining Table High Chair Rubber Stool Extra Thick Square Stool</t>
  </si>
  <si>
    <t>Simple and Modern Acrylic Bedside Table Living Room High Appearance Level Tea Table Small Family Furniture Nordic Sofa Table</t>
  </si>
  <si>
    <t>7 Pieces Patio Furniture Set Outdoor Sectional Sofa Conversation Set All Weather Wicker Rattan Couch Dining Table &amp; Chair with</t>
  </si>
  <si>
    <t>Dining Table for 6 People, 70.8-Inch Rectangular Wood Dining Table, Rustic Kitchen Table with Heavy Duty Metal Legs</t>
  </si>
  <si>
    <t>Garden Furniture 7 Piece Set, PE Rattan Wicker Outdoors Sectional Table Chair Sets with Cushions and Back, Garden Furniture Set</t>
  </si>
  <si>
    <t>Furniture supplies Signature Design by Ashley Shawnalore Farmhouse Solid Pine Wood Sofa Console Table, Whitewash</t>
  </si>
  <si>
    <t>Beside Table With Charging Station Mobile Nightstand With Gun Compartment Furniture Bedside Tables for the Bedroom Home</t>
  </si>
  <si>
    <t>Cozy Lamb Wool Ottoman Versatile Lounge Footstool Entryway Shoe Bench Contemporary Padded Pouffe Minimalist Short Stool</t>
  </si>
  <si>
    <t>7-Piece Outdoor Bar Dining Set, Rattan Patio Furniture for Backyard, Garden W/Glass Table, Outdoor Patio Furniture Dining Set</t>
  </si>
  <si>
    <t>Metal Storage Cabinets Locker with Lock Door, 72'' Clothing Coat Steel Storage Freestanding Wardrobe for Office, Home, School</t>
  </si>
  <si>
    <t>Nordic Creative Food Low Ottoman Household Ins Corn Ice Cream Donut Round Stool Small Apartment Sweet Cone Shoe Changing Stool</t>
  </si>
  <si>
    <t>Vanity Desk Set with Large LED Lighted Mirror &amp; Power Outlet, Glass Top Makeup Vanity with 11 Drawers and Magnifying Glass</t>
  </si>
  <si>
    <t>Furniture Stool Ottoman Footrest Creative Short Stools Small Stools Small Living Room Decorations Household Shoe Changing Stools</t>
  </si>
  <si>
    <t>13PCS Outdoor Patio Furniture Set with 43" 55000BTU Gas Propane Fire Pit Table PE Wicker Rattan Sectional Sofa Patio Sets</t>
  </si>
  <si>
    <t>Shoe Cabinet with Drawers, Modern Shoe Storage Cabinet with Doors for Entryway</t>
  </si>
  <si>
    <t>Basenji Deformable Modern TV Stand with LED Lights &amp; Power Outlets for 45/50/55/60/65/75 Inch TVS Gaming Entertainment Center</t>
  </si>
  <si>
    <t>Bed Frame with Velvet Upholstered Headboard, Platform Bed with Sturdy Wooden Slats, Easy To Assemble, Queen Size Bed Frame</t>
  </si>
  <si>
    <t>46.7" Makeup Vanity Table with Lighted Mirror, Large Vanity Desk with Storage Shelf &amp; 5 Drawers, Bedroom Dressing Table, 11 LED</t>
  </si>
  <si>
    <t>Vanity Desk with Lighted Mirror &amp; Power Strip,Large Vanity Table with Glass top and Lots Storage,3 Drawer Makeup Desk</t>
  </si>
  <si>
    <t>Black Kitchen Table and Chairs for 4, Compact Furniture 5-Piece Dining Room Table Set Faux Marble Table</t>
  </si>
  <si>
    <t>Patio Wicker Rocking Chair Outdoor Conversation Bistro Set with Wood Armrest and Soft Cushions for Balcony, Lawn and Poolside</t>
  </si>
  <si>
    <t>Dining Room Sets, 3-Piece Glass Set, Modern Kitchen Table Furniture for Room, Dinette, Dining Room Sets</t>
  </si>
  <si>
    <t>Daybed with Trundle, Modern Linen Upholstered Day Bed Button-Tufted Sofa Daybed Frame and A Trundle, Daybed</t>
  </si>
  <si>
    <t>Queen Size Bed Frame with Headboard, Strong Wooden Slats Support, Upholstered Platform Bed Frame</t>
  </si>
  <si>
    <t>Devoko Patio Porch Furniture Sets 3 Pieces PE Rattan Wicker Chairs with Table Outdoor Garden Furniture Sets (Brown/Beige)</t>
  </si>
  <si>
    <t>usikey Vanity Desk Set with Large Lighted Mirror, Makeup Vanity with Lights, 2 Drawers &amp; Power Strip, Dressing Vanity Tables</t>
  </si>
  <si>
    <t>Living Room Sofa, 149-Inch U-Shaped Sectional Sofa with Ottoman, Convertible 6 Seat Sofa Bed, Linen Sectional Couch, Beige</t>
  </si>
  <si>
    <t>Large, Rattan 6 Dresser ,Multipurpose Light Wood Dresser,Drawer Storage Cabinet for Bedroom,Walnut</t>
  </si>
  <si>
    <t>Nordic Luxury Lazy Living Room Sofa Storage Relaxing Folding Sofa Bed Modern Muebles Para El Hogar Furniture For Bedroom</t>
  </si>
  <si>
    <t>LEEGOHOME Wardrobes Closet Cloth Bedroom Furniture 85/125/166/207x45x170cm 26mm Steel Pipe Support Storage Household</t>
  </si>
  <si>
    <t>5 Piece Patio Conversation Set, Wicker Rattan Lounge Chairs with Soft Cushions 2 Ottoman&amp;Glass Table, Garden Furniture Set</t>
  </si>
  <si>
    <t>Upgraded Convertible Sectional Sofa Couch, 3 Seat L Shaped Sofa with High Armrest Linen Fabric Small Couch Mid Centur</t>
  </si>
  <si>
    <t>Dellbeck Casual Rectangular Dining Extension Table Seats Up to 8 Furniture Dark Brown Freight Free Room Home</t>
  </si>
  <si>
    <t>39.4'' White Coffee Table with Drawers，2 Storage Shelves, with Gold Metal Handles for Living Room, Bedroom and Study</t>
  </si>
  <si>
    <t>Home Office Chair Nordic Living Dining Chair Luxury Velvet Chair Backrest Pink Girls Makeup Nail Stool Furniture</t>
  </si>
  <si>
    <t>LED Nightstand Set of 2 with Charging Station,Modern White End Side Tables with 2 Drawers and Open Storage for Bedroom</t>
  </si>
  <si>
    <t>70*45*150 Non-woven Cloth Wardrobe Folding Portable Clothing Storage Cabinet Dustproof Cloth Closet Simple Bedroom Multipurpose</t>
  </si>
  <si>
    <t>Outdoor Table and Chairs Set, 4 Pieces Rattan Chair Wicker, Outdoor Table and Chairs Set</t>
  </si>
  <si>
    <t>Full size bed frame, queen size bed, bedroom furniture, upholstered board bed, black platform bed</t>
  </si>
  <si>
    <t>33*22*40cm Household Modern Minimalist Dressing Stool Economical and Practical Bedroom Makeup Stool Small Apartment Balcony</t>
  </si>
  <si>
    <t>White Computer Writing Desk with Drawers Mirror Makeup Table Modern Home Office Wood Legs 39.4*19.7in</t>
  </si>
  <si>
    <t>Rocking Chair Lounge Chair Folding Lunch Break Casual Chair Summer Nap Home Balcony Leisure Elderly Bamboo Rocking Chair</t>
  </si>
  <si>
    <t>7 Pieces Outdoor Patio Furniture, Durable Wicker Outdoor Couch Patio Sectional Sofa Conversation Sets for Backyard, Lawn,Outside</t>
  </si>
  <si>
    <t>Nightstand with 3 Drawers, Sofa Table for Living Room, Modern Wooden Storage Cabinet for Bedroom, Nightstand with 3 Drawers</t>
  </si>
  <si>
    <t>Yanosaku Vanity Desk &amp; Power Outl,Makeup Vanity with Mirror and 11 LED Lights, Makeup Table with 5 Drawers,Vanity Table with Cha</t>
  </si>
  <si>
    <t>7 Pieces Patio Furniture Sets Outdoor Rattan Wicker Conversation Sofa Garden Sectional Sets with Washable Cushions Coffee Table</t>
  </si>
  <si>
    <t>Vanity Desk with Stool,Makeup Table with Lighted Mirror,3 Color Lighting Modes,Brightness Adjustable,Dressing Table with Drawers</t>
  </si>
  <si>
    <t>Garden outdoor furniture conversation set with porch chairs and glass coffee table garden furniture set beige patio chairs</t>
  </si>
  <si>
    <t>Cute shoe changing stool, entrance door, household footstool, sofa stool, small stool, low stool, coffee table decoration</t>
  </si>
  <si>
    <t>Bed Sofa Living Room Folding Sofa Beds Sofaset Furniture for Living Room Sofas Home Lazy Sectional Relaxing Recliner Sleeping</t>
  </si>
  <si>
    <t>Small LED Nightstand Modern White Night Table High Gloss Bedside Table with 2 Drawers Night Stand with led Light</t>
  </si>
  <si>
    <t>Multifunction Home Bedroom Furniture Wardrobe Folding Storage Dressing Clothe Cabinet Cloth Partition Rack Plastic Free Shipping</t>
  </si>
  <si>
    <t>5/7Pieces Outdoor Furniture Rattan Sectional Patio Sofa, Outdoor Backyard Porch Garden Poolside Balcony Wicker Set with Table</t>
  </si>
  <si>
    <t>Acrylic Water Drop Coffee Living Room Center Nordic Side Table Home Furniture Aliexpress Online Shop Bedside Table</t>
  </si>
  <si>
    <t>Folding Chair And Table Acrylic Transparent Dining Chair Household With Backrest Modern Nordic Style Portable Foldable Furniture</t>
  </si>
  <si>
    <t>Dresser, High Dresser with 9 Drawers, Fabric Storage Tower, Steel Frame, Wooden Top of Children's Room, Storage Drawers</t>
  </si>
  <si>
    <t>Dresser Wood Dressers &amp; Chests of Drawers for Bedroom Living Room Toilet Furniture Makeup Table Toiletries Make Up Table Vanity</t>
  </si>
  <si>
    <t>Small Couch, 71” Chenille Loveseat Comfy Couches for Living Room, Modern Deep Seat Sofa with Removable Back and Seat Cushions</t>
  </si>
  <si>
    <t>Garden Furniture 5 Piece Set, Wicker Sectional Sofa with Thick Cushions &amp; Tempered Glass Table, Patio Couch Conversation Set</t>
  </si>
  <si>
    <t>5-Piece Outdoor Patio Swivel Set Metal Dining Furniture Beige Cushion, 4 Steel Metal Swivel Patio Chairs &amp; 1 Square Dining Table</t>
  </si>
  <si>
    <t>Oversized Outdoor Swivel Rocker Chairs Set with Table and Rocking &amp; Swivel Chairs Wicker Furniture Patio Conversation Set</t>
  </si>
  <si>
    <t>6pcs Patio Furniture Set PE Rattan Wicker Sectional Outdoor Sofa, Washable Seat Cushions &amp; Modern Glass Coffee Table</t>
  </si>
  <si>
    <t>Garden Furniture 4507 (Dark Grey) Steel Frame Textilence Seats Swing Glider Outdoor Patio Canopy Swing Chair 3-Person Redes Nіsi</t>
  </si>
  <si>
    <t>Furniture Acrylic Coffee Table Transparent Living Room TV Cabinet Sofa Side Table Storage Cabinet Leisure Balcony Tea Tables</t>
  </si>
  <si>
    <t>Bed Frane Bamboo and Metal Platform Bed Frame With Footboard / Wood Slat Support / No Box Spring Needed / Easy Assembly Queen</t>
  </si>
  <si>
    <t>Revenue</t>
  </si>
  <si>
    <t>Price category</t>
  </si>
  <si>
    <t>+Shipping: 12.03</t>
  </si>
  <si>
    <t>+Shipping: 29.45</t>
  </si>
  <si>
    <t>+Shipping: 36.4</t>
  </si>
  <si>
    <t>+Shipping: 86.91</t>
  </si>
  <si>
    <t>+Shipping: 225.12</t>
  </si>
  <si>
    <t>+Shipping: 7.8</t>
  </si>
  <si>
    <t>+Shipping: 29.52</t>
  </si>
  <si>
    <t>+Shipping: 38.07</t>
  </si>
  <si>
    <t>+Shipping: 104.89</t>
  </si>
  <si>
    <t>+Shipping: 239.64</t>
  </si>
  <si>
    <t>+Shipping: 41.19</t>
  </si>
  <si>
    <t>+Shipping: 18.44</t>
  </si>
  <si>
    <t>+Shipping: 80.21</t>
  </si>
  <si>
    <t>+Shipping: 5.09</t>
  </si>
  <si>
    <t>+Shipping: 110.64</t>
  </si>
  <si>
    <t>+Shipping: 64.01</t>
  </si>
  <si>
    <t>+Shipping: 150.28</t>
  </si>
  <si>
    <t>+Shipping: 129.03</t>
  </si>
  <si>
    <t>+Shipping: 52.63</t>
  </si>
  <si>
    <t>+Shipping: 76.6</t>
  </si>
  <si>
    <t>+Shipping: 210.53</t>
  </si>
  <si>
    <t>+Shipping: 64.56</t>
  </si>
  <si>
    <t>+Shipping: 120.25</t>
  </si>
  <si>
    <t>+Shipping: 5.39</t>
  </si>
  <si>
    <t>+Shipping: 4.74</t>
  </si>
  <si>
    <t>+Shipping: 258.18</t>
  </si>
  <si>
    <t>+Shipping: 72.79</t>
  </si>
  <si>
    <t>+Shipping: 168.91</t>
  </si>
  <si>
    <t>+Shipping: 109.18</t>
  </si>
  <si>
    <t>+Shipping: 106.13</t>
  </si>
  <si>
    <t>+Shipping: 94.92</t>
  </si>
  <si>
    <t>+Shipping: 1,097.18</t>
  </si>
  <si>
    <t>+Shipping: 170.31</t>
  </si>
  <si>
    <t>+Shipping: 88.26</t>
  </si>
  <si>
    <t>+Shipping: 23.49</t>
  </si>
  <si>
    <t>+Shipping: 30.44</t>
  </si>
  <si>
    <t>+Shipping: 14.97</t>
  </si>
  <si>
    <t>+Shipping: 75.99</t>
  </si>
  <si>
    <t>+Shipping: 14.91</t>
  </si>
  <si>
    <t>+Shipping: 18.81</t>
  </si>
  <si>
    <t>+Shipping: 69.95</t>
  </si>
  <si>
    <t>+Shipping: 21.07</t>
  </si>
  <si>
    <t>+Shipping: 2.91</t>
  </si>
  <si>
    <t>+Shipping: 373.41</t>
  </si>
  <si>
    <t>+Shipping: 34.4</t>
  </si>
  <si>
    <t>+Shipping: 1,115.86</t>
  </si>
  <si>
    <t>+Shipping: 86.33</t>
  </si>
  <si>
    <t>+Shipping: 74.22</t>
  </si>
  <si>
    <t>+Shipping: 21.65</t>
  </si>
  <si>
    <t>+Shipping: 63.08</t>
  </si>
  <si>
    <t>+Shipping: 5.86</t>
  </si>
  <si>
    <t>+Shipping: 112.1</t>
  </si>
  <si>
    <t>+Shipping: 322.02</t>
  </si>
  <si>
    <t>+Shipping: 7.38</t>
  </si>
  <si>
    <t>+Shipping: 85.45</t>
  </si>
  <si>
    <t>+Shipping: 30.86</t>
  </si>
  <si>
    <t>+Shipping: 140.27</t>
  </si>
  <si>
    <t>+Shipping: 60.41</t>
  </si>
  <si>
    <t>+Shipping: 132.48</t>
  </si>
  <si>
    <t>+Shipping: 44.55</t>
  </si>
  <si>
    <t>+Shipping: 255.93</t>
  </si>
  <si>
    <t>+Shipping: 72.12</t>
  </si>
  <si>
    <t>+Shipping: 66.53</t>
  </si>
  <si>
    <t>+Shipping: 142.23</t>
  </si>
  <si>
    <t>+Shipping: 23.29</t>
  </si>
  <si>
    <t>+Shipping: 28.9</t>
  </si>
  <si>
    <t>+Shipping: 8.86</t>
  </si>
  <si>
    <t>+Shipping: 744.64</t>
  </si>
  <si>
    <t>+Shipping: 21.62</t>
  </si>
  <si>
    <t>+Shipping: 12.82</t>
  </si>
  <si>
    <t>+Shipping: 1,323.31</t>
  </si>
  <si>
    <t>+Shipping: 85.58</t>
  </si>
  <si>
    <t>+Shipping: 350.41</t>
  </si>
  <si>
    <t>+Shipping: 55.98</t>
  </si>
  <si>
    <t>+Shipping: 141.75</t>
  </si>
  <si>
    <t>+Shipping: 397.72</t>
  </si>
  <si>
    <t>+Shipping: 84.44</t>
  </si>
  <si>
    <t>+Shipping: 106.05</t>
  </si>
  <si>
    <t>+Shipping: 97.54</t>
  </si>
  <si>
    <t>+Shipping: 303.1</t>
  </si>
  <si>
    <t>+Shipping: 227.23</t>
  </si>
  <si>
    <t>+Shipping: 122.29</t>
  </si>
  <si>
    <t>+Shipping: 66.35</t>
  </si>
  <si>
    <t>+Shipping: 85.31</t>
  </si>
  <si>
    <t>+Shipping: 34.63</t>
  </si>
  <si>
    <t>+Shipping: 2.33</t>
  </si>
  <si>
    <t>+Shipping: 381.73</t>
  </si>
  <si>
    <t>+Shipping: 363.95</t>
  </si>
  <si>
    <t>+Shipping: 60.62</t>
  </si>
  <si>
    <t>+Shipping: 230.37</t>
  </si>
  <si>
    <t>+Shipping: 13.95</t>
  </si>
  <si>
    <t>+Shipping: 54.16</t>
  </si>
  <si>
    <t>+Shipping: 67.69</t>
  </si>
  <si>
    <t>+Shipping: 134.27</t>
  </si>
  <si>
    <t>+Shipping: 92.22</t>
  </si>
  <si>
    <t>+Shipping: 151.69</t>
  </si>
  <si>
    <t>+Shipping: 41.93</t>
  </si>
  <si>
    <t>+Shipping: 78.61</t>
  </si>
  <si>
    <t>+Shipping: 171.49</t>
  </si>
  <si>
    <t>Sales Category</t>
  </si>
  <si>
    <t xml:space="preserve"> Efficiency Ratio (Sales per Dollar)</t>
  </si>
  <si>
    <t>$</t>
  </si>
  <si>
    <t>Title Length</t>
  </si>
  <si>
    <t>Performance</t>
  </si>
  <si>
    <t>```</t>
  </si>
  <si>
    <t>5. Press **Enter**</t>
  </si>
  <si>
    <t>Perfect! All columns added with NO ERRORS! 🎉</t>
  </si>
  <si>
    <t>---</t>
  </si>
  <si>
    <t>### **Step 4: Format Your Data**</t>
  </si>
  <si>
    <t>#### **Format Currency Columns:**</t>
  </si>
  <si>
    <t>1. **Select** column **B** (price)</t>
  </si>
  <si>
    <t>2. Press **Ctrl + 1** (Format Cells)</t>
  </si>
  <si>
    <t>3. Choose **"Currency"** → **"$"** → **2 decimal places**</t>
  </si>
  <si>
    <t>4. Click **OK**</t>
  </si>
  <si>
    <t>5. **Repeat** for column **E** (Revenue)</t>
  </si>
  <si>
    <t>#### **Format Numbers:**</t>
  </si>
  <si>
    <t>1. **Select** column **C** (sold)</t>
  </si>
  <si>
    <t>2. Press **Ctrl + 1**</t>
  </si>
  <si>
    <t>3. Choose **"Number"** → **0 decimal places**</t>
  </si>
  <si>
    <t>## 📊 **PART 2: CREATE PIVOT TABLES (30 minutes)**</t>
  </si>
  <si>
    <t>### **Pivot Table 1: Sales by Price Category**</t>
  </si>
  <si>
    <t>1. **Click** anywhere in your table</t>
  </si>
  <si>
    <t>2. **Insert** tab → **PivotTable**</t>
  </si>
  <si>
    <t>3. **New Worksheet** → **OK**</t>
  </si>
  <si>
    <t>4. Rename sheet to: **`PT_Price_Analysis`**</t>
  </si>
  <si>
    <t>**Configure:**</t>
  </si>
  <si>
    <t>- **Drag** `Price Category` to **Rows**</t>
  </si>
  <si>
    <t>- **Drag** `productTitle` to **Values** (shows as Count)</t>
  </si>
  <si>
    <t xml:space="preserve">  - Right-click → rename to "Product Count"</t>
  </si>
  <si>
    <t xml:space="preserve">- **Drag** `sold` to **Values** </t>
  </si>
  <si>
    <t xml:space="preserve">  - Right-click → **Value Field Settings** → **Sum** → rename to "Total Units Sold"</t>
  </si>
  <si>
    <t>- **Drag** `sold` to **Values** again</t>
  </si>
  <si>
    <t xml:space="preserve">  - Right-click → **Value Field Settings** → **Average** → rename to "Avg Units Sold"</t>
  </si>
  <si>
    <t>- **Drag** `Revenue` to **Values**</t>
  </si>
  <si>
    <t xml:space="preserve">  - Right-click → **Value Field Settings** → **Sum** → rename to "Total Revenue"</t>
  </si>
  <si>
    <t>**Sort:** Right-click on Total Revenue → **Sort** → **Largest to Smallest**</t>
  </si>
  <si>
    <t>✅ **Done!**</t>
  </si>
  <si>
    <t>### **Pivot Table 2: Sales by Shipping Type**</t>
  </si>
  <si>
    <t>1. **New PivotTable** → **New Worksheet**</t>
  </si>
  <si>
    <t>2. Rename sheet: **`PT_Shipping`**</t>
  </si>
  <si>
    <t>- **Rows:** `tagText`</t>
  </si>
  <si>
    <t>- **Values:**</t>
  </si>
  <si>
    <t xml:space="preserve">  - Count of `productTitle` → "Product Count"</t>
  </si>
  <si>
    <t xml:space="preserve">  - Sum of `sold` → "Total Units"</t>
  </si>
  <si>
    <t xml:space="preserve">  - Average of `price` → "Avg Price"</t>
  </si>
  <si>
    <t xml:space="preserve">  - Sum of `Revenue` → "Total Revenue"</t>
  </si>
  <si>
    <t>### **Pivot Table 3: Sales Distribution Matrix**</t>
  </si>
  <si>
    <t>2. Rename sheet: **`PT_Distribution`**</t>
  </si>
  <si>
    <t>- **Rows:** `Sales Category`</t>
  </si>
  <si>
    <t>- **Columns:** `Price Category`</t>
  </si>
  <si>
    <t>- **Values:** Count of `productTitle`</t>
  </si>
  <si>
    <t>**Show as Percentages:**</t>
  </si>
  <si>
    <t>- Right-click any number → **Show Values As** → **% of Grand Total**</t>
  </si>
  <si>
    <t>### **Pivot Table 4: Top 10 Products**</t>
  </si>
  <si>
    <t>2. Rename sheet: **`PT_Top_Products`**</t>
  </si>
  <si>
    <t>- **Rows:** `productTitle`</t>
  </si>
  <si>
    <t xml:space="preserve">- **Values:** </t>
  </si>
  <si>
    <t xml:space="preserve">  - Sum of `sold` → "Units Sold"</t>
  </si>
  <si>
    <t xml:space="preserve">  - Sum of `Revenue` → "Revenue"</t>
  </si>
  <si>
    <t>**Filter for Top 10:**</t>
  </si>
  <si>
    <t>- Click dropdown on `productTitle` in Rows area</t>
  </si>
  <si>
    <t>- **Value Filters** → **Top 10** → by **Sum of sold**</t>
  </si>
  <si>
    <t>### **Pivot Table 5: Performance Summary**</t>
  </si>
  <si>
    <t xml:space="preserve">1. **New PivotTable** → **New Worksheet**  </t>
  </si>
  <si>
    <t>2. Rename sheet: **`PT_Performance`**</t>
  </si>
  <si>
    <t>- **Rows:** `Performance`</t>
  </si>
  <si>
    <t>- **Columns:** `Sales Category`</t>
  </si>
  <si>
    <t>- **Values:** Count of products, Average Revenue</t>
  </si>
  <si>
    <t>✅ **All 5 Pivot Tables Done!** 🎉</t>
  </si>
  <si>
    <t>## 📈 **PART 3: CREATE CHARTS (45 minutes)**</t>
  </si>
  <si>
    <t>Create new sheet: **`Charts`**</t>
  </si>
  <si>
    <t>### **Chart 1: Price Distribution Histogram**</t>
  </si>
  <si>
    <t>1. Go to main **FurnitureData** sheet</t>
  </si>
  <si>
    <t>2. **Click** on any cell in `price` column</t>
  </si>
  <si>
    <t>3. **Insert** tab → **Insert Statistic Chart** → **Histogram**</t>
  </si>
  <si>
    <t>4. **Right-click** chart → **Move Chart** → **Object in: Charts**</t>
  </si>
  <si>
    <t>**Format:**</t>
  </si>
  <si>
    <t>- **Chart Title:** "Price Distribution of Furniture Products"</t>
  </si>
  <si>
    <t>- **Horizontal Axis Title:** "Price ($)"</t>
  </si>
  <si>
    <t>- **Vertical Axis Title:** "Frequency"</t>
  </si>
  <si>
    <t>### **Chart 2: Top 10 Products Bar Chart**</t>
  </si>
  <si>
    <t>1. Go to **PT_Top_Products** sheet</t>
  </si>
  <si>
    <t>2. **Select** product names and Units Sold columns</t>
  </si>
  <si>
    <t>3. **Insert** → **Bar Chart** → **Clustered Bar**</t>
  </si>
  <si>
    <t>4. **Move** to **Charts** sheet</t>
  </si>
  <si>
    <t>- **Title:** "Top 10 Best-Selling Products"</t>
  </si>
  <si>
    <t>### **Chart 3: Revenue by Price Category (Pie Chart)**</t>
  </si>
  <si>
    <t>1. Go to **PT_Price_Analysis** sheet</t>
  </si>
  <si>
    <t>2. **Select** Price Category and Total Revenue</t>
  </si>
  <si>
    <t>3. **Insert** → **Pie Chart**</t>
  </si>
  <si>
    <t>- **Title:** "Revenue Distribution by Price Category"</t>
  </si>
  <si>
    <t>### **Chart 4: Sales by Shipping (Column Chart)**</t>
  </si>
  <si>
    <t>1. Go to **PT_Shipping** sheet</t>
  </si>
  <si>
    <t>2. **Select** tagText and Total Units</t>
  </si>
  <si>
    <t>3. **Insert** → **Column Chart**</t>
  </si>
  <si>
    <t>### **Chart 5: Price vs Sales Scatter**</t>
  </si>
  <si>
    <t>1. Go to **FurnitureData** sheet</t>
  </si>
  <si>
    <t>2. **Select** columns B (price) and C (sold)</t>
  </si>
  <si>
    <t>3. **Insert** → **Scatter Chart**</t>
  </si>
  <si>
    <t>**Add Trendline:**</t>
  </si>
  <si>
    <t>- **Add Trendline** → **Linear**</t>
  </si>
  <si>
    <t>- Check **"Display Equation"** and **"Display R²"**</t>
  </si>
  <si>
    <t>### **Chart 6: Sales Category Distribution**</t>
  </si>
  <si>
    <t>1. Use PT_Distribution data</t>
  </si>
  <si>
    <t>2. **Insert** → **Donut Chart**</t>
  </si>
  <si>
    <t>3. Show percentages</t>
  </si>
  <si>
    <t>### **Chart 7: Shipping Performance Combo**</t>
  </si>
  <si>
    <t>1. Create summary table with Products and Revenue by shipping</t>
  </si>
  <si>
    <t>2. **Insert** → **Combo Chart**</t>
  </si>
  <si>
    <t>3. Format with dual axes</t>
  </si>
  <si>
    <t>✅ **All 7 Charts Created!** 🎨</t>
  </si>
  <si>
    <t>## 🎨 **PART 4: CREATE DASHBOARD (1 hour)**</t>
  </si>
  <si>
    <t>Create new sheet: **`DASHBOARD`**</t>
  </si>
  <si>
    <t>### **Step 1: Set Up Layout**</t>
  </si>
  <si>
    <t>1. **Remove gridlines:** View tab → uncheck Gridlines</t>
  </si>
  <si>
    <t>2. **Merge** cells A1:J1 for title</t>
  </si>
  <si>
    <t>3. **Type:** "E-COMMERCE FURNITURE ANALYSIS DASHBOARD 2024"</t>
  </si>
  <si>
    <t>4. **Format:** Arial, 24pt, Bold, Blue</t>
  </si>
  <si>
    <t>### **Step 2: Create KPI Cards**</t>
  </si>
  <si>
    <t>Create 4 KPI boxes in Row 3:</t>
  </si>
  <si>
    <t>**KPI 1 (Cells A3:B5):**</t>
  </si>
  <si>
    <t>Total Products</t>
  </si>
  <si>
    <t>Format: Merge cells, 36pt for number, light blue background</t>
  </si>
  <si>
    <t>**KPI 2 (Cells C3:D5):**</t>
  </si>
  <si>
    <t>Total Units Sold</t>
  </si>
  <si>
    <t>**KPI 3 (Cells E3:F5):**</t>
  </si>
  <si>
    <t>Total Revenue</t>
  </si>
  <si>
    <t>**KPI 4 (Cells G3:H5):**</t>
  </si>
  <si>
    <t>Average Price</t>
  </si>
  <si>
    <t>### **Step 3: Add Charts to Dashboard**</t>
  </si>
  <si>
    <t>1. Go to **Charts** sheet</t>
  </si>
  <si>
    <t>2. **Copy** each chart (Ctrl+C)</t>
  </si>
  <si>
    <t>3. **Paste** to DASHBOARD sheet (Ctrl+V)</t>
  </si>
  <si>
    <t>4. **Arrange** in a grid:</t>
  </si>
  <si>
    <t xml:space="preserve">   - Row 7: Price Distribution, Top 10 Products</t>
  </si>
  <si>
    <t xml:space="preserve">   - Row 22: Revenue Pie, Shipping Column</t>
  </si>
  <si>
    <t xml:space="preserve">   - Row 37: Scatter Plot, Sales Distribution</t>
  </si>
  <si>
    <t>### **Step 4: Add Slicers**</t>
  </si>
  <si>
    <t>1. **Click** on any Pivot Table</t>
  </si>
  <si>
    <t>2. **PivotTable Analyze** tab → **Insert Slicer**</t>
  </si>
  <si>
    <t>3. Check: `Price Category`, `Sales Category`, `tagText`</t>
  </si>
  <si>
    <t>4. **Format** slicers (right side of dashboard)</t>
  </si>
  <si>
    <t>5. **Connect** slicers to all pivot tables:</t>
  </si>
  <si>
    <t xml:space="preserve">   - Right-click slicer → **Report Connections** → Check all</t>
  </si>
  <si>
    <t>## 📊 **PART 5: STATISTICS SHEET (30 minutes)**</t>
  </si>
  <si>
    <t>Create new sheet: **`Statistics`**</t>
  </si>
  <si>
    <t>**Layout:**</t>
  </si>
  <si>
    <t>| A | B | C | D |</t>
  </si>
  <si>
    <t>|---|---|---|---|</t>
  </si>
  <si>
    <t>| **METRIC** | **PRICE** | **SALES** | **REVENUE** |</t>
  </si>
  <si>
    <t>| Count | =COUNT(FurnitureData[price]) | =COUNT(FurnitureData[sold]) | =COUNT(FurnitureData[Revenue]) |</t>
  </si>
  <si>
    <t>| Mean | =AVERAGE(FurnitureData[price]) | =AVERAGE(FurnitureData[sold]) | =AVERAGE(FurnitureData[Revenue]) |</t>
  </si>
  <si>
    <t>| Median | =MEDIAN(FurnitureData[price]) | =MEDIAN(FurnitureData[sold]) | =MEDIAN(FurnitureData[Revenue]) |</t>
  </si>
  <si>
    <t>| Std Dev | =STDEV.P(FurnitureData[price]) | =STDEV.P(FurnitureData[sold]) | =STDEV.P(FurnitureData[Revenue]) |</t>
  </si>
  <si>
    <t>| Min | =MIN(FurnitureData[price]) | =MIN(FurnitureData[sold]) | =MIN(FurnitureData[Revenue]) |</t>
  </si>
  <si>
    <t>| Max | =MAX(FurnitureData[price]) | =MAX(FurnitureData[sold]) | =MAX(FurnitureData[Revenue]) |</t>
  </si>
  <si>
    <t>**Additional Stats (Row 10):**</t>
  </si>
  <si>
    <t>Products with Sales: =COUNTIF(FurnitureData[sold],"&gt;0")</t>
  </si>
  <si>
    <t>Success Rate: =B10/COUNTA(FurnitureData[sold])</t>
  </si>
  <si>
    <t>Correlation: =CORREL(FurnitureData[price],FurnitureData[sold])</t>
  </si>
  <si>
    <t>Row Labels</t>
  </si>
  <si>
    <t>100-200</t>
  </si>
  <si>
    <t>50-100</t>
  </si>
  <si>
    <t>Over 200</t>
  </si>
  <si>
    <t>Under 50</t>
  </si>
  <si>
    <t>Grand Total</t>
  </si>
  <si>
    <t>Count of productTitle</t>
  </si>
  <si>
    <t>Product Count</t>
  </si>
  <si>
    <t>Sum of sold</t>
  </si>
  <si>
    <t>Average units sold</t>
  </si>
  <si>
    <t>Sum of Revenue</t>
  </si>
  <si>
    <t>Average of price</t>
  </si>
  <si>
    <t>High Sales</t>
  </si>
  <si>
    <t>Low Sales</t>
  </si>
  <si>
    <t>Medium Sales</t>
  </si>
  <si>
    <t>No Sales</t>
  </si>
  <si>
    <t>Column Labels</t>
  </si>
  <si>
    <t>Units sold</t>
  </si>
  <si>
    <t>$156.56</t>
  </si>
  <si>
    <t>$21,81,048</t>
  </si>
  <si>
    <t>Above Average</t>
  </si>
  <si>
    <t>#NAME?</t>
  </si>
  <si>
    <t>(blank)</t>
  </si>
  <si>
    <t>Total Average of Revenue</t>
  </si>
  <si>
    <t>Average of Revenue</t>
  </si>
  <si>
    <t>Total Count of products</t>
  </si>
  <si>
    <t>Count of products</t>
  </si>
  <si>
    <t>Price Category</t>
  </si>
  <si>
    <t>b</t>
  </si>
  <si>
    <t>Tag text</t>
  </si>
  <si>
    <t>E-COMMERCE FURNITURE ANALYSIS DASHBOARD 2024</t>
  </si>
  <si>
    <r>
      <rPr>
        <sz val="18"/>
        <color theme="1"/>
        <rFont val="Calibri"/>
        <family val="2"/>
        <scheme val="minor"/>
      </rPr>
      <t xml:space="preserve">          </t>
    </r>
    <r>
      <rPr>
        <sz val="18"/>
        <color rgb="FFFF0000"/>
        <rFont val="Calibri"/>
        <family val="2"/>
        <scheme val="minor"/>
      </rPr>
      <t xml:space="preserve"> kPI 1</t>
    </r>
  </si>
  <si>
    <r>
      <rPr>
        <sz val="18"/>
        <color theme="1"/>
        <rFont val="Calibri"/>
        <family val="2"/>
        <scheme val="minor"/>
      </rPr>
      <t xml:space="preserve">         </t>
    </r>
    <r>
      <rPr>
        <sz val="18"/>
        <color rgb="FFFF0000"/>
        <rFont val="Calibri"/>
        <family val="2"/>
        <scheme val="minor"/>
      </rPr>
      <t>KPI 2</t>
    </r>
  </si>
  <si>
    <t>KPI 3</t>
  </si>
  <si>
    <t>KPI 4</t>
  </si>
  <si>
    <t>Price</t>
  </si>
  <si>
    <t>Sales</t>
  </si>
  <si>
    <t>Count</t>
  </si>
  <si>
    <t>Mean</t>
  </si>
  <si>
    <t>Median</t>
  </si>
  <si>
    <t>Std Dev</t>
  </si>
  <si>
    <t>Mic</t>
  </si>
  <si>
    <t>Max</t>
  </si>
  <si>
    <t>Metrics</t>
  </si>
  <si>
    <t>Success Rate:</t>
  </si>
  <si>
    <t>Products with Sales:</t>
  </si>
  <si>
    <t>Correlation:</t>
  </si>
  <si>
    <r>
      <rPr>
        <b/>
        <sz val="11"/>
        <color theme="0"/>
        <rFont val="Calibri"/>
        <family val="2"/>
        <scheme val="minor"/>
      </rPr>
      <t>Additional</t>
    </r>
    <r>
      <rPr>
        <sz val="11"/>
        <color theme="0"/>
        <rFont val="Calibri"/>
        <family val="2"/>
        <scheme val="minor"/>
      </rPr>
      <t xml:space="preserve"> </t>
    </r>
    <r>
      <rPr>
        <b/>
        <sz val="11"/>
        <color theme="0"/>
        <rFont val="Calibri"/>
        <family val="2"/>
        <scheme val="minor"/>
      </rPr>
      <t>Statistics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</si>
</sst>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6" formatCode="_ [$₹-4009]\ * #,##0.00_ ;_ [$₹-4009]\ * \-#,##0.00_ ;_ [$₹-4009]\ * &quot;-&quot;??_ ;_ @_ "/>
    <numFmt numFmtId="169" formatCode="[$$-409]#,##0.0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4"/>
      <name val="Arial"/>
      <family val="2"/>
    </font>
    <font>
      <sz val="36"/>
      <color theme="1"/>
      <name val="Calibri"/>
      <family val="2"/>
      <scheme val="minor"/>
    </font>
    <font>
      <b/>
      <sz val="22"/>
      <color theme="1"/>
      <name val="Calibri"/>
      <family val="2"/>
      <scheme val="minor"/>
    </font>
    <font>
      <sz val="18"/>
      <color theme="1"/>
      <name val="Calibri"/>
      <family val="2"/>
      <scheme val="minor"/>
    </font>
    <font>
      <sz val="1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0" fillId="0" borderId="0" xfId="0" applyNumberFormat="1"/>
    <xf numFmtId="0" fontId="3" fillId="0" borderId="0" xfId="0" applyFont="1"/>
    <xf numFmtId="166" fontId="0" fillId="0" borderId="0" xfId="0" applyNumberFormat="1"/>
    <xf numFmtId="0" fontId="3" fillId="0" borderId="0" xfId="0" applyFont="1" applyBorder="1"/>
    <xf numFmtId="166" fontId="0" fillId="0" borderId="0" xfId="0" applyNumberFormat="1" applyBorder="1"/>
    <xf numFmtId="0" fontId="0" fillId="0" borderId="0" xfId="0" applyBorder="1"/>
    <xf numFmtId="169"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10" fontId="0" fillId="0" borderId="0" xfId="0" applyNumberFormat="1"/>
    <xf numFmtId="0" fontId="0" fillId="0" borderId="0" xfId="0" applyFont="1"/>
    <xf numFmtId="0" fontId="0" fillId="0" borderId="0" xfId="0" pivotButton="1" applyFont="1"/>
    <xf numFmtId="0" fontId="0" fillId="0" borderId="0" xfId="0" applyFont="1" applyAlignment="1">
      <alignment horizontal="left"/>
    </xf>
    <xf numFmtId="1" fontId="0" fillId="0" borderId="0" xfId="0" applyNumberFormat="1" applyFont="1"/>
    <xf numFmtId="0" fontId="0" fillId="0" borderId="0" xfId="0" applyAlignment="1"/>
    <xf numFmtId="0" fontId="6" fillId="2" borderId="0" xfId="0" applyFont="1" applyFill="1"/>
    <xf numFmtId="0" fontId="6" fillId="2" borderId="0" xfId="0" applyFont="1" applyFill="1" applyAlignment="1"/>
    <xf numFmtId="0" fontId="7" fillId="3" borderId="0" xfId="0" applyFont="1" applyFill="1" applyAlignment="1">
      <alignment horizontal="center"/>
    </xf>
    <xf numFmtId="0" fontId="8" fillId="4" borderId="0" xfId="0" applyFont="1" applyFill="1"/>
    <xf numFmtId="0" fontId="0" fillId="4" borderId="0" xfId="0" applyFill="1"/>
    <xf numFmtId="1" fontId="7" fillId="5" borderId="0" xfId="0" applyNumberFormat="1" applyFont="1" applyFill="1"/>
    <xf numFmtId="0" fontId="0" fillId="5" borderId="0" xfId="0" applyFill="1"/>
    <xf numFmtId="0" fontId="8" fillId="6" borderId="0" xfId="0" applyFont="1" applyFill="1"/>
    <xf numFmtId="0" fontId="0" fillId="6" borderId="0" xfId="0" applyFill="1"/>
    <xf numFmtId="0" fontId="7" fillId="7" borderId="0" xfId="0" applyFont="1" applyFill="1"/>
    <xf numFmtId="0" fontId="0" fillId="7" borderId="0" xfId="0" applyFill="1"/>
    <xf numFmtId="0" fontId="9" fillId="0" borderId="0" xfId="0" applyFont="1"/>
    <xf numFmtId="0" fontId="10" fillId="0" borderId="0" xfId="0" applyFont="1"/>
    <xf numFmtId="0" fontId="3" fillId="7" borderId="1" xfId="0" applyFont="1" applyFill="1" applyBorder="1"/>
    <xf numFmtId="0" fontId="0" fillId="2" borderId="0" xfId="0" applyFill="1"/>
    <xf numFmtId="0" fontId="0" fillId="8" borderId="1" xfId="0" applyFont="1" applyFill="1" applyBorder="1"/>
    <xf numFmtId="0" fontId="0" fillId="5" borderId="1" xfId="0" applyFill="1" applyBorder="1"/>
    <xf numFmtId="0" fontId="0" fillId="6" borderId="1" xfId="0" applyFill="1" applyBorder="1"/>
    <xf numFmtId="0" fontId="4" fillId="9" borderId="0" xfId="0" applyFont="1" applyFill="1"/>
  </cellXfs>
  <cellStyles count="2">
    <cellStyle name="Currency" xfId="1" builtinId="4"/>
    <cellStyle name="Normal" xfId="0" builtinId="0"/>
  </cellStyles>
  <dxfs count="21">
    <dxf>
      <numFmt numFmtId="0" formatCode="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1" formatCode="0"/>
    </dxf>
    <dxf>
      <numFmt numFmtId="169" formatCode="[$$-409]#,##0.00"/>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[Furniture_Analysis_yaswanth.xlsx]Top 10 Products!PT_Top-Products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Best Selling Products</a:t>
            </a:r>
            <a:endParaRPr lang="en-IN" b="1"/>
          </a:p>
        </c:rich>
      </c:tx>
      <c:layout>
        <c:manualLayout>
          <c:xMode val="edge"/>
          <c:yMode val="edge"/>
          <c:x val="0.2860277777777777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Products'!$B$3</c:f>
              <c:strCache>
                <c:ptCount val="1"/>
                <c:pt idx="0">
                  <c:v>Total</c:v>
                </c:pt>
              </c:strCache>
            </c:strRef>
          </c:tx>
          <c:spPr>
            <a:solidFill>
              <a:schemeClr val="accent1"/>
            </a:solidFill>
            <a:ln>
              <a:noFill/>
            </a:ln>
            <a:effectLst/>
          </c:spPr>
          <c:invertIfNegative val="0"/>
          <c:dLbls>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Products'!$A$4:$A$15</c:f>
              <c:strCache>
                <c:ptCount val="11"/>
                <c:pt idx="0">
                  <c:v>Adjustable Laptop Desk Stand Portable Aluminum Ergonomic Lapdesk For TV Bed Sofa PC Notebook Table Desk Stand With Mouse Pad</c:v>
                </c:pt>
                <c:pt idx="1">
                  <c:v>Dresser For Bedroom With 9 Fabric Drawers Wardrobe Steel Frame Assembly Closet For Clothes Storage Display Cabinet Of Furniture</c:v>
                </c:pt>
                <c:pt idx="2">
                  <c:v>Monitor Stand for 13-32 inches Screens, Dual Monitor Mount Gas Spring, Dual Monitor Arm Full Motion Adjustable</c:v>
                </c:pt>
                <c:pt idx="3">
                  <c:v>MUMUCC Multifunctional Foldable And Adjustable Aluminum Alloy Reading Stand With Spring Clip For Laptops, Tablets &amp; Thick Books</c:v>
                </c:pt>
                <c:pt idx="4">
                  <c:v>MUMUCC Multifunctional Laptop Desk With Cushion and Filled with Foam Particles, Small Pillow Table, Hard Mouse Pad Large</c:v>
                </c:pt>
                <c:pt idx="5">
                  <c:v>Office Furniture Computer Stand 42*26cm Adjustable Foldable Laptop Holder Notebook Desks Lap PC Folding Desk Table Vented Stand</c:v>
                </c:pt>
                <c:pt idx="6">
                  <c:v>Portability Foot Rest Under Desk Footrest Ergonomic Foot Stool with Massage Rollers Foot Rest for Home Office Work Fast Ship</c:v>
                </c:pt>
                <c:pt idx="7">
                  <c:v>Portable Folding Telescopic Stool Lightweight Plastic Subway Queuing Chair Outdoor Camping Chair Fishing Seat with Carry Bag</c:v>
                </c:pt>
                <c:pt idx="8">
                  <c:v>Portable round Folding Chair Accordion Chair Height Adjustment Simple Tool Elephant Swing Playground Queue Chair</c:v>
                </c:pt>
                <c:pt idx="9">
                  <c:v>Shoe-shelf Shoerack Multilayer Shoe Rack Shoebox Bondage Furniture Plant Shelves Metal Cabinet Shoes Organizer Cabinets Space</c:v>
                </c:pt>
                <c:pt idx="10">
                  <c:v>Stylish Shoe Rack Metal Simple Shoe Shelf Footwear Organizer Stand Holder Space-saving Black Shoe Shelf for Living Room</c:v>
                </c:pt>
              </c:strCache>
            </c:strRef>
          </c:cat>
          <c:val>
            <c:numRef>
              <c:f>'Top 10 Products'!$B$4:$B$15</c:f>
              <c:numCache>
                <c:formatCode>0</c:formatCode>
                <c:ptCount val="11"/>
                <c:pt idx="0">
                  <c:v>600</c:v>
                </c:pt>
                <c:pt idx="1">
                  <c:v>600</c:v>
                </c:pt>
                <c:pt idx="2">
                  <c:v>900</c:v>
                </c:pt>
                <c:pt idx="3">
                  <c:v>6000</c:v>
                </c:pt>
                <c:pt idx="4">
                  <c:v>600</c:v>
                </c:pt>
                <c:pt idx="5">
                  <c:v>1000</c:v>
                </c:pt>
                <c:pt idx="6">
                  <c:v>1900</c:v>
                </c:pt>
                <c:pt idx="7">
                  <c:v>900</c:v>
                </c:pt>
                <c:pt idx="8">
                  <c:v>10000</c:v>
                </c:pt>
                <c:pt idx="9">
                  <c:v>700</c:v>
                </c:pt>
                <c:pt idx="10">
                  <c:v>2000</c:v>
                </c:pt>
              </c:numCache>
            </c:numRef>
          </c:val>
          <c:extLst>
            <c:ext xmlns:c16="http://schemas.microsoft.com/office/drawing/2014/chart" uri="{C3380CC4-5D6E-409C-BE32-E72D297353CC}">
              <c16:uniqueId val="{00000000-83A8-4692-965A-8CE89EFCD2A6}"/>
            </c:ext>
          </c:extLst>
        </c:ser>
        <c:dLbls>
          <c:dLblPos val="outEnd"/>
          <c:showLegendKey val="0"/>
          <c:showVal val="1"/>
          <c:showCatName val="0"/>
          <c:showSerName val="0"/>
          <c:showPercent val="0"/>
          <c:showBubbleSize val="0"/>
        </c:dLbls>
        <c:gapWidth val="182"/>
        <c:axId val="588824976"/>
        <c:axId val="588824016"/>
      </c:barChart>
      <c:catAx>
        <c:axId val="58882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24016"/>
        <c:crosses val="autoZero"/>
        <c:auto val="1"/>
        <c:lblAlgn val="ctr"/>
        <c:lblOffset val="100"/>
        <c:noMultiLvlLbl val="0"/>
      </c:catAx>
      <c:valAx>
        <c:axId val="588824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24976"/>
        <c:crosses val="autoZero"/>
        <c:crossBetween val="between"/>
      </c:valAx>
      <c:spPr>
        <a:noFill/>
        <a:ln>
          <a:noFill/>
        </a:ln>
        <a:effectLst>
          <a:glow rad="127000">
            <a:srgbClr val="00B050"/>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by Price Category!P_T Price Analysis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Distribution By price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pieChart>
        <c:varyColors val="1"/>
        <c:ser>
          <c:idx val="0"/>
          <c:order val="0"/>
          <c:tx>
            <c:strRef>
              <c:f>'Sales by Price Category'!$B$3</c:f>
              <c:strCache>
                <c:ptCount val="1"/>
                <c:pt idx="0">
                  <c:v>Total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18-4F84-A14C-A04ED5DFE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18-4F84-A14C-A04ED5DFE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18-4F84-A14C-A04ED5DFE3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18-4F84-A14C-A04ED5DFE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Category'!$B$4:$B$8</c:f>
              <c:numCache>
                <c:formatCode>0</c:formatCode>
                <c:ptCount val="4"/>
                <c:pt idx="0">
                  <c:v>3300</c:v>
                </c:pt>
                <c:pt idx="1">
                  <c:v>4486</c:v>
                </c:pt>
                <c:pt idx="2">
                  <c:v>2191</c:v>
                </c:pt>
                <c:pt idx="3">
                  <c:v>37010</c:v>
                </c:pt>
              </c:numCache>
            </c:numRef>
          </c:val>
          <c:extLst>
            <c:ext xmlns:c16="http://schemas.microsoft.com/office/drawing/2014/chart" uri="{C3380CC4-5D6E-409C-BE32-E72D297353CC}">
              <c16:uniqueId val="{00000008-F118-4F84-A14C-A04ED5DFE33C}"/>
            </c:ext>
          </c:extLst>
        </c:ser>
        <c:ser>
          <c:idx val="1"/>
          <c:order val="1"/>
          <c:tx>
            <c:strRef>
              <c:f>'Sales by Price Category'!$C$3</c:f>
              <c:strCache>
                <c:ptCount val="1"/>
                <c:pt idx="0">
                  <c:v>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118-4F84-A14C-A04ED5DFE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118-4F84-A14C-A04ED5DFE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118-4F84-A14C-A04ED5DFE3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118-4F84-A14C-A04ED5DFE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Category'!$C$4:$C$8</c:f>
              <c:numCache>
                <c:formatCode>_ [$₹-4009]\ * #,##0.00_ ;_ [$₹-4009]\ * \-#,##0.00_ ;_ [$₹-4009]\ * "-"??_ ;_ @_ </c:formatCode>
                <c:ptCount val="4"/>
                <c:pt idx="0">
                  <c:v>464801.56000000046</c:v>
                </c:pt>
                <c:pt idx="1">
                  <c:v>312924.10999999993</c:v>
                </c:pt>
                <c:pt idx="2">
                  <c:v>726237.5700000003</c:v>
                </c:pt>
                <c:pt idx="3">
                  <c:v>677084.82999999961</c:v>
                </c:pt>
              </c:numCache>
            </c:numRef>
          </c:val>
          <c:extLst>
            <c:ext xmlns:c16="http://schemas.microsoft.com/office/drawing/2014/chart" uri="{C3380CC4-5D6E-409C-BE32-E72D297353CC}">
              <c16:uniqueId val="{00000011-F118-4F84-A14C-A04ED5DFE33C}"/>
            </c:ext>
          </c:extLst>
        </c:ser>
        <c:ser>
          <c:idx val="2"/>
          <c:order val="2"/>
          <c:tx>
            <c:strRef>
              <c:f>'Sales by Price Category'!$D$3</c:f>
              <c:strCache>
                <c:ptCount val="1"/>
                <c:pt idx="0">
                  <c:v>Product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118-4F84-A14C-A04ED5DFE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118-4F84-A14C-A04ED5DFE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118-4F84-A14C-A04ED5DFE3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118-4F84-A14C-A04ED5DFE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Category'!$D$4:$D$8</c:f>
              <c:numCache>
                <c:formatCode>General</c:formatCode>
                <c:ptCount val="4"/>
                <c:pt idx="0">
                  <c:v>632</c:v>
                </c:pt>
                <c:pt idx="1">
                  <c:v>383</c:v>
                </c:pt>
                <c:pt idx="2">
                  <c:v>472</c:v>
                </c:pt>
                <c:pt idx="3">
                  <c:v>513</c:v>
                </c:pt>
              </c:numCache>
            </c:numRef>
          </c:val>
          <c:extLst>
            <c:ext xmlns:c16="http://schemas.microsoft.com/office/drawing/2014/chart" uri="{C3380CC4-5D6E-409C-BE32-E72D297353CC}">
              <c16:uniqueId val="{0000001A-F118-4F84-A14C-A04ED5DFE33C}"/>
            </c:ext>
          </c:extLst>
        </c:ser>
        <c:ser>
          <c:idx val="3"/>
          <c:order val="3"/>
          <c:tx>
            <c:strRef>
              <c:f>'Sales by Price Category'!$E$3</c:f>
              <c:strCache>
                <c:ptCount val="1"/>
                <c:pt idx="0">
                  <c:v>Average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F118-4F84-A14C-A04ED5DFE3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F118-4F84-A14C-A04ED5DFE3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F118-4F84-A14C-A04ED5DFE3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F118-4F84-A14C-A04ED5DFE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Category'!$E$4:$E$8</c:f>
              <c:numCache>
                <c:formatCode>0</c:formatCode>
                <c:ptCount val="4"/>
                <c:pt idx="0">
                  <c:v>5.2215189873417724</c:v>
                </c:pt>
                <c:pt idx="1">
                  <c:v>11.712793733681462</c:v>
                </c:pt>
                <c:pt idx="2">
                  <c:v>4.6419491525423728</c:v>
                </c:pt>
                <c:pt idx="3">
                  <c:v>72.144249512670569</c:v>
                </c:pt>
              </c:numCache>
            </c:numRef>
          </c:val>
          <c:extLst>
            <c:ext xmlns:c16="http://schemas.microsoft.com/office/drawing/2014/chart" uri="{C3380CC4-5D6E-409C-BE32-E72D297353CC}">
              <c16:uniqueId val="{00000023-F118-4F84-A14C-A04ED5DFE3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by Price Category!P_T Price Analysis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Distribution By price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'Sales by Price Category'!$B$3</c:f>
              <c:strCache>
                <c:ptCount val="1"/>
                <c:pt idx="0">
                  <c:v>Total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A-4B7A-8ACC-767E7EDF0B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A-4B7A-8ACC-767E7EDF0B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A-4B7A-8ACC-767E7EDF0B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9A-4B7A-8ACC-767E7EDF0B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Category'!$B$4:$B$8</c:f>
              <c:numCache>
                <c:formatCode>0</c:formatCode>
                <c:ptCount val="4"/>
                <c:pt idx="0">
                  <c:v>3300</c:v>
                </c:pt>
                <c:pt idx="1">
                  <c:v>4486</c:v>
                </c:pt>
                <c:pt idx="2">
                  <c:v>2191</c:v>
                </c:pt>
                <c:pt idx="3">
                  <c:v>37010</c:v>
                </c:pt>
              </c:numCache>
            </c:numRef>
          </c:val>
          <c:extLst>
            <c:ext xmlns:c16="http://schemas.microsoft.com/office/drawing/2014/chart" uri="{C3380CC4-5D6E-409C-BE32-E72D297353CC}">
              <c16:uniqueId val="{00000008-5C9A-4B7A-8ACC-767E7EDF0B20}"/>
            </c:ext>
          </c:extLst>
        </c:ser>
        <c:ser>
          <c:idx val="1"/>
          <c:order val="1"/>
          <c:tx>
            <c:strRef>
              <c:f>'Sales by Price Category'!$C$3</c:f>
              <c:strCache>
                <c:ptCount val="1"/>
                <c:pt idx="0">
                  <c:v>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5C9A-4B7A-8ACC-767E7EDF0B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5C9A-4B7A-8ACC-767E7EDF0B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5C9A-4B7A-8ACC-767E7EDF0B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5C9A-4B7A-8ACC-767E7EDF0B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Category'!$C$4:$C$8</c:f>
              <c:numCache>
                <c:formatCode>_ [$₹-4009]\ * #,##0.00_ ;_ [$₹-4009]\ * \-#,##0.00_ ;_ [$₹-4009]\ * "-"??_ ;_ @_ </c:formatCode>
                <c:ptCount val="4"/>
                <c:pt idx="0">
                  <c:v>464801.56000000046</c:v>
                </c:pt>
                <c:pt idx="1">
                  <c:v>312924.10999999993</c:v>
                </c:pt>
                <c:pt idx="2">
                  <c:v>726237.5700000003</c:v>
                </c:pt>
                <c:pt idx="3">
                  <c:v>677084.82999999961</c:v>
                </c:pt>
              </c:numCache>
            </c:numRef>
          </c:val>
          <c:extLst>
            <c:ext xmlns:c16="http://schemas.microsoft.com/office/drawing/2014/chart" uri="{C3380CC4-5D6E-409C-BE32-E72D297353CC}">
              <c16:uniqueId val="{00000011-5C9A-4B7A-8ACC-767E7EDF0B20}"/>
            </c:ext>
          </c:extLst>
        </c:ser>
        <c:ser>
          <c:idx val="2"/>
          <c:order val="2"/>
          <c:tx>
            <c:strRef>
              <c:f>'Sales by Price Category'!$D$3</c:f>
              <c:strCache>
                <c:ptCount val="1"/>
                <c:pt idx="0">
                  <c:v>Product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5C9A-4B7A-8ACC-767E7EDF0B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5C9A-4B7A-8ACC-767E7EDF0B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5C9A-4B7A-8ACC-767E7EDF0B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5C9A-4B7A-8ACC-767E7EDF0B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Category'!$D$4:$D$8</c:f>
              <c:numCache>
                <c:formatCode>General</c:formatCode>
                <c:ptCount val="4"/>
                <c:pt idx="0">
                  <c:v>632</c:v>
                </c:pt>
                <c:pt idx="1">
                  <c:v>383</c:v>
                </c:pt>
                <c:pt idx="2">
                  <c:v>472</c:v>
                </c:pt>
                <c:pt idx="3">
                  <c:v>513</c:v>
                </c:pt>
              </c:numCache>
            </c:numRef>
          </c:val>
          <c:extLst>
            <c:ext xmlns:c16="http://schemas.microsoft.com/office/drawing/2014/chart" uri="{C3380CC4-5D6E-409C-BE32-E72D297353CC}">
              <c16:uniqueId val="{0000001A-5C9A-4B7A-8ACC-767E7EDF0B20}"/>
            </c:ext>
          </c:extLst>
        </c:ser>
        <c:ser>
          <c:idx val="3"/>
          <c:order val="3"/>
          <c:tx>
            <c:strRef>
              <c:f>'Sales by Price Category'!$E$3</c:f>
              <c:strCache>
                <c:ptCount val="1"/>
                <c:pt idx="0">
                  <c:v>Average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5C9A-4B7A-8ACC-767E7EDF0B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5C9A-4B7A-8ACC-767E7EDF0B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5C9A-4B7A-8ACC-767E7EDF0B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5C9A-4B7A-8ACC-767E7EDF0B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Price Category'!$A$4:$A$8</c:f>
              <c:strCache>
                <c:ptCount val="4"/>
                <c:pt idx="0">
                  <c:v>100-200</c:v>
                </c:pt>
                <c:pt idx="1">
                  <c:v>50-100</c:v>
                </c:pt>
                <c:pt idx="2">
                  <c:v>Over 200</c:v>
                </c:pt>
                <c:pt idx="3">
                  <c:v>Under 50</c:v>
                </c:pt>
              </c:strCache>
            </c:strRef>
          </c:cat>
          <c:val>
            <c:numRef>
              <c:f>'Sales by Price Category'!$E$4:$E$8</c:f>
              <c:numCache>
                <c:formatCode>0</c:formatCode>
                <c:ptCount val="4"/>
                <c:pt idx="0">
                  <c:v>5.2215189873417724</c:v>
                </c:pt>
                <c:pt idx="1">
                  <c:v>11.712793733681462</c:v>
                </c:pt>
                <c:pt idx="2">
                  <c:v>4.6419491525423728</c:v>
                </c:pt>
                <c:pt idx="3">
                  <c:v>72.144249512670569</c:v>
                </c:pt>
              </c:numCache>
            </c:numRef>
          </c:val>
          <c:extLst>
            <c:ext xmlns:c16="http://schemas.microsoft.com/office/drawing/2014/chart" uri="{C3380CC4-5D6E-409C-BE32-E72D297353CC}">
              <c16:uniqueId val="{00000023-5C9A-4B7A-8ACC-767E7EDF0B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By Shipping!PT_Shipping</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Shipping</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Shipping'!$B$3</c:f>
              <c:strCache>
                <c:ptCount val="1"/>
                <c:pt idx="0">
                  <c:v>Count of productTitle</c:v>
                </c:pt>
              </c:strCache>
            </c:strRef>
          </c:tx>
          <c:spPr>
            <a:solidFill>
              <a:schemeClr val="accent1"/>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Shipping'!$B$4:$B$106</c:f>
              <c:numCache>
                <c:formatCode>General</c:formatCode>
                <c:ptCount val="102"/>
                <c:pt idx="0">
                  <c:v>1</c:v>
                </c:pt>
                <c:pt idx="1">
                  <c:v>3</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2</c:v>
                </c:pt>
                <c:pt idx="33">
                  <c:v>1</c:v>
                </c:pt>
                <c:pt idx="34">
                  <c:v>1</c:v>
                </c:pt>
                <c:pt idx="35">
                  <c:v>1</c:v>
                </c:pt>
                <c:pt idx="36">
                  <c:v>1</c:v>
                </c:pt>
                <c:pt idx="37">
                  <c:v>1</c:v>
                </c:pt>
                <c:pt idx="38">
                  <c:v>1</c:v>
                </c:pt>
                <c:pt idx="39">
                  <c:v>1</c:v>
                </c:pt>
                <c:pt idx="40">
                  <c:v>1</c:v>
                </c:pt>
                <c:pt idx="41">
                  <c:v>1</c:v>
                </c:pt>
                <c:pt idx="42">
                  <c:v>2</c:v>
                </c:pt>
                <c:pt idx="43">
                  <c:v>1</c:v>
                </c:pt>
                <c:pt idx="44">
                  <c:v>1</c:v>
                </c:pt>
                <c:pt idx="45">
                  <c:v>1</c:v>
                </c:pt>
                <c:pt idx="46">
                  <c:v>1</c:v>
                </c:pt>
                <c:pt idx="47">
                  <c:v>1</c:v>
                </c:pt>
                <c:pt idx="48">
                  <c:v>1</c:v>
                </c:pt>
                <c:pt idx="49">
                  <c:v>1</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9</c:v>
                </c:pt>
                <c:pt idx="66">
                  <c:v>1</c:v>
                </c:pt>
                <c:pt idx="67">
                  <c:v>1</c:v>
                </c:pt>
                <c:pt idx="68">
                  <c:v>1</c:v>
                </c:pt>
                <c:pt idx="69">
                  <c:v>1</c:v>
                </c:pt>
                <c:pt idx="70">
                  <c:v>2</c:v>
                </c:pt>
                <c:pt idx="71">
                  <c:v>1</c:v>
                </c:pt>
                <c:pt idx="72">
                  <c:v>1</c:v>
                </c:pt>
                <c:pt idx="73">
                  <c:v>1</c:v>
                </c:pt>
                <c:pt idx="74">
                  <c:v>1</c:v>
                </c:pt>
                <c:pt idx="75">
                  <c:v>2</c:v>
                </c:pt>
                <c:pt idx="76">
                  <c:v>1</c:v>
                </c:pt>
                <c:pt idx="77">
                  <c:v>1</c:v>
                </c:pt>
                <c:pt idx="78">
                  <c:v>1</c:v>
                </c:pt>
                <c:pt idx="79">
                  <c:v>1</c:v>
                </c:pt>
                <c:pt idx="80">
                  <c:v>1</c:v>
                </c:pt>
                <c:pt idx="81">
                  <c:v>1</c:v>
                </c:pt>
                <c:pt idx="82">
                  <c:v>1</c:v>
                </c:pt>
                <c:pt idx="83">
                  <c:v>1</c:v>
                </c:pt>
                <c:pt idx="84">
                  <c:v>1</c:v>
                </c:pt>
                <c:pt idx="85">
                  <c:v>1</c:v>
                </c:pt>
                <c:pt idx="86">
                  <c:v>2</c:v>
                </c:pt>
                <c:pt idx="87">
                  <c:v>1</c:v>
                </c:pt>
                <c:pt idx="88">
                  <c:v>1</c:v>
                </c:pt>
                <c:pt idx="89">
                  <c:v>1</c:v>
                </c:pt>
                <c:pt idx="90">
                  <c:v>2</c:v>
                </c:pt>
                <c:pt idx="91">
                  <c:v>1</c:v>
                </c:pt>
                <c:pt idx="92">
                  <c:v>1</c:v>
                </c:pt>
                <c:pt idx="93">
                  <c:v>1</c:v>
                </c:pt>
                <c:pt idx="94">
                  <c:v>1</c:v>
                </c:pt>
                <c:pt idx="95">
                  <c:v>1</c:v>
                </c:pt>
                <c:pt idx="96">
                  <c:v>1</c:v>
                </c:pt>
                <c:pt idx="97">
                  <c:v>1</c:v>
                </c:pt>
                <c:pt idx="98">
                  <c:v>2</c:v>
                </c:pt>
                <c:pt idx="99">
                  <c:v>2</c:v>
                </c:pt>
                <c:pt idx="100">
                  <c:v>2</c:v>
                </c:pt>
                <c:pt idx="101">
                  <c:v>1879</c:v>
                </c:pt>
              </c:numCache>
            </c:numRef>
          </c:val>
          <c:extLst>
            <c:ext xmlns:c16="http://schemas.microsoft.com/office/drawing/2014/chart" uri="{C3380CC4-5D6E-409C-BE32-E72D297353CC}">
              <c16:uniqueId val="{00000000-21A9-47B5-8597-B500C400BFCA}"/>
            </c:ext>
          </c:extLst>
        </c:ser>
        <c:ser>
          <c:idx val="1"/>
          <c:order val="1"/>
          <c:tx>
            <c:strRef>
              <c:f>'Sales By Shipping'!$C$3</c:f>
              <c:strCache>
                <c:ptCount val="1"/>
                <c:pt idx="0">
                  <c:v>Sum of sold</c:v>
                </c:pt>
              </c:strCache>
            </c:strRef>
          </c:tx>
          <c:spPr>
            <a:solidFill>
              <a:schemeClr val="accent2"/>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Shipping'!$C$4:$C$106</c:f>
              <c:numCache>
                <c:formatCode>0</c:formatCode>
                <c:ptCount val="102"/>
                <c:pt idx="0">
                  <c:v>0</c:v>
                </c:pt>
                <c:pt idx="1">
                  <c:v>19</c:v>
                </c:pt>
                <c:pt idx="2">
                  <c:v>2</c:v>
                </c:pt>
                <c:pt idx="3">
                  <c:v>13</c:v>
                </c:pt>
                <c:pt idx="4">
                  <c:v>2</c:v>
                </c:pt>
                <c:pt idx="5">
                  <c:v>0</c:v>
                </c:pt>
                <c:pt idx="6">
                  <c:v>4</c:v>
                </c:pt>
                <c:pt idx="7">
                  <c:v>4</c:v>
                </c:pt>
                <c:pt idx="8">
                  <c:v>405</c:v>
                </c:pt>
                <c:pt idx="9">
                  <c:v>2</c:v>
                </c:pt>
                <c:pt idx="10">
                  <c:v>13</c:v>
                </c:pt>
                <c:pt idx="11">
                  <c:v>53</c:v>
                </c:pt>
                <c:pt idx="12">
                  <c:v>28</c:v>
                </c:pt>
                <c:pt idx="13">
                  <c:v>9</c:v>
                </c:pt>
                <c:pt idx="14">
                  <c:v>19</c:v>
                </c:pt>
                <c:pt idx="15">
                  <c:v>35</c:v>
                </c:pt>
                <c:pt idx="16">
                  <c:v>5</c:v>
                </c:pt>
                <c:pt idx="17">
                  <c:v>58</c:v>
                </c:pt>
                <c:pt idx="18">
                  <c:v>0</c:v>
                </c:pt>
                <c:pt idx="19">
                  <c:v>2</c:v>
                </c:pt>
                <c:pt idx="20">
                  <c:v>2</c:v>
                </c:pt>
                <c:pt idx="21">
                  <c:v>42</c:v>
                </c:pt>
                <c:pt idx="22">
                  <c:v>29</c:v>
                </c:pt>
                <c:pt idx="23">
                  <c:v>6</c:v>
                </c:pt>
                <c:pt idx="24">
                  <c:v>2</c:v>
                </c:pt>
                <c:pt idx="25">
                  <c:v>0</c:v>
                </c:pt>
                <c:pt idx="26">
                  <c:v>150</c:v>
                </c:pt>
                <c:pt idx="27">
                  <c:v>1</c:v>
                </c:pt>
                <c:pt idx="28">
                  <c:v>0</c:v>
                </c:pt>
                <c:pt idx="29">
                  <c:v>11</c:v>
                </c:pt>
                <c:pt idx="30">
                  <c:v>23</c:v>
                </c:pt>
                <c:pt idx="31">
                  <c:v>28</c:v>
                </c:pt>
                <c:pt idx="32">
                  <c:v>166</c:v>
                </c:pt>
                <c:pt idx="33">
                  <c:v>33</c:v>
                </c:pt>
                <c:pt idx="34">
                  <c:v>24</c:v>
                </c:pt>
                <c:pt idx="35">
                  <c:v>4</c:v>
                </c:pt>
                <c:pt idx="36">
                  <c:v>6</c:v>
                </c:pt>
                <c:pt idx="37">
                  <c:v>118</c:v>
                </c:pt>
                <c:pt idx="38">
                  <c:v>12</c:v>
                </c:pt>
                <c:pt idx="39">
                  <c:v>41</c:v>
                </c:pt>
                <c:pt idx="40">
                  <c:v>1</c:v>
                </c:pt>
                <c:pt idx="41">
                  <c:v>3</c:v>
                </c:pt>
                <c:pt idx="42">
                  <c:v>8</c:v>
                </c:pt>
                <c:pt idx="43">
                  <c:v>2</c:v>
                </c:pt>
                <c:pt idx="44">
                  <c:v>6</c:v>
                </c:pt>
                <c:pt idx="45">
                  <c:v>1</c:v>
                </c:pt>
                <c:pt idx="46">
                  <c:v>87</c:v>
                </c:pt>
                <c:pt idx="47">
                  <c:v>1</c:v>
                </c:pt>
                <c:pt idx="48">
                  <c:v>1</c:v>
                </c:pt>
                <c:pt idx="49">
                  <c:v>20</c:v>
                </c:pt>
                <c:pt idx="50">
                  <c:v>20</c:v>
                </c:pt>
                <c:pt idx="51">
                  <c:v>1</c:v>
                </c:pt>
                <c:pt idx="52">
                  <c:v>37</c:v>
                </c:pt>
                <c:pt idx="53">
                  <c:v>18</c:v>
                </c:pt>
                <c:pt idx="54">
                  <c:v>3</c:v>
                </c:pt>
                <c:pt idx="55">
                  <c:v>5</c:v>
                </c:pt>
                <c:pt idx="56">
                  <c:v>37</c:v>
                </c:pt>
                <c:pt idx="57">
                  <c:v>11</c:v>
                </c:pt>
                <c:pt idx="58">
                  <c:v>7</c:v>
                </c:pt>
                <c:pt idx="59">
                  <c:v>6</c:v>
                </c:pt>
                <c:pt idx="60">
                  <c:v>8</c:v>
                </c:pt>
                <c:pt idx="61">
                  <c:v>21</c:v>
                </c:pt>
                <c:pt idx="62">
                  <c:v>34</c:v>
                </c:pt>
                <c:pt idx="63">
                  <c:v>11</c:v>
                </c:pt>
                <c:pt idx="64">
                  <c:v>13</c:v>
                </c:pt>
                <c:pt idx="65">
                  <c:v>284</c:v>
                </c:pt>
                <c:pt idx="66">
                  <c:v>18</c:v>
                </c:pt>
                <c:pt idx="67">
                  <c:v>10</c:v>
                </c:pt>
                <c:pt idx="68">
                  <c:v>23</c:v>
                </c:pt>
                <c:pt idx="69">
                  <c:v>0</c:v>
                </c:pt>
                <c:pt idx="70">
                  <c:v>2</c:v>
                </c:pt>
                <c:pt idx="71">
                  <c:v>34</c:v>
                </c:pt>
                <c:pt idx="72">
                  <c:v>21</c:v>
                </c:pt>
                <c:pt idx="73">
                  <c:v>26</c:v>
                </c:pt>
                <c:pt idx="74">
                  <c:v>8</c:v>
                </c:pt>
                <c:pt idx="75">
                  <c:v>61</c:v>
                </c:pt>
                <c:pt idx="76">
                  <c:v>19</c:v>
                </c:pt>
                <c:pt idx="77">
                  <c:v>7</c:v>
                </c:pt>
                <c:pt idx="78">
                  <c:v>3</c:v>
                </c:pt>
                <c:pt idx="79">
                  <c:v>10</c:v>
                </c:pt>
                <c:pt idx="80">
                  <c:v>16</c:v>
                </c:pt>
                <c:pt idx="81">
                  <c:v>20</c:v>
                </c:pt>
                <c:pt idx="82">
                  <c:v>28</c:v>
                </c:pt>
                <c:pt idx="83">
                  <c:v>1</c:v>
                </c:pt>
                <c:pt idx="84">
                  <c:v>15</c:v>
                </c:pt>
                <c:pt idx="85">
                  <c:v>1</c:v>
                </c:pt>
                <c:pt idx="86">
                  <c:v>13</c:v>
                </c:pt>
                <c:pt idx="87">
                  <c:v>53</c:v>
                </c:pt>
                <c:pt idx="88">
                  <c:v>0</c:v>
                </c:pt>
                <c:pt idx="89">
                  <c:v>1</c:v>
                </c:pt>
                <c:pt idx="90">
                  <c:v>25</c:v>
                </c:pt>
                <c:pt idx="91">
                  <c:v>2</c:v>
                </c:pt>
                <c:pt idx="92">
                  <c:v>7</c:v>
                </c:pt>
                <c:pt idx="93">
                  <c:v>15</c:v>
                </c:pt>
                <c:pt idx="94">
                  <c:v>34</c:v>
                </c:pt>
                <c:pt idx="95">
                  <c:v>6</c:v>
                </c:pt>
                <c:pt idx="96">
                  <c:v>1</c:v>
                </c:pt>
                <c:pt idx="97">
                  <c:v>10</c:v>
                </c:pt>
                <c:pt idx="98">
                  <c:v>8</c:v>
                </c:pt>
                <c:pt idx="99">
                  <c:v>16</c:v>
                </c:pt>
                <c:pt idx="100">
                  <c:v>4</c:v>
                </c:pt>
                <c:pt idx="101">
                  <c:v>44452</c:v>
                </c:pt>
              </c:numCache>
            </c:numRef>
          </c:val>
          <c:extLst>
            <c:ext xmlns:c16="http://schemas.microsoft.com/office/drawing/2014/chart" uri="{C3380CC4-5D6E-409C-BE32-E72D297353CC}">
              <c16:uniqueId val="{00000001-21A9-47B5-8597-B500C400BFCA}"/>
            </c:ext>
          </c:extLst>
        </c:ser>
        <c:ser>
          <c:idx val="2"/>
          <c:order val="2"/>
          <c:tx>
            <c:strRef>
              <c:f>'Sales By Shipping'!$D$3</c:f>
              <c:strCache>
                <c:ptCount val="1"/>
                <c:pt idx="0">
                  <c:v>Average of price</c:v>
                </c:pt>
              </c:strCache>
            </c:strRef>
          </c:tx>
          <c:spPr>
            <a:solidFill>
              <a:schemeClr val="accent3"/>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Shipping'!$D$4:$D$106</c:f>
              <c:numCache>
                <c:formatCode>[$$-409]#,##0.00</c:formatCode>
                <c:ptCount val="102"/>
                <c:pt idx="0">
                  <c:v>99.48</c:v>
                </c:pt>
                <c:pt idx="1">
                  <c:v>44.623333333333335</c:v>
                </c:pt>
                <c:pt idx="2">
                  <c:v>51.06</c:v>
                </c:pt>
                <c:pt idx="3">
                  <c:v>14.27</c:v>
                </c:pt>
                <c:pt idx="4">
                  <c:v>88.51</c:v>
                </c:pt>
                <c:pt idx="5">
                  <c:v>33.880000000000003</c:v>
                </c:pt>
                <c:pt idx="6">
                  <c:v>66.959999999999994</c:v>
                </c:pt>
                <c:pt idx="7">
                  <c:v>8.1199999999999992</c:v>
                </c:pt>
                <c:pt idx="8">
                  <c:v>233.46</c:v>
                </c:pt>
                <c:pt idx="9">
                  <c:v>155.24</c:v>
                </c:pt>
                <c:pt idx="10">
                  <c:v>91.82</c:v>
                </c:pt>
                <c:pt idx="11">
                  <c:v>94.75</c:v>
                </c:pt>
                <c:pt idx="12">
                  <c:v>3.99</c:v>
                </c:pt>
                <c:pt idx="13">
                  <c:v>11.47</c:v>
                </c:pt>
                <c:pt idx="14">
                  <c:v>13.08</c:v>
                </c:pt>
                <c:pt idx="15">
                  <c:v>34.200000000000003</c:v>
                </c:pt>
                <c:pt idx="16">
                  <c:v>4.97</c:v>
                </c:pt>
                <c:pt idx="17">
                  <c:v>115.15</c:v>
                </c:pt>
                <c:pt idx="18">
                  <c:v>98.23</c:v>
                </c:pt>
                <c:pt idx="19">
                  <c:v>2.84</c:v>
                </c:pt>
                <c:pt idx="20">
                  <c:v>3.94</c:v>
                </c:pt>
                <c:pt idx="21">
                  <c:v>21.19</c:v>
                </c:pt>
                <c:pt idx="22">
                  <c:v>14.9</c:v>
                </c:pt>
                <c:pt idx="23">
                  <c:v>19.940000000000001</c:v>
                </c:pt>
                <c:pt idx="24">
                  <c:v>26.95</c:v>
                </c:pt>
                <c:pt idx="25">
                  <c:v>78.55</c:v>
                </c:pt>
                <c:pt idx="26">
                  <c:v>32.53</c:v>
                </c:pt>
                <c:pt idx="27">
                  <c:v>29</c:v>
                </c:pt>
                <c:pt idx="28">
                  <c:v>144.44</c:v>
                </c:pt>
                <c:pt idx="29">
                  <c:v>6.07</c:v>
                </c:pt>
                <c:pt idx="30">
                  <c:v>14.17</c:v>
                </c:pt>
                <c:pt idx="31">
                  <c:v>21.7</c:v>
                </c:pt>
                <c:pt idx="32">
                  <c:v>38.914999999999999</c:v>
                </c:pt>
                <c:pt idx="33">
                  <c:v>62.24</c:v>
                </c:pt>
                <c:pt idx="34">
                  <c:v>5.6</c:v>
                </c:pt>
                <c:pt idx="35">
                  <c:v>3.62</c:v>
                </c:pt>
                <c:pt idx="36">
                  <c:v>79.98</c:v>
                </c:pt>
                <c:pt idx="37">
                  <c:v>57.15</c:v>
                </c:pt>
                <c:pt idx="38">
                  <c:v>25.16</c:v>
                </c:pt>
                <c:pt idx="39">
                  <c:v>59.1</c:v>
                </c:pt>
                <c:pt idx="40">
                  <c:v>7.09</c:v>
                </c:pt>
                <c:pt idx="41">
                  <c:v>41.44</c:v>
                </c:pt>
                <c:pt idx="42">
                  <c:v>37.590000000000003</c:v>
                </c:pt>
                <c:pt idx="43">
                  <c:v>104.24</c:v>
                </c:pt>
                <c:pt idx="44">
                  <c:v>103.38</c:v>
                </c:pt>
                <c:pt idx="45">
                  <c:v>6.87</c:v>
                </c:pt>
                <c:pt idx="46">
                  <c:v>10.85</c:v>
                </c:pt>
                <c:pt idx="47">
                  <c:v>42.47</c:v>
                </c:pt>
                <c:pt idx="48">
                  <c:v>4.1500000000000004</c:v>
                </c:pt>
                <c:pt idx="49">
                  <c:v>66.040000000000006</c:v>
                </c:pt>
                <c:pt idx="50">
                  <c:v>57.83</c:v>
                </c:pt>
                <c:pt idx="51">
                  <c:v>30.7</c:v>
                </c:pt>
                <c:pt idx="52">
                  <c:v>15</c:v>
                </c:pt>
                <c:pt idx="53">
                  <c:v>10</c:v>
                </c:pt>
                <c:pt idx="54">
                  <c:v>56.15</c:v>
                </c:pt>
                <c:pt idx="55">
                  <c:v>53.45</c:v>
                </c:pt>
                <c:pt idx="56">
                  <c:v>89.15</c:v>
                </c:pt>
                <c:pt idx="57">
                  <c:v>54.99</c:v>
                </c:pt>
                <c:pt idx="58">
                  <c:v>22.24</c:v>
                </c:pt>
                <c:pt idx="59">
                  <c:v>217.95</c:v>
                </c:pt>
                <c:pt idx="60">
                  <c:v>102.05</c:v>
                </c:pt>
                <c:pt idx="61">
                  <c:v>33.85</c:v>
                </c:pt>
                <c:pt idx="62">
                  <c:v>27.5</c:v>
                </c:pt>
                <c:pt idx="63">
                  <c:v>12.04</c:v>
                </c:pt>
                <c:pt idx="64">
                  <c:v>9.36</c:v>
                </c:pt>
                <c:pt idx="65">
                  <c:v>19.633333333333336</c:v>
                </c:pt>
                <c:pt idx="66">
                  <c:v>55.23</c:v>
                </c:pt>
                <c:pt idx="67">
                  <c:v>7.9</c:v>
                </c:pt>
                <c:pt idx="68">
                  <c:v>44.69</c:v>
                </c:pt>
                <c:pt idx="69">
                  <c:v>58.62</c:v>
                </c:pt>
                <c:pt idx="70">
                  <c:v>30.875</c:v>
                </c:pt>
                <c:pt idx="71">
                  <c:v>37.69</c:v>
                </c:pt>
                <c:pt idx="72">
                  <c:v>16</c:v>
                </c:pt>
                <c:pt idx="73">
                  <c:v>36.880000000000003</c:v>
                </c:pt>
                <c:pt idx="74">
                  <c:v>28.05</c:v>
                </c:pt>
                <c:pt idx="75">
                  <c:v>15.030000000000001</c:v>
                </c:pt>
                <c:pt idx="76">
                  <c:v>11.2</c:v>
                </c:pt>
                <c:pt idx="77">
                  <c:v>8.86</c:v>
                </c:pt>
                <c:pt idx="78">
                  <c:v>14.71</c:v>
                </c:pt>
                <c:pt idx="79">
                  <c:v>28.66</c:v>
                </c:pt>
                <c:pt idx="80">
                  <c:v>3.38</c:v>
                </c:pt>
                <c:pt idx="81">
                  <c:v>31.17</c:v>
                </c:pt>
                <c:pt idx="82">
                  <c:v>30.77</c:v>
                </c:pt>
                <c:pt idx="83">
                  <c:v>45.65</c:v>
                </c:pt>
                <c:pt idx="84">
                  <c:v>42.37</c:v>
                </c:pt>
                <c:pt idx="85">
                  <c:v>58.09</c:v>
                </c:pt>
                <c:pt idx="86">
                  <c:v>8.504999999999999</c:v>
                </c:pt>
                <c:pt idx="87">
                  <c:v>45.94</c:v>
                </c:pt>
                <c:pt idx="88">
                  <c:v>4.26</c:v>
                </c:pt>
                <c:pt idx="89">
                  <c:v>3.13</c:v>
                </c:pt>
                <c:pt idx="90">
                  <c:v>6.74</c:v>
                </c:pt>
                <c:pt idx="91">
                  <c:v>30.08</c:v>
                </c:pt>
                <c:pt idx="92">
                  <c:v>50.23</c:v>
                </c:pt>
                <c:pt idx="93">
                  <c:v>26.18</c:v>
                </c:pt>
                <c:pt idx="94">
                  <c:v>33.909999999999997</c:v>
                </c:pt>
                <c:pt idx="95">
                  <c:v>51.27</c:v>
                </c:pt>
                <c:pt idx="96">
                  <c:v>23.77</c:v>
                </c:pt>
                <c:pt idx="97">
                  <c:v>26.3</c:v>
                </c:pt>
                <c:pt idx="98">
                  <c:v>46.67</c:v>
                </c:pt>
                <c:pt idx="99">
                  <c:v>13.024999999999999</c:v>
                </c:pt>
                <c:pt idx="100">
                  <c:v>167.02</c:v>
                </c:pt>
                <c:pt idx="101">
                  <c:v>163.97511442256513</c:v>
                </c:pt>
              </c:numCache>
            </c:numRef>
          </c:val>
          <c:extLst>
            <c:ext xmlns:c16="http://schemas.microsoft.com/office/drawing/2014/chart" uri="{C3380CC4-5D6E-409C-BE32-E72D297353CC}">
              <c16:uniqueId val="{00000002-21A9-47B5-8597-B500C400BFCA}"/>
            </c:ext>
          </c:extLst>
        </c:ser>
        <c:ser>
          <c:idx val="3"/>
          <c:order val="3"/>
          <c:tx>
            <c:strRef>
              <c:f>'Sales By Shipping'!$E$3</c:f>
              <c:strCache>
                <c:ptCount val="1"/>
                <c:pt idx="0">
                  <c:v>Sum of Revenue</c:v>
                </c:pt>
              </c:strCache>
            </c:strRef>
          </c:tx>
          <c:spPr>
            <a:solidFill>
              <a:schemeClr val="accent4"/>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Shipping'!$E$4:$E$106</c:f>
              <c:numCache>
                <c:formatCode>_ [$₹-4009]\ * #,##0.00_ ;_ [$₹-4009]\ * \-#,##0.00_ ;_ [$₹-4009]\ * "-"??_ ;_ @_ </c:formatCode>
                <c:ptCount val="102"/>
                <c:pt idx="0">
                  <c:v>0</c:v>
                </c:pt>
                <c:pt idx="1">
                  <c:v>861.11</c:v>
                </c:pt>
                <c:pt idx="2">
                  <c:v>102.12</c:v>
                </c:pt>
                <c:pt idx="3">
                  <c:v>185.51</c:v>
                </c:pt>
                <c:pt idx="4">
                  <c:v>177.02</c:v>
                </c:pt>
                <c:pt idx="5">
                  <c:v>0</c:v>
                </c:pt>
                <c:pt idx="6">
                  <c:v>267.83999999999997</c:v>
                </c:pt>
                <c:pt idx="7">
                  <c:v>32.479999999999997</c:v>
                </c:pt>
                <c:pt idx="8">
                  <c:v>94551.3</c:v>
                </c:pt>
                <c:pt idx="9">
                  <c:v>310.48</c:v>
                </c:pt>
                <c:pt idx="10">
                  <c:v>1193.6599999999999</c:v>
                </c:pt>
                <c:pt idx="11">
                  <c:v>5021.75</c:v>
                </c:pt>
                <c:pt idx="12">
                  <c:v>111.72</c:v>
                </c:pt>
                <c:pt idx="13">
                  <c:v>103.23</c:v>
                </c:pt>
                <c:pt idx="14">
                  <c:v>248.52</c:v>
                </c:pt>
                <c:pt idx="15">
                  <c:v>1197</c:v>
                </c:pt>
                <c:pt idx="16">
                  <c:v>24.849999999999998</c:v>
                </c:pt>
                <c:pt idx="17">
                  <c:v>6678.7000000000007</c:v>
                </c:pt>
                <c:pt idx="18">
                  <c:v>0</c:v>
                </c:pt>
                <c:pt idx="19">
                  <c:v>5.68</c:v>
                </c:pt>
                <c:pt idx="20">
                  <c:v>7.88</c:v>
                </c:pt>
                <c:pt idx="21">
                  <c:v>889.98</c:v>
                </c:pt>
                <c:pt idx="22">
                  <c:v>432.1</c:v>
                </c:pt>
                <c:pt idx="23">
                  <c:v>119.64000000000001</c:v>
                </c:pt>
                <c:pt idx="24">
                  <c:v>53.9</c:v>
                </c:pt>
                <c:pt idx="25">
                  <c:v>0</c:v>
                </c:pt>
                <c:pt idx="26">
                  <c:v>4879.5</c:v>
                </c:pt>
                <c:pt idx="27">
                  <c:v>29</c:v>
                </c:pt>
                <c:pt idx="28">
                  <c:v>0</c:v>
                </c:pt>
                <c:pt idx="29">
                  <c:v>66.77000000000001</c:v>
                </c:pt>
                <c:pt idx="30">
                  <c:v>325.91000000000003</c:v>
                </c:pt>
                <c:pt idx="31">
                  <c:v>607.6</c:v>
                </c:pt>
                <c:pt idx="32">
                  <c:v>8069.45</c:v>
                </c:pt>
                <c:pt idx="33">
                  <c:v>2053.92</c:v>
                </c:pt>
                <c:pt idx="34">
                  <c:v>134.39999999999998</c:v>
                </c:pt>
                <c:pt idx="35">
                  <c:v>14.48</c:v>
                </c:pt>
                <c:pt idx="36">
                  <c:v>479.88</c:v>
                </c:pt>
                <c:pt idx="37">
                  <c:v>6743.7</c:v>
                </c:pt>
                <c:pt idx="38">
                  <c:v>301.92</c:v>
                </c:pt>
                <c:pt idx="39">
                  <c:v>2423.1</c:v>
                </c:pt>
                <c:pt idx="40">
                  <c:v>7.09</c:v>
                </c:pt>
                <c:pt idx="41">
                  <c:v>124.32</c:v>
                </c:pt>
                <c:pt idx="42">
                  <c:v>272.36</c:v>
                </c:pt>
                <c:pt idx="43">
                  <c:v>208.48</c:v>
                </c:pt>
                <c:pt idx="44">
                  <c:v>620.28</c:v>
                </c:pt>
                <c:pt idx="45">
                  <c:v>6.87</c:v>
                </c:pt>
                <c:pt idx="46">
                  <c:v>943.94999999999993</c:v>
                </c:pt>
                <c:pt idx="47">
                  <c:v>42.47</c:v>
                </c:pt>
                <c:pt idx="48">
                  <c:v>4.1500000000000004</c:v>
                </c:pt>
                <c:pt idx="49">
                  <c:v>1320.8000000000002</c:v>
                </c:pt>
                <c:pt idx="50">
                  <c:v>1156.5999999999999</c:v>
                </c:pt>
                <c:pt idx="51">
                  <c:v>30.7</c:v>
                </c:pt>
                <c:pt idx="52">
                  <c:v>555</c:v>
                </c:pt>
                <c:pt idx="53">
                  <c:v>180</c:v>
                </c:pt>
                <c:pt idx="54">
                  <c:v>168.45</c:v>
                </c:pt>
                <c:pt idx="55">
                  <c:v>267.25</c:v>
                </c:pt>
                <c:pt idx="56">
                  <c:v>3298.55</c:v>
                </c:pt>
                <c:pt idx="57">
                  <c:v>604.89</c:v>
                </c:pt>
                <c:pt idx="58">
                  <c:v>155.67999999999998</c:v>
                </c:pt>
                <c:pt idx="59">
                  <c:v>1307.6999999999998</c:v>
                </c:pt>
                <c:pt idx="60">
                  <c:v>816.4</c:v>
                </c:pt>
                <c:pt idx="61">
                  <c:v>710.85</c:v>
                </c:pt>
                <c:pt idx="62">
                  <c:v>935</c:v>
                </c:pt>
                <c:pt idx="63">
                  <c:v>132.44</c:v>
                </c:pt>
                <c:pt idx="64">
                  <c:v>121.67999999999999</c:v>
                </c:pt>
                <c:pt idx="65">
                  <c:v>6344.62</c:v>
                </c:pt>
                <c:pt idx="66">
                  <c:v>994.14</c:v>
                </c:pt>
                <c:pt idx="67">
                  <c:v>79</c:v>
                </c:pt>
                <c:pt idx="68">
                  <c:v>1027.8699999999999</c:v>
                </c:pt>
                <c:pt idx="69">
                  <c:v>0</c:v>
                </c:pt>
                <c:pt idx="70">
                  <c:v>61.75</c:v>
                </c:pt>
                <c:pt idx="71">
                  <c:v>1281.46</c:v>
                </c:pt>
                <c:pt idx="72">
                  <c:v>336</c:v>
                </c:pt>
                <c:pt idx="73">
                  <c:v>958.88000000000011</c:v>
                </c:pt>
                <c:pt idx="74">
                  <c:v>224.4</c:v>
                </c:pt>
                <c:pt idx="75">
                  <c:v>863.94</c:v>
                </c:pt>
                <c:pt idx="76">
                  <c:v>212.79999999999998</c:v>
                </c:pt>
                <c:pt idx="77">
                  <c:v>62.019999999999996</c:v>
                </c:pt>
                <c:pt idx="78">
                  <c:v>44.13</c:v>
                </c:pt>
                <c:pt idx="79">
                  <c:v>286.60000000000002</c:v>
                </c:pt>
                <c:pt idx="80">
                  <c:v>54.08</c:v>
                </c:pt>
                <c:pt idx="81">
                  <c:v>623.40000000000009</c:v>
                </c:pt>
                <c:pt idx="82">
                  <c:v>861.56</c:v>
                </c:pt>
                <c:pt idx="83">
                  <c:v>45.65</c:v>
                </c:pt>
                <c:pt idx="84">
                  <c:v>635.54999999999995</c:v>
                </c:pt>
                <c:pt idx="85">
                  <c:v>58.09</c:v>
                </c:pt>
                <c:pt idx="86">
                  <c:v>106.23999999999998</c:v>
                </c:pt>
                <c:pt idx="87">
                  <c:v>2434.8199999999997</c:v>
                </c:pt>
                <c:pt idx="88">
                  <c:v>0</c:v>
                </c:pt>
                <c:pt idx="89">
                  <c:v>3.13</c:v>
                </c:pt>
                <c:pt idx="90">
                  <c:v>164.76</c:v>
                </c:pt>
                <c:pt idx="91">
                  <c:v>60.16</c:v>
                </c:pt>
                <c:pt idx="92">
                  <c:v>351.60999999999996</c:v>
                </c:pt>
                <c:pt idx="93">
                  <c:v>392.7</c:v>
                </c:pt>
                <c:pt idx="94">
                  <c:v>1152.9399999999998</c:v>
                </c:pt>
                <c:pt idx="95">
                  <c:v>307.62</c:v>
                </c:pt>
                <c:pt idx="96">
                  <c:v>23.77</c:v>
                </c:pt>
                <c:pt idx="97">
                  <c:v>263</c:v>
                </c:pt>
                <c:pt idx="98">
                  <c:v>316.32</c:v>
                </c:pt>
                <c:pt idx="99">
                  <c:v>219.38</c:v>
                </c:pt>
                <c:pt idx="100">
                  <c:v>668.08</c:v>
                </c:pt>
                <c:pt idx="101">
                  <c:v>2006829.5400000005</c:v>
                </c:pt>
              </c:numCache>
            </c:numRef>
          </c:val>
          <c:extLst>
            <c:ext xmlns:c16="http://schemas.microsoft.com/office/drawing/2014/chart" uri="{C3380CC4-5D6E-409C-BE32-E72D297353CC}">
              <c16:uniqueId val="{00000003-21A9-47B5-8597-B500C400BFCA}"/>
            </c:ext>
          </c:extLst>
        </c:ser>
        <c:dLbls>
          <c:showLegendKey val="0"/>
          <c:showVal val="0"/>
          <c:showCatName val="0"/>
          <c:showSerName val="0"/>
          <c:showPercent val="0"/>
          <c:showBubbleSize val="0"/>
        </c:dLbls>
        <c:gapWidth val="219"/>
        <c:overlap val="-27"/>
        <c:axId val="238055312"/>
        <c:axId val="238065392"/>
      </c:barChart>
      <c:catAx>
        <c:axId val="2380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65392"/>
        <c:crosses val="autoZero"/>
        <c:auto val="1"/>
        <c:lblAlgn val="ctr"/>
        <c:lblOffset val="100"/>
        <c:noMultiLvlLbl val="0"/>
      </c:catAx>
      <c:valAx>
        <c:axId val="2380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a:t>
            </a:r>
            <a:r>
              <a:rPr lang="en-US" b="1" baseline="0"/>
              <a:t> vs Sales</a:t>
            </a:r>
            <a:endParaRPr lang="en-US" b="1"/>
          </a:p>
        </c:rich>
      </c:tx>
      <c:layout>
        <c:manualLayout>
          <c:xMode val="edge"/>
          <c:yMode val="edge"/>
          <c:x val="0.384617891513560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098839628554727E-2"/>
          <c:y val="0.17611699910423673"/>
          <c:w val="0.85090113579102433"/>
          <c:h val="0.7833341906645499"/>
        </c:manualLayout>
      </c:layout>
      <c:scatterChart>
        <c:scatterStyle val="lineMarker"/>
        <c:varyColors val="0"/>
        <c:ser>
          <c:idx val="0"/>
          <c:order val="0"/>
          <c:tx>
            <c:strRef>
              <c:f>ecommerce_furniture_dataset_202!$C$1</c:f>
              <c:strCache>
                <c:ptCount val="1"/>
                <c:pt idx="0">
                  <c:v>sold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29365704286964"/>
                  <c:y val="-0.333072688830562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ecommerce_furniture_dataset_202!$B$2:$B$2001</c:f>
              <c:numCache>
                <c:formatCode>[$$-409]#,##0.00</c:formatCode>
                <c:ptCount val="2000"/>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574.86</c:v>
                </c:pt>
                <c:pt idx="66">
                  <c:v>31.71</c:v>
                </c:pt>
                <c:pt idx="67">
                  <c:v>36.39</c:v>
                </c:pt>
                <c:pt idx="68">
                  <c:v>105.3</c:v>
                </c:pt>
                <c:pt idx="69">
                  <c:v>101.98</c:v>
                </c:pt>
                <c:pt idx="70">
                  <c:v>117.66</c:v>
                </c:pt>
                <c:pt idx="71">
                  <c:v>194.17</c:v>
                </c:pt>
                <c:pt idx="72">
                  <c:v>48.43</c:v>
                </c:pt>
                <c:pt idx="73">
                  <c:v>159.72999999999999</c:v>
                </c:pt>
                <c:pt idx="74">
                  <c:v>584.04999999999995</c:v>
                </c:pt>
                <c:pt idx="75">
                  <c:v>218.84</c:v>
                </c:pt>
                <c:pt idx="76">
                  <c:v>376.5</c:v>
                </c:pt>
                <c:pt idx="77">
                  <c:v>219.63</c:v>
                </c:pt>
                <c:pt idx="78">
                  <c:v>497.44</c:v>
                </c:pt>
                <c:pt idx="79">
                  <c:v>106.19</c:v>
                </c:pt>
                <c:pt idx="80">
                  <c:v>21.22</c:v>
                </c:pt>
                <c:pt idx="81">
                  <c:v>129.68</c:v>
                </c:pt>
                <c:pt idx="82">
                  <c:v>143.97999999999999</c:v>
                </c:pt>
                <c:pt idx="83">
                  <c:v>172.61</c:v>
                </c:pt>
                <c:pt idx="84">
                  <c:v>49.39</c:v>
                </c:pt>
                <c:pt idx="85">
                  <c:v>151.55000000000001</c:v>
                </c:pt>
                <c:pt idx="86">
                  <c:v>237.47</c:v>
                </c:pt>
                <c:pt idx="87">
                  <c:v>282.27</c:v>
                </c:pt>
                <c:pt idx="88">
                  <c:v>225.91</c:v>
                </c:pt>
                <c:pt idx="89">
                  <c:v>55.96</c:v>
                </c:pt>
                <c:pt idx="90">
                  <c:v>74.17</c:v>
                </c:pt>
                <c:pt idx="91">
                  <c:v>305.08</c:v>
                </c:pt>
                <c:pt idx="92">
                  <c:v>342.3</c:v>
                </c:pt>
                <c:pt idx="93">
                  <c:v>149.82</c:v>
                </c:pt>
                <c:pt idx="94">
                  <c:v>77.650000000000006</c:v>
                </c:pt>
                <c:pt idx="95">
                  <c:v>423.56</c:v>
                </c:pt>
                <c:pt idx="96">
                  <c:v>43.96</c:v>
                </c:pt>
                <c:pt idx="97">
                  <c:v>145.9</c:v>
                </c:pt>
                <c:pt idx="98">
                  <c:v>48.56</c:v>
                </c:pt>
                <c:pt idx="99">
                  <c:v>200.12</c:v>
                </c:pt>
                <c:pt idx="100">
                  <c:v>39.46</c:v>
                </c:pt>
                <c:pt idx="101">
                  <c:v>38.58</c:v>
                </c:pt>
                <c:pt idx="102">
                  <c:v>361.06</c:v>
                </c:pt>
                <c:pt idx="103">
                  <c:v>90.8</c:v>
                </c:pt>
                <c:pt idx="104">
                  <c:v>297.24</c:v>
                </c:pt>
                <c:pt idx="105">
                  <c:v>150.54</c:v>
                </c:pt>
                <c:pt idx="106">
                  <c:v>40.130000000000003</c:v>
                </c:pt>
                <c:pt idx="107">
                  <c:v>186.18</c:v>
                </c:pt>
                <c:pt idx="108">
                  <c:v>58.99</c:v>
                </c:pt>
                <c:pt idx="109">
                  <c:v>141.18</c:v>
                </c:pt>
                <c:pt idx="110">
                  <c:v>377.51</c:v>
                </c:pt>
                <c:pt idx="111">
                  <c:v>445.4</c:v>
                </c:pt>
                <c:pt idx="112">
                  <c:v>167.79</c:v>
                </c:pt>
                <c:pt idx="113">
                  <c:v>302.17</c:v>
                </c:pt>
                <c:pt idx="114">
                  <c:v>103.78</c:v>
                </c:pt>
                <c:pt idx="115">
                  <c:v>84.52</c:v>
                </c:pt>
                <c:pt idx="116">
                  <c:v>157.84</c:v>
                </c:pt>
                <c:pt idx="117">
                  <c:v>713.77</c:v>
                </c:pt>
                <c:pt idx="118">
                  <c:v>157.05000000000001</c:v>
                </c:pt>
                <c:pt idx="119">
                  <c:v>302.94</c:v>
                </c:pt>
                <c:pt idx="120">
                  <c:v>897.64</c:v>
                </c:pt>
                <c:pt idx="121">
                  <c:v>192.58</c:v>
                </c:pt>
                <c:pt idx="122">
                  <c:v>443.39</c:v>
                </c:pt>
                <c:pt idx="123">
                  <c:v>93.82</c:v>
                </c:pt>
                <c:pt idx="124">
                  <c:v>356.63</c:v>
                </c:pt>
                <c:pt idx="125">
                  <c:v>115.92</c:v>
                </c:pt>
                <c:pt idx="126">
                  <c:v>263.91000000000003</c:v>
                </c:pt>
                <c:pt idx="127">
                  <c:v>115.19</c:v>
                </c:pt>
                <c:pt idx="128">
                  <c:v>42.06</c:v>
                </c:pt>
                <c:pt idx="129">
                  <c:v>115.28</c:v>
                </c:pt>
                <c:pt idx="130">
                  <c:v>111.74</c:v>
                </c:pt>
                <c:pt idx="131">
                  <c:v>107.9</c:v>
                </c:pt>
                <c:pt idx="132">
                  <c:v>73.739999999999995</c:v>
                </c:pt>
                <c:pt idx="133">
                  <c:v>131.76</c:v>
                </c:pt>
                <c:pt idx="134">
                  <c:v>94.75</c:v>
                </c:pt>
                <c:pt idx="135">
                  <c:v>89.13</c:v>
                </c:pt>
                <c:pt idx="136">
                  <c:v>156.84</c:v>
                </c:pt>
                <c:pt idx="137">
                  <c:v>85.01</c:v>
                </c:pt>
                <c:pt idx="138">
                  <c:v>82.36</c:v>
                </c:pt>
                <c:pt idx="139">
                  <c:v>265.91000000000003</c:v>
                </c:pt>
                <c:pt idx="140">
                  <c:v>148.59</c:v>
                </c:pt>
                <c:pt idx="141">
                  <c:v>148.63</c:v>
                </c:pt>
                <c:pt idx="142">
                  <c:v>165.14</c:v>
                </c:pt>
                <c:pt idx="143">
                  <c:v>131.97</c:v>
                </c:pt>
                <c:pt idx="144">
                  <c:v>313.75</c:v>
                </c:pt>
                <c:pt idx="145">
                  <c:v>351.62</c:v>
                </c:pt>
                <c:pt idx="146">
                  <c:v>164.72</c:v>
                </c:pt>
                <c:pt idx="147">
                  <c:v>208.23</c:v>
                </c:pt>
                <c:pt idx="148">
                  <c:v>222.59</c:v>
                </c:pt>
                <c:pt idx="149">
                  <c:v>139.27000000000001</c:v>
                </c:pt>
                <c:pt idx="150">
                  <c:v>207.23</c:v>
                </c:pt>
                <c:pt idx="151">
                  <c:v>288.54000000000002</c:v>
                </c:pt>
                <c:pt idx="152">
                  <c:v>129.15</c:v>
                </c:pt>
                <c:pt idx="153">
                  <c:v>86.86</c:v>
                </c:pt>
                <c:pt idx="154">
                  <c:v>1.99</c:v>
                </c:pt>
                <c:pt idx="155">
                  <c:v>81.02</c:v>
                </c:pt>
                <c:pt idx="156">
                  <c:v>435.86</c:v>
                </c:pt>
                <c:pt idx="157">
                  <c:v>484.46</c:v>
                </c:pt>
                <c:pt idx="158">
                  <c:v>163.41999999999999</c:v>
                </c:pt>
                <c:pt idx="159">
                  <c:v>103.38</c:v>
                </c:pt>
                <c:pt idx="160">
                  <c:v>321.05</c:v>
                </c:pt>
                <c:pt idx="161">
                  <c:v>42.98</c:v>
                </c:pt>
                <c:pt idx="162">
                  <c:v>104.75</c:v>
                </c:pt>
                <c:pt idx="163">
                  <c:v>393.44</c:v>
                </c:pt>
                <c:pt idx="164">
                  <c:v>387.73</c:v>
                </c:pt>
                <c:pt idx="165">
                  <c:v>181.94</c:v>
                </c:pt>
                <c:pt idx="166">
                  <c:v>432.98</c:v>
                </c:pt>
                <c:pt idx="167">
                  <c:v>225.19</c:v>
                </c:pt>
                <c:pt idx="168">
                  <c:v>42.83</c:v>
                </c:pt>
                <c:pt idx="169">
                  <c:v>298.14</c:v>
                </c:pt>
                <c:pt idx="170">
                  <c:v>141.47</c:v>
                </c:pt>
                <c:pt idx="171">
                  <c:v>157.25</c:v>
                </c:pt>
                <c:pt idx="172">
                  <c:v>339.1</c:v>
                </c:pt>
                <c:pt idx="173">
                  <c:v>374.4</c:v>
                </c:pt>
                <c:pt idx="174">
                  <c:v>141.05000000000001</c:v>
                </c:pt>
                <c:pt idx="175">
                  <c:v>335.98</c:v>
                </c:pt>
                <c:pt idx="176">
                  <c:v>58.53</c:v>
                </c:pt>
                <c:pt idx="177">
                  <c:v>203.36</c:v>
                </c:pt>
                <c:pt idx="178">
                  <c:v>182.94</c:v>
                </c:pt>
                <c:pt idx="179">
                  <c:v>135.61000000000001</c:v>
                </c:pt>
                <c:pt idx="180">
                  <c:v>263.57</c:v>
                </c:pt>
                <c:pt idx="181">
                  <c:v>144.11000000000001</c:v>
                </c:pt>
                <c:pt idx="182">
                  <c:v>100.34</c:v>
                </c:pt>
                <c:pt idx="183">
                  <c:v>350.23</c:v>
                </c:pt>
                <c:pt idx="184">
                  <c:v>58.94</c:v>
                </c:pt>
                <c:pt idx="185">
                  <c:v>161.81</c:v>
                </c:pt>
                <c:pt idx="186">
                  <c:v>26.36</c:v>
                </c:pt>
                <c:pt idx="187">
                  <c:v>415.51</c:v>
                </c:pt>
                <c:pt idx="188">
                  <c:v>156.46</c:v>
                </c:pt>
                <c:pt idx="189">
                  <c:v>325.77999999999997</c:v>
                </c:pt>
                <c:pt idx="190">
                  <c:v>141.43</c:v>
                </c:pt>
                <c:pt idx="191">
                  <c:v>349.73</c:v>
                </c:pt>
                <c:pt idx="192">
                  <c:v>111.07</c:v>
                </c:pt>
                <c:pt idx="193">
                  <c:v>301.72000000000003</c:v>
                </c:pt>
                <c:pt idx="194">
                  <c:v>10.85</c:v>
                </c:pt>
                <c:pt idx="195">
                  <c:v>47.81</c:v>
                </c:pt>
                <c:pt idx="196">
                  <c:v>117.38</c:v>
                </c:pt>
                <c:pt idx="197">
                  <c:v>699.75</c:v>
                </c:pt>
                <c:pt idx="198">
                  <c:v>187.88</c:v>
                </c:pt>
                <c:pt idx="199">
                  <c:v>61.61</c:v>
                </c:pt>
                <c:pt idx="200">
                  <c:v>26.79</c:v>
                </c:pt>
                <c:pt idx="201">
                  <c:v>140.9</c:v>
                </c:pt>
                <c:pt idx="202">
                  <c:v>287.8</c:v>
                </c:pt>
                <c:pt idx="203">
                  <c:v>685.54</c:v>
                </c:pt>
                <c:pt idx="204">
                  <c:v>121.07</c:v>
                </c:pt>
                <c:pt idx="205">
                  <c:v>51.58</c:v>
                </c:pt>
                <c:pt idx="206">
                  <c:v>149.04</c:v>
                </c:pt>
                <c:pt idx="207">
                  <c:v>55.63</c:v>
                </c:pt>
                <c:pt idx="208">
                  <c:v>183.3</c:v>
                </c:pt>
                <c:pt idx="209">
                  <c:v>158.57</c:v>
                </c:pt>
                <c:pt idx="210">
                  <c:v>75.8</c:v>
                </c:pt>
                <c:pt idx="211">
                  <c:v>21.2</c:v>
                </c:pt>
                <c:pt idx="212">
                  <c:v>117.65</c:v>
                </c:pt>
                <c:pt idx="213">
                  <c:v>136.72999999999999</c:v>
                </c:pt>
                <c:pt idx="214">
                  <c:v>100</c:v>
                </c:pt>
                <c:pt idx="215">
                  <c:v>86.8</c:v>
                </c:pt>
                <c:pt idx="216">
                  <c:v>62.75</c:v>
                </c:pt>
                <c:pt idx="217">
                  <c:v>266.5</c:v>
                </c:pt>
                <c:pt idx="218">
                  <c:v>173.36</c:v>
                </c:pt>
                <c:pt idx="219">
                  <c:v>266.69</c:v>
                </c:pt>
                <c:pt idx="220">
                  <c:v>84.99</c:v>
                </c:pt>
                <c:pt idx="221">
                  <c:v>159.46</c:v>
                </c:pt>
                <c:pt idx="222">
                  <c:v>237.16</c:v>
                </c:pt>
                <c:pt idx="223">
                  <c:v>250.92</c:v>
                </c:pt>
                <c:pt idx="224">
                  <c:v>158.66</c:v>
                </c:pt>
                <c:pt idx="225">
                  <c:v>549.9</c:v>
                </c:pt>
                <c:pt idx="226">
                  <c:v>144.71</c:v>
                </c:pt>
                <c:pt idx="227">
                  <c:v>66.12</c:v>
                </c:pt>
                <c:pt idx="228">
                  <c:v>549.84</c:v>
                </c:pt>
                <c:pt idx="229">
                  <c:v>169.64</c:v>
                </c:pt>
                <c:pt idx="230">
                  <c:v>59.45</c:v>
                </c:pt>
                <c:pt idx="231">
                  <c:v>208.46</c:v>
                </c:pt>
                <c:pt idx="232">
                  <c:v>154.93</c:v>
                </c:pt>
                <c:pt idx="233">
                  <c:v>121.16</c:v>
                </c:pt>
                <c:pt idx="234">
                  <c:v>151.28</c:v>
                </c:pt>
                <c:pt idx="235">
                  <c:v>10.85</c:v>
                </c:pt>
                <c:pt idx="236">
                  <c:v>121.51</c:v>
                </c:pt>
                <c:pt idx="237">
                  <c:v>413.17</c:v>
                </c:pt>
                <c:pt idx="238">
                  <c:v>212.67</c:v>
                </c:pt>
                <c:pt idx="239">
                  <c:v>334.86</c:v>
                </c:pt>
                <c:pt idx="240">
                  <c:v>26.76</c:v>
                </c:pt>
                <c:pt idx="241">
                  <c:v>197.49</c:v>
                </c:pt>
                <c:pt idx="242">
                  <c:v>146.05000000000001</c:v>
                </c:pt>
                <c:pt idx="243">
                  <c:v>375.69</c:v>
                </c:pt>
                <c:pt idx="244">
                  <c:v>12.79</c:v>
                </c:pt>
                <c:pt idx="245">
                  <c:v>142.68</c:v>
                </c:pt>
                <c:pt idx="246">
                  <c:v>249.4</c:v>
                </c:pt>
                <c:pt idx="247">
                  <c:v>550.15</c:v>
                </c:pt>
                <c:pt idx="248">
                  <c:v>295.19</c:v>
                </c:pt>
                <c:pt idx="249">
                  <c:v>52.28</c:v>
                </c:pt>
                <c:pt idx="250">
                  <c:v>243.78</c:v>
                </c:pt>
                <c:pt idx="251">
                  <c:v>441.86</c:v>
                </c:pt>
                <c:pt idx="252">
                  <c:v>182.94</c:v>
                </c:pt>
                <c:pt idx="253">
                  <c:v>46.1</c:v>
                </c:pt>
                <c:pt idx="254">
                  <c:v>10.24</c:v>
                </c:pt>
                <c:pt idx="255">
                  <c:v>277.64999999999998</c:v>
                </c:pt>
                <c:pt idx="256">
                  <c:v>142.88</c:v>
                </c:pt>
                <c:pt idx="257">
                  <c:v>114.07</c:v>
                </c:pt>
                <c:pt idx="258">
                  <c:v>701.52</c:v>
                </c:pt>
                <c:pt idx="259">
                  <c:v>77.94</c:v>
                </c:pt>
                <c:pt idx="260">
                  <c:v>254.86</c:v>
                </c:pt>
                <c:pt idx="261">
                  <c:v>132.74</c:v>
                </c:pt>
                <c:pt idx="262">
                  <c:v>554.95000000000005</c:v>
                </c:pt>
                <c:pt idx="263">
                  <c:v>534.86</c:v>
                </c:pt>
                <c:pt idx="264">
                  <c:v>43.67</c:v>
                </c:pt>
                <c:pt idx="265">
                  <c:v>560.47</c:v>
                </c:pt>
                <c:pt idx="266">
                  <c:v>112.62</c:v>
                </c:pt>
                <c:pt idx="267">
                  <c:v>143.76</c:v>
                </c:pt>
                <c:pt idx="268">
                  <c:v>230.01</c:v>
                </c:pt>
                <c:pt idx="269">
                  <c:v>172.6</c:v>
                </c:pt>
                <c:pt idx="270">
                  <c:v>278.60000000000002</c:v>
                </c:pt>
                <c:pt idx="271">
                  <c:v>560</c:v>
                </c:pt>
                <c:pt idx="272">
                  <c:v>193.8</c:v>
                </c:pt>
                <c:pt idx="273">
                  <c:v>563.79</c:v>
                </c:pt>
                <c:pt idx="274">
                  <c:v>133.31</c:v>
                </c:pt>
                <c:pt idx="275">
                  <c:v>60.86</c:v>
                </c:pt>
                <c:pt idx="276">
                  <c:v>127.44</c:v>
                </c:pt>
                <c:pt idx="277">
                  <c:v>899</c:v>
                </c:pt>
                <c:pt idx="278">
                  <c:v>294.25</c:v>
                </c:pt>
                <c:pt idx="279">
                  <c:v>734.58</c:v>
                </c:pt>
                <c:pt idx="280">
                  <c:v>103.15</c:v>
                </c:pt>
                <c:pt idx="281">
                  <c:v>436.33</c:v>
                </c:pt>
                <c:pt idx="282">
                  <c:v>176.82</c:v>
                </c:pt>
                <c:pt idx="283">
                  <c:v>438.08</c:v>
                </c:pt>
                <c:pt idx="284">
                  <c:v>38.01</c:v>
                </c:pt>
                <c:pt idx="285">
                  <c:v>199.3</c:v>
                </c:pt>
                <c:pt idx="286">
                  <c:v>188.91</c:v>
                </c:pt>
                <c:pt idx="287">
                  <c:v>48.66</c:v>
                </c:pt>
                <c:pt idx="288">
                  <c:v>198.13</c:v>
                </c:pt>
                <c:pt idx="289">
                  <c:v>177.94</c:v>
                </c:pt>
                <c:pt idx="290">
                  <c:v>53.45</c:v>
                </c:pt>
                <c:pt idx="291">
                  <c:v>263.35000000000002</c:v>
                </c:pt>
                <c:pt idx="292">
                  <c:v>23.77</c:v>
                </c:pt>
                <c:pt idx="293">
                  <c:v>94.19</c:v>
                </c:pt>
                <c:pt idx="294">
                  <c:v>142.88</c:v>
                </c:pt>
                <c:pt idx="295">
                  <c:v>62.31</c:v>
                </c:pt>
                <c:pt idx="296">
                  <c:v>109.8</c:v>
                </c:pt>
                <c:pt idx="297">
                  <c:v>221.46</c:v>
                </c:pt>
                <c:pt idx="298">
                  <c:v>289.61</c:v>
                </c:pt>
                <c:pt idx="299">
                  <c:v>166.58</c:v>
                </c:pt>
                <c:pt idx="300">
                  <c:v>146.97</c:v>
                </c:pt>
                <c:pt idx="301">
                  <c:v>278.18</c:v>
                </c:pt>
                <c:pt idx="302">
                  <c:v>183.3</c:v>
                </c:pt>
                <c:pt idx="303">
                  <c:v>342.28</c:v>
                </c:pt>
                <c:pt idx="304">
                  <c:v>872.74</c:v>
                </c:pt>
                <c:pt idx="305">
                  <c:v>181.75</c:v>
                </c:pt>
                <c:pt idx="306">
                  <c:v>290.58999999999997</c:v>
                </c:pt>
                <c:pt idx="307">
                  <c:v>160.87</c:v>
                </c:pt>
                <c:pt idx="308">
                  <c:v>154.65</c:v>
                </c:pt>
                <c:pt idx="309">
                  <c:v>461.08</c:v>
                </c:pt>
                <c:pt idx="310">
                  <c:v>409.5</c:v>
                </c:pt>
                <c:pt idx="311">
                  <c:v>506.52</c:v>
                </c:pt>
                <c:pt idx="312">
                  <c:v>209.88</c:v>
                </c:pt>
                <c:pt idx="313">
                  <c:v>611.77</c:v>
                </c:pt>
                <c:pt idx="314">
                  <c:v>210.76</c:v>
                </c:pt>
                <c:pt idx="315">
                  <c:v>109.89</c:v>
                </c:pt>
                <c:pt idx="316">
                  <c:v>57.15</c:v>
                </c:pt>
                <c:pt idx="317">
                  <c:v>137.27000000000001</c:v>
                </c:pt>
                <c:pt idx="318">
                  <c:v>57.2</c:v>
                </c:pt>
                <c:pt idx="319">
                  <c:v>156.46</c:v>
                </c:pt>
                <c:pt idx="320">
                  <c:v>112.57</c:v>
                </c:pt>
                <c:pt idx="321">
                  <c:v>236.04</c:v>
                </c:pt>
                <c:pt idx="322">
                  <c:v>4.3899999999999997</c:v>
                </c:pt>
                <c:pt idx="323">
                  <c:v>128.30000000000001</c:v>
                </c:pt>
                <c:pt idx="324">
                  <c:v>70.87</c:v>
                </c:pt>
                <c:pt idx="325">
                  <c:v>104.08</c:v>
                </c:pt>
                <c:pt idx="326">
                  <c:v>673.94</c:v>
                </c:pt>
                <c:pt idx="327">
                  <c:v>396.67</c:v>
                </c:pt>
                <c:pt idx="328">
                  <c:v>74.319999999999993</c:v>
                </c:pt>
                <c:pt idx="329">
                  <c:v>285.5</c:v>
                </c:pt>
                <c:pt idx="330">
                  <c:v>93.51</c:v>
                </c:pt>
                <c:pt idx="331">
                  <c:v>185.48</c:v>
                </c:pt>
                <c:pt idx="332">
                  <c:v>22.93</c:v>
                </c:pt>
                <c:pt idx="333">
                  <c:v>336.61</c:v>
                </c:pt>
                <c:pt idx="334">
                  <c:v>177.77</c:v>
                </c:pt>
                <c:pt idx="335">
                  <c:v>27.17</c:v>
                </c:pt>
                <c:pt idx="336">
                  <c:v>152.80000000000001</c:v>
                </c:pt>
                <c:pt idx="337">
                  <c:v>189.17</c:v>
                </c:pt>
                <c:pt idx="338">
                  <c:v>884.59</c:v>
                </c:pt>
                <c:pt idx="339">
                  <c:v>488.66</c:v>
                </c:pt>
                <c:pt idx="340">
                  <c:v>366.6</c:v>
                </c:pt>
                <c:pt idx="341">
                  <c:v>805.08</c:v>
                </c:pt>
                <c:pt idx="342">
                  <c:v>801.16</c:v>
                </c:pt>
                <c:pt idx="343">
                  <c:v>145.87</c:v>
                </c:pt>
                <c:pt idx="344">
                  <c:v>276.58</c:v>
                </c:pt>
                <c:pt idx="345">
                  <c:v>138.08000000000001</c:v>
                </c:pt>
                <c:pt idx="346">
                  <c:v>208.13</c:v>
                </c:pt>
                <c:pt idx="347">
                  <c:v>388.18</c:v>
                </c:pt>
                <c:pt idx="348">
                  <c:v>162.46</c:v>
                </c:pt>
                <c:pt idx="349">
                  <c:v>81.150000000000006</c:v>
                </c:pt>
                <c:pt idx="350">
                  <c:v>23.37</c:v>
                </c:pt>
                <c:pt idx="351">
                  <c:v>152</c:v>
                </c:pt>
                <c:pt idx="352">
                  <c:v>57.38</c:v>
                </c:pt>
                <c:pt idx="353">
                  <c:v>105.17</c:v>
                </c:pt>
                <c:pt idx="354">
                  <c:v>534.25</c:v>
                </c:pt>
                <c:pt idx="355">
                  <c:v>146.07</c:v>
                </c:pt>
                <c:pt idx="356">
                  <c:v>112.81</c:v>
                </c:pt>
                <c:pt idx="357">
                  <c:v>627.32000000000005</c:v>
                </c:pt>
                <c:pt idx="358">
                  <c:v>493.47</c:v>
                </c:pt>
                <c:pt idx="359">
                  <c:v>80.099999999999994</c:v>
                </c:pt>
                <c:pt idx="360">
                  <c:v>268.74</c:v>
                </c:pt>
                <c:pt idx="361">
                  <c:v>470.5</c:v>
                </c:pt>
                <c:pt idx="362">
                  <c:v>456.41</c:v>
                </c:pt>
                <c:pt idx="363">
                  <c:v>263.87</c:v>
                </c:pt>
                <c:pt idx="364">
                  <c:v>955.17</c:v>
                </c:pt>
                <c:pt idx="365">
                  <c:v>199.15</c:v>
                </c:pt>
                <c:pt idx="366">
                  <c:v>78.650000000000006</c:v>
                </c:pt>
                <c:pt idx="367">
                  <c:v>31.22</c:v>
                </c:pt>
                <c:pt idx="368">
                  <c:v>73.91</c:v>
                </c:pt>
                <c:pt idx="369">
                  <c:v>619.37</c:v>
                </c:pt>
                <c:pt idx="370">
                  <c:v>357.43</c:v>
                </c:pt>
                <c:pt idx="371">
                  <c:v>157.05000000000001</c:v>
                </c:pt>
                <c:pt idx="372">
                  <c:v>170.58</c:v>
                </c:pt>
                <c:pt idx="373">
                  <c:v>73.16</c:v>
                </c:pt>
                <c:pt idx="374">
                  <c:v>474.29</c:v>
                </c:pt>
                <c:pt idx="375">
                  <c:v>381.93</c:v>
                </c:pt>
                <c:pt idx="376">
                  <c:v>164.24</c:v>
                </c:pt>
                <c:pt idx="377">
                  <c:v>80.260000000000005</c:v>
                </c:pt>
                <c:pt idx="378">
                  <c:v>182.76</c:v>
                </c:pt>
                <c:pt idx="379">
                  <c:v>31.17</c:v>
                </c:pt>
                <c:pt idx="380">
                  <c:v>1052.29</c:v>
                </c:pt>
                <c:pt idx="381">
                  <c:v>608.30999999999995</c:v>
                </c:pt>
                <c:pt idx="382">
                  <c:v>53.4</c:v>
                </c:pt>
                <c:pt idx="383">
                  <c:v>42.47</c:v>
                </c:pt>
                <c:pt idx="384">
                  <c:v>14.52</c:v>
                </c:pt>
                <c:pt idx="385">
                  <c:v>185.35</c:v>
                </c:pt>
                <c:pt idx="386">
                  <c:v>267.19</c:v>
                </c:pt>
                <c:pt idx="387">
                  <c:v>208.46</c:v>
                </c:pt>
                <c:pt idx="388">
                  <c:v>119.49</c:v>
                </c:pt>
                <c:pt idx="389">
                  <c:v>116.94</c:v>
                </c:pt>
                <c:pt idx="390">
                  <c:v>9.57</c:v>
                </c:pt>
                <c:pt idx="391">
                  <c:v>122.2</c:v>
                </c:pt>
                <c:pt idx="392">
                  <c:v>78.87</c:v>
                </c:pt>
                <c:pt idx="393">
                  <c:v>294.45999999999998</c:v>
                </c:pt>
                <c:pt idx="394">
                  <c:v>22.24</c:v>
                </c:pt>
                <c:pt idx="395">
                  <c:v>538.08000000000004</c:v>
                </c:pt>
                <c:pt idx="396">
                  <c:v>91.74</c:v>
                </c:pt>
                <c:pt idx="397">
                  <c:v>707.04</c:v>
                </c:pt>
                <c:pt idx="398">
                  <c:v>366.6</c:v>
                </c:pt>
                <c:pt idx="399">
                  <c:v>21.92</c:v>
                </c:pt>
                <c:pt idx="400">
                  <c:v>105.22</c:v>
                </c:pt>
                <c:pt idx="401">
                  <c:v>131.04</c:v>
                </c:pt>
                <c:pt idx="402">
                  <c:v>369.25</c:v>
                </c:pt>
                <c:pt idx="403">
                  <c:v>34.68</c:v>
                </c:pt>
                <c:pt idx="404">
                  <c:v>217.19</c:v>
                </c:pt>
                <c:pt idx="405">
                  <c:v>227.47</c:v>
                </c:pt>
                <c:pt idx="406">
                  <c:v>57.09</c:v>
                </c:pt>
                <c:pt idx="407">
                  <c:v>33.880000000000003</c:v>
                </c:pt>
                <c:pt idx="408">
                  <c:v>228.12</c:v>
                </c:pt>
                <c:pt idx="409">
                  <c:v>63.97</c:v>
                </c:pt>
                <c:pt idx="410">
                  <c:v>35.32</c:v>
                </c:pt>
                <c:pt idx="411">
                  <c:v>151.31</c:v>
                </c:pt>
                <c:pt idx="412">
                  <c:v>301.22000000000003</c:v>
                </c:pt>
                <c:pt idx="413">
                  <c:v>282.27</c:v>
                </c:pt>
                <c:pt idx="414">
                  <c:v>35.19</c:v>
                </c:pt>
                <c:pt idx="415">
                  <c:v>241.04</c:v>
                </c:pt>
                <c:pt idx="416">
                  <c:v>8.25</c:v>
                </c:pt>
                <c:pt idx="417">
                  <c:v>194.17</c:v>
                </c:pt>
                <c:pt idx="418">
                  <c:v>94.76</c:v>
                </c:pt>
                <c:pt idx="419">
                  <c:v>335.99</c:v>
                </c:pt>
                <c:pt idx="420">
                  <c:v>11.37</c:v>
                </c:pt>
                <c:pt idx="421">
                  <c:v>491.34</c:v>
                </c:pt>
                <c:pt idx="422">
                  <c:v>42.77</c:v>
                </c:pt>
                <c:pt idx="423">
                  <c:v>273.97000000000003</c:v>
                </c:pt>
                <c:pt idx="424">
                  <c:v>102.1</c:v>
                </c:pt>
                <c:pt idx="425">
                  <c:v>241.51</c:v>
                </c:pt>
                <c:pt idx="426">
                  <c:v>44.68</c:v>
                </c:pt>
                <c:pt idx="427">
                  <c:v>125.54</c:v>
                </c:pt>
                <c:pt idx="428">
                  <c:v>36.770000000000003</c:v>
                </c:pt>
                <c:pt idx="429">
                  <c:v>58.1</c:v>
                </c:pt>
                <c:pt idx="430">
                  <c:v>50.76</c:v>
                </c:pt>
                <c:pt idx="431">
                  <c:v>493.67</c:v>
                </c:pt>
                <c:pt idx="432">
                  <c:v>144.84</c:v>
                </c:pt>
                <c:pt idx="433">
                  <c:v>805.08</c:v>
                </c:pt>
                <c:pt idx="434">
                  <c:v>361.31</c:v>
                </c:pt>
                <c:pt idx="435">
                  <c:v>12.12</c:v>
                </c:pt>
                <c:pt idx="436">
                  <c:v>103.5</c:v>
                </c:pt>
                <c:pt idx="437">
                  <c:v>282.52999999999997</c:v>
                </c:pt>
                <c:pt idx="438">
                  <c:v>302.44</c:v>
                </c:pt>
                <c:pt idx="439">
                  <c:v>320.04000000000002</c:v>
                </c:pt>
                <c:pt idx="440">
                  <c:v>242.08</c:v>
                </c:pt>
                <c:pt idx="441">
                  <c:v>202.49</c:v>
                </c:pt>
                <c:pt idx="442">
                  <c:v>32.81</c:v>
                </c:pt>
                <c:pt idx="443">
                  <c:v>25.1</c:v>
                </c:pt>
                <c:pt idx="444">
                  <c:v>133.87</c:v>
                </c:pt>
                <c:pt idx="445">
                  <c:v>43.2</c:v>
                </c:pt>
                <c:pt idx="446">
                  <c:v>357.43</c:v>
                </c:pt>
                <c:pt idx="447">
                  <c:v>17.71</c:v>
                </c:pt>
                <c:pt idx="448">
                  <c:v>195.95</c:v>
                </c:pt>
                <c:pt idx="449">
                  <c:v>68.72</c:v>
                </c:pt>
                <c:pt idx="450">
                  <c:v>14.98</c:v>
                </c:pt>
                <c:pt idx="451">
                  <c:v>27.5</c:v>
                </c:pt>
                <c:pt idx="452">
                  <c:v>109.56</c:v>
                </c:pt>
                <c:pt idx="453">
                  <c:v>137.01</c:v>
                </c:pt>
                <c:pt idx="454">
                  <c:v>237.36</c:v>
                </c:pt>
                <c:pt idx="455">
                  <c:v>45.78</c:v>
                </c:pt>
                <c:pt idx="456">
                  <c:v>509.9</c:v>
                </c:pt>
                <c:pt idx="457">
                  <c:v>159.13</c:v>
                </c:pt>
                <c:pt idx="458">
                  <c:v>10.29</c:v>
                </c:pt>
                <c:pt idx="459">
                  <c:v>191.75</c:v>
                </c:pt>
                <c:pt idx="460">
                  <c:v>6.07</c:v>
                </c:pt>
                <c:pt idx="461">
                  <c:v>117.09</c:v>
                </c:pt>
                <c:pt idx="462">
                  <c:v>43.31</c:v>
                </c:pt>
                <c:pt idx="463">
                  <c:v>547.07000000000005</c:v>
                </c:pt>
                <c:pt idx="464">
                  <c:v>148.1</c:v>
                </c:pt>
                <c:pt idx="465">
                  <c:v>313.66000000000003</c:v>
                </c:pt>
                <c:pt idx="466">
                  <c:v>384.93</c:v>
                </c:pt>
                <c:pt idx="467">
                  <c:v>145.62</c:v>
                </c:pt>
                <c:pt idx="468">
                  <c:v>7.08</c:v>
                </c:pt>
                <c:pt idx="469">
                  <c:v>128.13</c:v>
                </c:pt>
                <c:pt idx="470">
                  <c:v>155.79</c:v>
                </c:pt>
                <c:pt idx="471">
                  <c:v>222.43</c:v>
                </c:pt>
                <c:pt idx="472">
                  <c:v>12.04</c:v>
                </c:pt>
                <c:pt idx="473">
                  <c:v>91.27</c:v>
                </c:pt>
                <c:pt idx="474">
                  <c:v>14.86</c:v>
                </c:pt>
                <c:pt idx="475">
                  <c:v>136.18</c:v>
                </c:pt>
                <c:pt idx="476">
                  <c:v>198.74</c:v>
                </c:pt>
                <c:pt idx="477">
                  <c:v>78.44</c:v>
                </c:pt>
                <c:pt idx="478">
                  <c:v>94.55</c:v>
                </c:pt>
                <c:pt idx="479">
                  <c:v>60.39</c:v>
                </c:pt>
                <c:pt idx="480">
                  <c:v>41.66</c:v>
                </c:pt>
                <c:pt idx="481">
                  <c:v>57.32</c:v>
                </c:pt>
                <c:pt idx="482">
                  <c:v>52.85</c:v>
                </c:pt>
                <c:pt idx="483">
                  <c:v>673.43</c:v>
                </c:pt>
                <c:pt idx="484">
                  <c:v>13.8</c:v>
                </c:pt>
                <c:pt idx="485">
                  <c:v>80.39</c:v>
                </c:pt>
                <c:pt idx="486">
                  <c:v>186.66</c:v>
                </c:pt>
                <c:pt idx="487">
                  <c:v>80.06</c:v>
                </c:pt>
                <c:pt idx="488">
                  <c:v>559.48</c:v>
                </c:pt>
                <c:pt idx="489">
                  <c:v>176.66</c:v>
                </c:pt>
                <c:pt idx="490">
                  <c:v>39.58</c:v>
                </c:pt>
                <c:pt idx="491">
                  <c:v>303.76</c:v>
                </c:pt>
                <c:pt idx="492">
                  <c:v>14.38</c:v>
                </c:pt>
                <c:pt idx="493">
                  <c:v>225.27</c:v>
                </c:pt>
                <c:pt idx="494">
                  <c:v>15.4</c:v>
                </c:pt>
                <c:pt idx="495">
                  <c:v>57.46</c:v>
                </c:pt>
                <c:pt idx="496">
                  <c:v>13.55</c:v>
                </c:pt>
                <c:pt idx="497">
                  <c:v>193.21</c:v>
                </c:pt>
                <c:pt idx="498">
                  <c:v>29.67</c:v>
                </c:pt>
                <c:pt idx="499">
                  <c:v>148.46</c:v>
                </c:pt>
                <c:pt idx="500">
                  <c:v>155.24</c:v>
                </c:pt>
                <c:pt idx="501">
                  <c:v>57.14</c:v>
                </c:pt>
                <c:pt idx="502">
                  <c:v>1529.58</c:v>
                </c:pt>
                <c:pt idx="503">
                  <c:v>11.18</c:v>
                </c:pt>
                <c:pt idx="504">
                  <c:v>22.82</c:v>
                </c:pt>
                <c:pt idx="505">
                  <c:v>501.86</c:v>
                </c:pt>
                <c:pt idx="506">
                  <c:v>566.39</c:v>
                </c:pt>
                <c:pt idx="507">
                  <c:v>28.05</c:v>
                </c:pt>
                <c:pt idx="508">
                  <c:v>29.03</c:v>
                </c:pt>
                <c:pt idx="509">
                  <c:v>160.41</c:v>
                </c:pt>
                <c:pt idx="510">
                  <c:v>22.37</c:v>
                </c:pt>
                <c:pt idx="511">
                  <c:v>24.07</c:v>
                </c:pt>
                <c:pt idx="512">
                  <c:v>34.020000000000003</c:v>
                </c:pt>
                <c:pt idx="513">
                  <c:v>206.97</c:v>
                </c:pt>
                <c:pt idx="514">
                  <c:v>29.34</c:v>
                </c:pt>
                <c:pt idx="515">
                  <c:v>343.13</c:v>
                </c:pt>
                <c:pt idx="516">
                  <c:v>8.31</c:v>
                </c:pt>
                <c:pt idx="517">
                  <c:v>105.55</c:v>
                </c:pt>
                <c:pt idx="518">
                  <c:v>37.89</c:v>
                </c:pt>
                <c:pt idx="519">
                  <c:v>26.95</c:v>
                </c:pt>
                <c:pt idx="520">
                  <c:v>7.95</c:v>
                </c:pt>
                <c:pt idx="521">
                  <c:v>398.3</c:v>
                </c:pt>
                <c:pt idx="522">
                  <c:v>34.200000000000003</c:v>
                </c:pt>
                <c:pt idx="523">
                  <c:v>44.69</c:v>
                </c:pt>
                <c:pt idx="524">
                  <c:v>18.91</c:v>
                </c:pt>
                <c:pt idx="525">
                  <c:v>56.86</c:v>
                </c:pt>
                <c:pt idx="526">
                  <c:v>11.69</c:v>
                </c:pt>
                <c:pt idx="527">
                  <c:v>45.94</c:v>
                </c:pt>
                <c:pt idx="528">
                  <c:v>25.27</c:v>
                </c:pt>
                <c:pt idx="529">
                  <c:v>69.03</c:v>
                </c:pt>
                <c:pt idx="530">
                  <c:v>79.98</c:v>
                </c:pt>
                <c:pt idx="531">
                  <c:v>86.73</c:v>
                </c:pt>
                <c:pt idx="532">
                  <c:v>13.8</c:v>
                </c:pt>
                <c:pt idx="533">
                  <c:v>63</c:v>
                </c:pt>
                <c:pt idx="534">
                  <c:v>11.47</c:v>
                </c:pt>
                <c:pt idx="535">
                  <c:v>94.9</c:v>
                </c:pt>
                <c:pt idx="536">
                  <c:v>35.840000000000003</c:v>
                </c:pt>
                <c:pt idx="537">
                  <c:v>180.96</c:v>
                </c:pt>
                <c:pt idx="538">
                  <c:v>55.23</c:v>
                </c:pt>
                <c:pt idx="539">
                  <c:v>34.409999999999997</c:v>
                </c:pt>
                <c:pt idx="540">
                  <c:v>16.45</c:v>
                </c:pt>
                <c:pt idx="541">
                  <c:v>121.39</c:v>
                </c:pt>
                <c:pt idx="542">
                  <c:v>15.24</c:v>
                </c:pt>
                <c:pt idx="543">
                  <c:v>8.35</c:v>
                </c:pt>
                <c:pt idx="544">
                  <c:v>207.36</c:v>
                </c:pt>
                <c:pt idx="545">
                  <c:v>501.86</c:v>
                </c:pt>
                <c:pt idx="546">
                  <c:v>16.170000000000002</c:v>
                </c:pt>
                <c:pt idx="547">
                  <c:v>27.96</c:v>
                </c:pt>
                <c:pt idx="548">
                  <c:v>31.24</c:v>
                </c:pt>
                <c:pt idx="549">
                  <c:v>232.42</c:v>
                </c:pt>
                <c:pt idx="550">
                  <c:v>33.85</c:v>
                </c:pt>
                <c:pt idx="551">
                  <c:v>13.61</c:v>
                </c:pt>
                <c:pt idx="552">
                  <c:v>18.37</c:v>
                </c:pt>
                <c:pt idx="553">
                  <c:v>184.07</c:v>
                </c:pt>
                <c:pt idx="554">
                  <c:v>31.38</c:v>
                </c:pt>
                <c:pt idx="555">
                  <c:v>118.53</c:v>
                </c:pt>
                <c:pt idx="556">
                  <c:v>103.38</c:v>
                </c:pt>
                <c:pt idx="557">
                  <c:v>292.92</c:v>
                </c:pt>
                <c:pt idx="558">
                  <c:v>14.79</c:v>
                </c:pt>
                <c:pt idx="559">
                  <c:v>99.22</c:v>
                </c:pt>
                <c:pt idx="560">
                  <c:v>104.34</c:v>
                </c:pt>
                <c:pt idx="561">
                  <c:v>129.94999999999999</c:v>
                </c:pt>
                <c:pt idx="562">
                  <c:v>171.08</c:v>
                </c:pt>
                <c:pt idx="563">
                  <c:v>248.08</c:v>
                </c:pt>
                <c:pt idx="564">
                  <c:v>141.53</c:v>
                </c:pt>
                <c:pt idx="565">
                  <c:v>38.229999999999997</c:v>
                </c:pt>
                <c:pt idx="566">
                  <c:v>44.61</c:v>
                </c:pt>
                <c:pt idx="567">
                  <c:v>1068.5</c:v>
                </c:pt>
                <c:pt idx="568">
                  <c:v>68.8</c:v>
                </c:pt>
                <c:pt idx="569">
                  <c:v>119.78</c:v>
                </c:pt>
                <c:pt idx="570">
                  <c:v>156.35</c:v>
                </c:pt>
                <c:pt idx="571">
                  <c:v>112.04</c:v>
                </c:pt>
                <c:pt idx="572">
                  <c:v>51.3</c:v>
                </c:pt>
                <c:pt idx="573">
                  <c:v>169.56</c:v>
                </c:pt>
                <c:pt idx="574">
                  <c:v>41.42</c:v>
                </c:pt>
                <c:pt idx="575">
                  <c:v>54.66</c:v>
                </c:pt>
                <c:pt idx="576">
                  <c:v>86.94</c:v>
                </c:pt>
                <c:pt idx="577">
                  <c:v>228.06</c:v>
                </c:pt>
                <c:pt idx="578">
                  <c:v>843.86</c:v>
                </c:pt>
                <c:pt idx="579">
                  <c:v>136.02000000000001</c:v>
                </c:pt>
                <c:pt idx="580">
                  <c:v>1301.71</c:v>
                </c:pt>
                <c:pt idx="581">
                  <c:v>110.84</c:v>
                </c:pt>
                <c:pt idx="582">
                  <c:v>122.35</c:v>
                </c:pt>
                <c:pt idx="583">
                  <c:v>691.82</c:v>
                </c:pt>
                <c:pt idx="584">
                  <c:v>357.72</c:v>
                </c:pt>
                <c:pt idx="585">
                  <c:v>56.44</c:v>
                </c:pt>
                <c:pt idx="586">
                  <c:v>48.1</c:v>
                </c:pt>
                <c:pt idx="587">
                  <c:v>119.73</c:v>
                </c:pt>
                <c:pt idx="588">
                  <c:v>55.86</c:v>
                </c:pt>
                <c:pt idx="589">
                  <c:v>185.2</c:v>
                </c:pt>
                <c:pt idx="590">
                  <c:v>375.38</c:v>
                </c:pt>
                <c:pt idx="591">
                  <c:v>421.21</c:v>
                </c:pt>
                <c:pt idx="592">
                  <c:v>195.89</c:v>
                </c:pt>
                <c:pt idx="593">
                  <c:v>268.83999999999997</c:v>
                </c:pt>
                <c:pt idx="594">
                  <c:v>181.94</c:v>
                </c:pt>
                <c:pt idx="595">
                  <c:v>33.92</c:v>
                </c:pt>
                <c:pt idx="596">
                  <c:v>123.89</c:v>
                </c:pt>
                <c:pt idx="597">
                  <c:v>0.99</c:v>
                </c:pt>
                <c:pt idx="598">
                  <c:v>254.28</c:v>
                </c:pt>
                <c:pt idx="599">
                  <c:v>121.94</c:v>
                </c:pt>
                <c:pt idx="600">
                  <c:v>74.510000000000005</c:v>
                </c:pt>
                <c:pt idx="601">
                  <c:v>329.84</c:v>
                </c:pt>
                <c:pt idx="602">
                  <c:v>51.92</c:v>
                </c:pt>
                <c:pt idx="603">
                  <c:v>72.599999999999994</c:v>
                </c:pt>
                <c:pt idx="604">
                  <c:v>534.86</c:v>
                </c:pt>
                <c:pt idx="605">
                  <c:v>51.16</c:v>
                </c:pt>
                <c:pt idx="606">
                  <c:v>73.739999999999995</c:v>
                </c:pt>
                <c:pt idx="607">
                  <c:v>45.65</c:v>
                </c:pt>
                <c:pt idx="608">
                  <c:v>75.25</c:v>
                </c:pt>
                <c:pt idx="609">
                  <c:v>147.91999999999999</c:v>
                </c:pt>
                <c:pt idx="610">
                  <c:v>141.05000000000001</c:v>
                </c:pt>
                <c:pt idx="611">
                  <c:v>90.03</c:v>
                </c:pt>
                <c:pt idx="612">
                  <c:v>540.91</c:v>
                </c:pt>
                <c:pt idx="613">
                  <c:v>84.33</c:v>
                </c:pt>
                <c:pt idx="614">
                  <c:v>266.69</c:v>
                </c:pt>
                <c:pt idx="615">
                  <c:v>161.59</c:v>
                </c:pt>
                <c:pt idx="616">
                  <c:v>125.55</c:v>
                </c:pt>
                <c:pt idx="617">
                  <c:v>33.18</c:v>
                </c:pt>
                <c:pt idx="618">
                  <c:v>20.39</c:v>
                </c:pt>
                <c:pt idx="619">
                  <c:v>18.23</c:v>
                </c:pt>
                <c:pt idx="620">
                  <c:v>312.89999999999998</c:v>
                </c:pt>
                <c:pt idx="621">
                  <c:v>87.83</c:v>
                </c:pt>
                <c:pt idx="622">
                  <c:v>196.09</c:v>
                </c:pt>
                <c:pt idx="623">
                  <c:v>571.49</c:v>
                </c:pt>
                <c:pt idx="624">
                  <c:v>33.35</c:v>
                </c:pt>
                <c:pt idx="625">
                  <c:v>109.69</c:v>
                </c:pt>
                <c:pt idx="626">
                  <c:v>206.12</c:v>
                </c:pt>
                <c:pt idx="627">
                  <c:v>88.64</c:v>
                </c:pt>
                <c:pt idx="628">
                  <c:v>260.33999999999997</c:v>
                </c:pt>
                <c:pt idx="629">
                  <c:v>461.3</c:v>
                </c:pt>
                <c:pt idx="630">
                  <c:v>133.38</c:v>
                </c:pt>
                <c:pt idx="631">
                  <c:v>109.78</c:v>
                </c:pt>
                <c:pt idx="632">
                  <c:v>47.07</c:v>
                </c:pt>
                <c:pt idx="633">
                  <c:v>549.07000000000005</c:v>
                </c:pt>
                <c:pt idx="634">
                  <c:v>85.58</c:v>
                </c:pt>
                <c:pt idx="635">
                  <c:v>74.540000000000006</c:v>
                </c:pt>
                <c:pt idx="636">
                  <c:v>114.08</c:v>
                </c:pt>
                <c:pt idx="637">
                  <c:v>122.36</c:v>
                </c:pt>
                <c:pt idx="638">
                  <c:v>125.41</c:v>
                </c:pt>
                <c:pt idx="639">
                  <c:v>377.99</c:v>
                </c:pt>
                <c:pt idx="640">
                  <c:v>648.92999999999995</c:v>
                </c:pt>
                <c:pt idx="641">
                  <c:v>925.33</c:v>
                </c:pt>
                <c:pt idx="642">
                  <c:v>499.63</c:v>
                </c:pt>
                <c:pt idx="643">
                  <c:v>686.65</c:v>
                </c:pt>
                <c:pt idx="644">
                  <c:v>161.81</c:v>
                </c:pt>
                <c:pt idx="645">
                  <c:v>89.38</c:v>
                </c:pt>
                <c:pt idx="646">
                  <c:v>182.76</c:v>
                </c:pt>
                <c:pt idx="647">
                  <c:v>288.38</c:v>
                </c:pt>
                <c:pt idx="648">
                  <c:v>174.44</c:v>
                </c:pt>
                <c:pt idx="649">
                  <c:v>392.16</c:v>
                </c:pt>
                <c:pt idx="650">
                  <c:v>239.85</c:v>
                </c:pt>
                <c:pt idx="651">
                  <c:v>161.65</c:v>
                </c:pt>
                <c:pt idx="652">
                  <c:v>253.15</c:v>
                </c:pt>
                <c:pt idx="653">
                  <c:v>193.13</c:v>
                </c:pt>
                <c:pt idx="654">
                  <c:v>203.08</c:v>
                </c:pt>
                <c:pt idx="655">
                  <c:v>162.46</c:v>
                </c:pt>
                <c:pt idx="656">
                  <c:v>2876.38</c:v>
                </c:pt>
                <c:pt idx="657">
                  <c:v>290.55</c:v>
                </c:pt>
                <c:pt idx="658">
                  <c:v>452.07</c:v>
                </c:pt>
                <c:pt idx="659">
                  <c:v>111.68</c:v>
                </c:pt>
                <c:pt idx="660">
                  <c:v>235.31</c:v>
                </c:pt>
                <c:pt idx="661">
                  <c:v>186.94</c:v>
                </c:pt>
                <c:pt idx="662">
                  <c:v>198.69</c:v>
                </c:pt>
                <c:pt idx="663">
                  <c:v>155.97999999999999</c:v>
                </c:pt>
                <c:pt idx="664">
                  <c:v>443.05</c:v>
                </c:pt>
                <c:pt idx="665">
                  <c:v>336.99</c:v>
                </c:pt>
                <c:pt idx="666">
                  <c:v>21.43</c:v>
                </c:pt>
                <c:pt idx="667">
                  <c:v>42.93</c:v>
                </c:pt>
                <c:pt idx="668">
                  <c:v>117.1</c:v>
                </c:pt>
                <c:pt idx="669">
                  <c:v>148.24</c:v>
                </c:pt>
                <c:pt idx="670">
                  <c:v>26.32</c:v>
                </c:pt>
                <c:pt idx="671">
                  <c:v>23.37</c:v>
                </c:pt>
                <c:pt idx="672">
                  <c:v>1274.1500000000001</c:v>
                </c:pt>
                <c:pt idx="673">
                  <c:v>26.38</c:v>
                </c:pt>
                <c:pt idx="674">
                  <c:v>21.89</c:v>
                </c:pt>
                <c:pt idx="675">
                  <c:v>114.1</c:v>
                </c:pt>
                <c:pt idx="676">
                  <c:v>213.23</c:v>
                </c:pt>
                <c:pt idx="677">
                  <c:v>193.13</c:v>
                </c:pt>
                <c:pt idx="678">
                  <c:v>182.76</c:v>
                </c:pt>
                <c:pt idx="679">
                  <c:v>73.42</c:v>
                </c:pt>
                <c:pt idx="680">
                  <c:v>265.11</c:v>
                </c:pt>
                <c:pt idx="681">
                  <c:v>191.52</c:v>
                </c:pt>
                <c:pt idx="682">
                  <c:v>458</c:v>
                </c:pt>
                <c:pt idx="683">
                  <c:v>71.62</c:v>
                </c:pt>
                <c:pt idx="684">
                  <c:v>491.53</c:v>
                </c:pt>
                <c:pt idx="685">
                  <c:v>470.64</c:v>
                </c:pt>
                <c:pt idx="686">
                  <c:v>159.41</c:v>
                </c:pt>
                <c:pt idx="687">
                  <c:v>139.4</c:v>
                </c:pt>
                <c:pt idx="688">
                  <c:v>186.69</c:v>
                </c:pt>
                <c:pt idx="689">
                  <c:v>1.04</c:v>
                </c:pt>
                <c:pt idx="690">
                  <c:v>14.7</c:v>
                </c:pt>
                <c:pt idx="691">
                  <c:v>386.28</c:v>
                </c:pt>
                <c:pt idx="692">
                  <c:v>1.01</c:v>
                </c:pt>
                <c:pt idx="693">
                  <c:v>5</c:v>
                </c:pt>
                <c:pt idx="694">
                  <c:v>83.78</c:v>
                </c:pt>
                <c:pt idx="695">
                  <c:v>568.67999999999995</c:v>
                </c:pt>
                <c:pt idx="696">
                  <c:v>26.11</c:v>
                </c:pt>
                <c:pt idx="697">
                  <c:v>174.52</c:v>
                </c:pt>
                <c:pt idx="698">
                  <c:v>174.52</c:v>
                </c:pt>
                <c:pt idx="699">
                  <c:v>237.79</c:v>
                </c:pt>
                <c:pt idx="700">
                  <c:v>109.07</c:v>
                </c:pt>
                <c:pt idx="701">
                  <c:v>58.94</c:v>
                </c:pt>
                <c:pt idx="702">
                  <c:v>88.25</c:v>
                </c:pt>
                <c:pt idx="703">
                  <c:v>138.71</c:v>
                </c:pt>
                <c:pt idx="704">
                  <c:v>128.9</c:v>
                </c:pt>
                <c:pt idx="705">
                  <c:v>31.82</c:v>
                </c:pt>
                <c:pt idx="706">
                  <c:v>109.9</c:v>
                </c:pt>
                <c:pt idx="707">
                  <c:v>53.33</c:v>
                </c:pt>
                <c:pt idx="708">
                  <c:v>107.93</c:v>
                </c:pt>
                <c:pt idx="709">
                  <c:v>39.24</c:v>
                </c:pt>
                <c:pt idx="710">
                  <c:v>157.66</c:v>
                </c:pt>
                <c:pt idx="711">
                  <c:v>209.06</c:v>
                </c:pt>
                <c:pt idx="712">
                  <c:v>32.53</c:v>
                </c:pt>
                <c:pt idx="713">
                  <c:v>25.95</c:v>
                </c:pt>
                <c:pt idx="714">
                  <c:v>150.6</c:v>
                </c:pt>
                <c:pt idx="715">
                  <c:v>175.65</c:v>
                </c:pt>
                <c:pt idx="716">
                  <c:v>79.72</c:v>
                </c:pt>
                <c:pt idx="717">
                  <c:v>167.22</c:v>
                </c:pt>
                <c:pt idx="718">
                  <c:v>82.47</c:v>
                </c:pt>
                <c:pt idx="719">
                  <c:v>217.85</c:v>
                </c:pt>
                <c:pt idx="720">
                  <c:v>161.69</c:v>
                </c:pt>
                <c:pt idx="721">
                  <c:v>498.51</c:v>
                </c:pt>
                <c:pt idx="722">
                  <c:v>46.02</c:v>
                </c:pt>
                <c:pt idx="723">
                  <c:v>256.26</c:v>
                </c:pt>
                <c:pt idx="724">
                  <c:v>31.75</c:v>
                </c:pt>
                <c:pt idx="725">
                  <c:v>184.67</c:v>
                </c:pt>
                <c:pt idx="726">
                  <c:v>140.88</c:v>
                </c:pt>
                <c:pt idx="727">
                  <c:v>60.39</c:v>
                </c:pt>
                <c:pt idx="728">
                  <c:v>72.38</c:v>
                </c:pt>
                <c:pt idx="729">
                  <c:v>223.85</c:v>
                </c:pt>
                <c:pt idx="730">
                  <c:v>128.9</c:v>
                </c:pt>
                <c:pt idx="731">
                  <c:v>243.12</c:v>
                </c:pt>
                <c:pt idx="732">
                  <c:v>192.04</c:v>
                </c:pt>
                <c:pt idx="733">
                  <c:v>202.87</c:v>
                </c:pt>
                <c:pt idx="734">
                  <c:v>59.34</c:v>
                </c:pt>
                <c:pt idx="735">
                  <c:v>98.28</c:v>
                </c:pt>
                <c:pt idx="736">
                  <c:v>92.66</c:v>
                </c:pt>
                <c:pt idx="737">
                  <c:v>54.64</c:v>
                </c:pt>
                <c:pt idx="738">
                  <c:v>209.8</c:v>
                </c:pt>
                <c:pt idx="739">
                  <c:v>271.25</c:v>
                </c:pt>
                <c:pt idx="740">
                  <c:v>226.44</c:v>
                </c:pt>
                <c:pt idx="741">
                  <c:v>159.63999999999999</c:v>
                </c:pt>
                <c:pt idx="742">
                  <c:v>130.75</c:v>
                </c:pt>
                <c:pt idx="743">
                  <c:v>233.06</c:v>
                </c:pt>
                <c:pt idx="744">
                  <c:v>114.07</c:v>
                </c:pt>
                <c:pt idx="745">
                  <c:v>281.10000000000002</c:v>
                </c:pt>
                <c:pt idx="746">
                  <c:v>284.24</c:v>
                </c:pt>
                <c:pt idx="747">
                  <c:v>153.09</c:v>
                </c:pt>
                <c:pt idx="748">
                  <c:v>187.78</c:v>
                </c:pt>
                <c:pt idx="749">
                  <c:v>491.64</c:v>
                </c:pt>
                <c:pt idx="750">
                  <c:v>70.37</c:v>
                </c:pt>
                <c:pt idx="751">
                  <c:v>348.52</c:v>
                </c:pt>
                <c:pt idx="752">
                  <c:v>225.46</c:v>
                </c:pt>
                <c:pt idx="753">
                  <c:v>36.270000000000003</c:v>
                </c:pt>
                <c:pt idx="754">
                  <c:v>135.63</c:v>
                </c:pt>
                <c:pt idx="755">
                  <c:v>94.87</c:v>
                </c:pt>
                <c:pt idx="756">
                  <c:v>159.41999999999999</c:v>
                </c:pt>
                <c:pt idx="757">
                  <c:v>148.72999999999999</c:v>
                </c:pt>
                <c:pt idx="758">
                  <c:v>174.87</c:v>
                </c:pt>
                <c:pt idx="759">
                  <c:v>177.84</c:v>
                </c:pt>
                <c:pt idx="760">
                  <c:v>163.43</c:v>
                </c:pt>
                <c:pt idx="761">
                  <c:v>78.78</c:v>
                </c:pt>
                <c:pt idx="762">
                  <c:v>27.73</c:v>
                </c:pt>
                <c:pt idx="763">
                  <c:v>222.45</c:v>
                </c:pt>
                <c:pt idx="764">
                  <c:v>38.72</c:v>
                </c:pt>
                <c:pt idx="765">
                  <c:v>154.57</c:v>
                </c:pt>
                <c:pt idx="766">
                  <c:v>136.28</c:v>
                </c:pt>
                <c:pt idx="767">
                  <c:v>59.6</c:v>
                </c:pt>
                <c:pt idx="768">
                  <c:v>10.5</c:v>
                </c:pt>
                <c:pt idx="769">
                  <c:v>167.57</c:v>
                </c:pt>
                <c:pt idx="770">
                  <c:v>239.48</c:v>
                </c:pt>
                <c:pt idx="771">
                  <c:v>436.39</c:v>
                </c:pt>
                <c:pt idx="772">
                  <c:v>85.47</c:v>
                </c:pt>
                <c:pt idx="773">
                  <c:v>146.78</c:v>
                </c:pt>
                <c:pt idx="774">
                  <c:v>244.69</c:v>
                </c:pt>
                <c:pt idx="775">
                  <c:v>65.94</c:v>
                </c:pt>
                <c:pt idx="776">
                  <c:v>110.05</c:v>
                </c:pt>
                <c:pt idx="777">
                  <c:v>80.95</c:v>
                </c:pt>
                <c:pt idx="778">
                  <c:v>114.39</c:v>
                </c:pt>
                <c:pt idx="779">
                  <c:v>193.52</c:v>
                </c:pt>
                <c:pt idx="780">
                  <c:v>62.81</c:v>
                </c:pt>
                <c:pt idx="781">
                  <c:v>32.03</c:v>
                </c:pt>
                <c:pt idx="782">
                  <c:v>73.14</c:v>
                </c:pt>
                <c:pt idx="783">
                  <c:v>207.53</c:v>
                </c:pt>
                <c:pt idx="784">
                  <c:v>393.91</c:v>
                </c:pt>
                <c:pt idx="785">
                  <c:v>187.35</c:v>
                </c:pt>
                <c:pt idx="786">
                  <c:v>70.87</c:v>
                </c:pt>
                <c:pt idx="787">
                  <c:v>147.65</c:v>
                </c:pt>
                <c:pt idx="788">
                  <c:v>458.26</c:v>
                </c:pt>
                <c:pt idx="789">
                  <c:v>44.71</c:v>
                </c:pt>
                <c:pt idx="790">
                  <c:v>211.21</c:v>
                </c:pt>
                <c:pt idx="791">
                  <c:v>84.55</c:v>
                </c:pt>
                <c:pt idx="792">
                  <c:v>149.1</c:v>
                </c:pt>
                <c:pt idx="793">
                  <c:v>138.37</c:v>
                </c:pt>
                <c:pt idx="794">
                  <c:v>1874.29</c:v>
                </c:pt>
                <c:pt idx="795">
                  <c:v>155.66999999999999</c:v>
                </c:pt>
                <c:pt idx="796">
                  <c:v>191.55</c:v>
                </c:pt>
                <c:pt idx="797">
                  <c:v>182.18</c:v>
                </c:pt>
                <c:pt idx="798">
                  <c:v>81.55</c:v>
                </c:pt>
                <c:pt idx="799">
                  <c:v>292.54000000000002</c:v>
                </c:pt>
                <c:pt idx="800">
                  <c:v>24.74</c:v>
                </c:pt>
                <c:pt idx="801">
                  <c:v>192.31</c:v>
                </c:pt>
                <c:pt idx="802">
                  <c:v>58.94</c:v>
                </c:pt>
                <c:pt idx="803">
                  <c:v>133.87</c:v>
                </c:pt>
                <c:pt idx="804">
                  <c:v>120.76</c:v>
                </c:pt>
                <c:pt idx="805">
                  <c:v>152.1</c:v>
                </c:pt>
                <c:pt idx="806">
                  <c:v>7.92</c:v>
                </c:pt>
                <c:pt idx="807">
                  <c:v>130.76</c:v>
                </c:pt>
                <c:pt idx="808">
                  <c:v>199.32</c:v>
                </c:pt>
                <c:pt idx="809">
                  <c:v>131.13999999999999</c:v>
                </c:pt>
                <c:pt idx="810">
                  <c:v>194.87</c:v>
                </c:pt>
                <c:pt idx="811">
                  <c:v>470.77</c:v>
                </c:pt>
                <c:pt idx="812">
                  <c:v>98.44</c:v>
                </c:pt>
                <c:pt idx="813">
                  <c:v>91.27</c:v>
                </c:pt>
                <c:pt idx="814">
                  <c:v>73.81</c:v>
                </c:pt>
                <c:pt idx="815">
                  <c:v>144.77000000000001</c:v>
                </c:pt>
                <c:pt idx="816">
                  <c:v>141.79</c:v>
                </c:pt>
                <c:pt idx="817">
                  <c:v>218.14</c:v>
                </c:pt>
                <c:pt idx="818">
                  <c:v>96.22</c:v>
                </c:pt>
                <c:pt idx="819">
                  <c:v>73.010000000000005</c:v>
                </c:pt>
                <c:pt idx="820">
                  <c:v>95.67</c:v>
                </c:pt>
                <c:pt idx="821">
                  <c:v>58.65</c:v>
                </c:pt>
                <c:pt idx="822">
                  <c:v>376.32</c:v>
                </c:pt>
                <c:pt idx="823">
                  <c:v>184.12</c:v>
                </c:pt>
                <c:pt idx="824">
                  <c:v>156.62</c:v>
                </c:pt>
                <c:pt idx="825">
                  <c:v>333.27</c:v>
                </c:pt>
                <c:pt idx="826">
                  <c:v>155.49</c:v>
                </c:pt>
                <c:pt idx="827">
                  <c:v>147.94</c:v>
                </c:pt>
                <c:pt idx="828">
                  <c:v>236.24</c:v>
                </c:pt>
                <c:pt idx="829">
                  <c:v>32.56</c:v>
                </c:pt>
                <c:pt idx="830">
                  <c:v>180.77</c:v>
                </c:pt>
                <c:pt idx="831">
                  <c:v>58.97</c:v>
                </c:pt>
                <c:pt idx="832">
                  <c:v>198.03</c:v>
                </c:pt>
                <c:pt idx="833">
                  <c:v>140.77000000000001</c:v>
                </c:pt>
                <c:pt idx="834">
                  <c:v>310.64999999999998</c:v>
                </c:pt>
                <c:pt idx="835">
                  <c:v>55.61</c:v>
                </c:pt>
                <c:pt idx="836">
                  <c:v>186.58</c:v>
                </c:pt>
                <c:pt idx="837">
                  <c:v>788.22</c:v>
                </c:pt>
                <c:pt idx="838">
                  <c:v>111.6</c:v>
                </c:pt>
                <c:pt idx="839">
                  <c:v>54.26</c:v>
                </c:pt>
                <c:pt idx="840">
                  <c:v>188.67</c:v>
                </c:pt>
                <c:pt idx="841">
                  <c:v>101.44</c:v>
                </c:pt>
                <c:pt idx="842">
                  <c:v>36.28</c:v>
                </c:pt>
                <c:pt idx="843">
                  <c:v>190.56</c:v>
                </c:pt>
                <c:pt idx="844">
                  <c:v>43.26</c:v>
                </c:pt>
                <c:pt idx="845">
                  <c:v>826.09</c:v>
                </c:pt>
                <c:pt idx="846">
                  <c:v>111.83</c:v>
                </c:pt>
                <c:pt idx="847">
                  <c:v>128.15</c:v>
                </c:pt>
                <c:pt idx="848">
                  <c:v>61.33</c:v>
                </c:pt>
                <c:pt idx="849">
                  <c:v>142.63999999999999</c:v>
                </c:pt>
                <c:pt idx="850">
                  <c:v>24.34</c:v>
                </c:pt>
                <c:pt idx="851">
                  <c:v>70.75</c:v>
                </c:pt>
                <c:pt idx="852">
                  <c:v>64.02</c:v>
                </c:pt>
                <c:pt idx="853">
                  <c:v>127.38</c:v>
                </c:pt>
                <c:pt idx="854">
                  <c:v>33.89</c:v>
                </c:pt>
                <c:pt idx="855">
                  <c:v>33.17</c:v>
                </c:pt>
                <c:pt idx="856">
                  <c:v>232.83</c:v>
                </c:pt>
                <c:pt idx="857">
                  <c:v>169.53</c:v>
                </c:pt>
                <c:pt idx="858">
                  <c:v>78.05</c:v>
                </c:pt>
                <c:pt idx="859">
                  <c:v>36.35</c:v>
                </c:pt>
                <c:pt idx="860">
                  <c:v>189.39</c:v>
                </c:pt>
                <c:pt idx="861">
                  <c:v>160.46</c:v>
                </c:pt>
                <c:pt idx="862">
                  <c:v>285.27999999999997</c:v>
                </c:pt>
                <c:pt idx="863">
                  <c:v>233.46</c:v>
                </c:pt>
                <c:pt idx="864">
                  <c:v>179.1</c:v>
                </c:pt>
                <c:pt idx="865">
                  <c:v>85.49</c:v>
                </c:pt>
                <c:pt idx="866">
                  <c:v>138.05000000000001</c:v>
                </c:pt>
                <c:pt idx="867">
                  <c:v>11.52</c:v>
                </c:pt>
                <c:pt idx="868">
                  <c:v>30.92</c:v>
                </c:pt>
                <c:pt idx="869">
                  <c:v>7.89</c:v>
                </c:pt>
                <c:pt idx="870">
                  <c:v>390.33</c:v>
                </c:pt>
                <c:pt idx="871">
                  <c:v>345.93</c:v>
                </c:pt>
                <c:pt idx="872">
                  <c:v>143.54</c:v>
                </c:pt>
                <c:pt idx="873">
                  <c:v>58.94</c:v>
                </c:pt>
                <c:pt idx="874">
                  <c:v>100.62</c:v>
                </c:pt>
                <c:pt idx="875">
                  <c:v>74.55</c:v>
                </c:pt>
                <c:pt idx="876">
                  <c:v>159.05000000000001</c:v>
                </c:pt>
                <c:pt idx="877">
                  <c:v>125.49</c:v>
                </c:pt>
                <c:pt idx="878">
                  <c:v>113.88</c:v>
                </c:pt>
                <c:pt idx="879">
                  <c:v>56.73</c:v>
                </c:pt>
                <c:pt idx="880">
                  <c:v>72.010000000000005</c:v>
                </c:pt>
                <c:pt idx="881">
                  <c:v>135.54</c:v>
                </c:pt>
                <c:pt idx="882">
                  <c:v>82.24</c:v>
                </c:pt>
                <c:pt idx="883">
                  <c:v>250.7</c:v>
                </c:pt>
                <c:pt idx="884">
                  <c:v>101.44</c:v>
                </c:pt>
                <c:pt idx="885">
                  <c:v>780.68</c:v>
                </c:pt>
                <c:pt idx="886">
                  <c:v>307.48</c:v>
                </c:pt>
                <c:pt idx="887">
                  <c:v>143.78</c:v>
                </c:pt>
                <c:pt idx="888">
                  <c:v>102.21</c:v>
                </c:pt>
                <c:pt idx="889">
                  <c:v>262.20999999999998</c:v>
                </c:pt>
                <c:pt idx="890">
                  <c:v>52.96</c:v>
                </c:pt>
                <c:pt idx="891">
                  <c:v>87.8</c:v>
                </c:pt>
                <c:pt idx="892">
                  <c:v>96.82</c:v>
                </c:pt>
                <c:pt idx="893">
                  <c:v>118.64</c:v>
                </c:pt>
                <c:pt idx="894">
                  <c:v>164.43</c:v>
                </c:pt>
                <c:pt idx="895">
                  <c:v>67.069999999999993</c:v>
                </c:pt>
                <c:pt idx="896">
                  <c:v>143.91</c:v>
                </c:pt>
                <c:pt idx="897">
                  <c:v>127.97</c:v>
                </c:pt>
                <c:pt idx="898">
                  <c:v>56.34</c:v>
                </c:pt>
                <c:pt idx="899">
                  <c:v>82.73</c:v>
                </c:pt>
                <c:pt idx="900">
                  <c:v>174.13</c:v>
                </c:pt>
                <c:pt idx="901">
                  <c:v>211.68</c:v>
                </c:pt>
                <c:pt idx="902">
                  <c:v>51.17</c:v>
                </c:pt>
                <c:pt idx="903">
                  <c:v>61.7</c:v>
                </c:pt>
                <c:pt idx="904">
                  <c:v>113.09</c:v>
                </c:pt>
                <c:pt idx="905">
                  <c:v>209.11</c:v>
                </c:pt>
                <c:pt idx="906">
                  <c:v>156.27000000000001</c:v>
                </c:pt>
                <c:pt idx="907">
                  <c:v>117.88</c:v>
                </c:pt>
                <c:pt idx="908">
                  <c:v>143.9</c:v>
                </c:pt>
                <c:pt idx="909">
                  <c:v>49.28</c:v>
                </c:pt>
                <c:pt idx="910">
                  <c:v>81.36</c:v>
                </c:pt>
                <c:pt idx="911">
                  <c:v>138.68</c:v>
                </c:pt>
                <c:pt idx="912">
                  <c:v>50.31</c:v>
                </c:pt>
                <c:pt idx="913">
                  <c:v>241.96</c:v>
                </c:pt>
                <c:pt idx="914">
                  <c:v>29.44</c:v>
                </c:pt>
                <c:pt idx="915">
                  <c:v>86.86</c:v>
                </c:pt>
                <c:pt idx="916">
                  <c:v>522.4</c:v>
                </c:pt>
                <c:pt idx="917">
                  <c:v>30.29</c:v>
                </c:pt>
                <c:pt idx="918">
                  <c:v>124.14</c:v>
                </c:pt>
                <c:pt idx="919">
                  <c:v>35.14</c:v>
                </c:pt>
                <c:pt idx="920">
                  <c:v>153.68</c:v>
                </c:pt>
                <c:pt idx="921">
                  <c:v>104.08</c:v>
                </c:pt>
                <c:pt idx="922">
                  <c:v>34.1</c:v>
                </c:pt>
                <c:pt idx="923">
                  <c:v>110.22</c:v>
                </c:pt>
                <c:pt idx="924">
                  <c:v>162.30000000000001</c:v>
                </c:pt>
                <c:pt idx="925">
                  <c:v>7.67</c:v>
                </c:pt>
                <c:pt idx="926">
                  <c:v>82.68</c:v>
                </c:pt>
                <c:pt idx="927">
                  <c:v>186.72</c:v>
                </c:pt>
                <c:pt idx="928">
                  <c:v>247.7</c:v>
                </c:pt>
                <c:pt idx="929">
                  <c:v>85.64</c:v>
                </c:pt>
                <c:pt idx="930">
                  <c:v>25.89</c:v>
                </c:pt>
                <c:pt idx="931">
                  <c:v>8.1199999999999992</c:v>
                </c:pt>
                <c:pt idx="932">
                  <c:v>85.95</c:v>
                </c:pt>
                <c:pt idx="933">
                  <c:v>216.99</c:v>
                </c:pt>
                <c:pt idx="934">
                  <c:v>125.8</c:v>
                </c:pt>
                <c:pt idx="935">
                  <c:v>47.31</c:v>
                </c:pt>
                <c:pt idx="936">
                  <c:v>49.49</c:v>
                </c:pt>
                <c:pt idx="937">
                  <c:v>212.86</c:v>
                </c:pt>
                <c:pt idx="938">
                  <c:v>187.48</c:v>
                </c:pt>
                <c:pt idx="939">
                  <c:v>251.04</c:v>
                </c:pt>
                <c:pt idx="940">
                  <c:v>47.92</c:v>
                </c:pt>
                <c:pt idx="941">
                  <c:v>60.14</c:v>
                </c:pt>
                <c:pt idx="942">
                  <c:v>33.79</c:v>
                </c:pt>
                <c:pt idx="943">
                  <c:v>219.63</c:v>
                </c:pt>
                <c:pt idx="944">
                  <c:v>80.760000000000005</c:v>
                </c:pt>
                <c:pt idx="945">
                  <c:v>44.53</c:v>
                </c:pt>
                <c:pt idx="946">
                  <c:v>149.47</c:v>
                </c:pt>
                <c:pt idx="947">
                  <c:v>56.16</c:v>
                </c:pt>
                <c:pt idx="948">
                  <c:v>141.05000000000001</c:v>
                </c:pt>
                <c:pt idx="949">
                  <c:v>56.36</c:v>
                </c:pt>
                <c:pt idx="950">
                  <c:v>172.94</c:v>
                </c:pt>
                <c:pt idx="951">
                  <c:v>172.51</c:v>
                </c:pt>
                <c:pt idx="952">
                  <c:v>157.75</c:v>
                </c:pt>
                <c:pt idx="953">
                  <c:v>28.75</c:v>
                </c:pt>
                <c:pt idx="954">
                  <c:v>287.38</c:v>
                </c:pt>
                <c:pt idx="955">
                  <c:v>82.18</c:v>
                </c:pt>
                <c:pt idx="956">
                  <c:v>147.36000000000001</c:v>
                </c:pt>
                <c:pt idx="957">
                  <c:v>268.85000000000002</c:v>
                </c:pt>
                <c:pt idx="958">
                  <c:v>0.99</c:v>
                </c:pt>
                <c:pt idx="959">
                  <c:v>187.88</c:v>
                </c:pt>
                <c:pt idx="960">
                  <c:v>97.27</c:v>
                </c:pt>
                <c:pt idx="961">
                  <c:v>47.33</c:v>
                </c:pt>
                <c:pt idx="962">
                  <c:v>189.19</c:v>
                </c:pt>
                <c:pt idx="963">
                  <c:v>143.83000000000001</c:v>
                </c:pt>
                <c:pt idx="964">
                  <c:v>26.5</c:v>
                </c:pt>
                <c:pt idx="965">
                  <c:v>188.03</c:v>
                </c:pt>
                <c:pt idx="966">
                  <c:v>154.5</c:v>
                </c:pt>
                <c:pt idx="967">
                  <c:v>139.63</c:v>
                </c:pt>
                <c:pt idx="968">
                  <c:v>187.95</c:v>
                </c:pt>
                <c:pt idx="969">
                  <c:v>171.76</c:v>
                </c:pt>
                <c:pt idx="970">
                  <c:v>261.54000000000002</c:v>
                </c:pt>
                <c:pt idx="971">
                  <c:v>143.93</c:v>
                </c:pt>
                <c:pt idx="972">
                  <c:v>136.66</c:v>
                </c:pt>
                <c:pt idx="973">
                  <c:v>50.42</c:v>
                </c:pt>
                <c:pt idx="974">
                  <c:v>245.91</c:v>
                </c:pt>
                <c:pt idx="975">
                  <c:v>102.19</c:v>
                </c:pt>
                <c:pt idx="976">
                  <c:v>27.93</c:v>
                </c:pt>
                <c:pt idx="977">
                  <c:v>248.6</c:v>
                </c:pt>
                <c:pt idx="978">
                  <c:v>12.11</c:v>
                </c:pt>
                <c:pt idx="979">
                  <c:v>96.01</c:v>
                </c:pt>
                <c:pt idx="980">
                  <c:v>40.08</c:v>
                </c:pt>
                <c:pt idx="981">
                  <c:v>144.62</c:v>
                </c:pt>
                <c:pt idx="982">
                  <c:v>23.43</c:v>
                </c:pt>
                <c:pt idx="983">
                  <c:v>235.34</c:v>
                </c:pt>
                <c:pt idx="984">
                  <c:v>215.68</c:v>
                </c:pt>
                <c:pt idx="985">
                  <c:v>38.590000000000003</c:v>
                </c:pt>
                <c:pt idx="986">
                  <c:v>199.97</c:v>
                </c:pt>
                <c:pt idx="987">
                  <c:v>71.75</c:v>
                </c:pt>
                <c:pt idx="988">
                  <c:v>82.82</c:v>
                </c:pt>
                <c:pt idx="989">
                  <c:v>106.15</c:v>
                </c:pt>
                <c:pt idx="990">
                  <c:v>141.05000000000001</c:v>
                </c:pt>
                <c:pt idx="991">
                  <c:v>468.71</c:v>
                </c:pt>
                <c:pt idx="992">
                  <c:v>173.25</c:v>
                </c:pt>
                <c:pt idx="993">
                  <c:v>12.79</c:v>
                </c:pt>
                <c:pt idx="994">
                  <c:v>55.57</c:v>
                </c:pt>
                <c:pt idx="995">
                  <c:v>366.32</c:v>
                </c:pt>
                <c:pt idx="996">
                  <c:v>251.55</c:v>
                </c:pt>
                <c:pt idx="997">
                  <c:v>63.81</c:v>
                </c:pt>
                <c:pt idx="998">
                  <c:v>114.08</c:v>
                </c:pt>
                <c:pt idx="999">
                  <c:v>96.37</c:v>
                </c:pt>
                <c:pt idx="1000">
                  <c:v>112.95</c:v>
                </c:pt>
                <c:pt idx="1001">
                  <c:v>86.45</c:v>
                </c:pt>
                <c:pt idx="1002">
                  <c:v>50.61</c:v>
                </c:pt>
                <c:pt idx="1003">
                  <c:v>10.67</c:v>
                </c:pt>
                <c:pt idx="1004">
                  <c:v>139.52000000000001</c:v>
                </c:pt>
                <c:pt idx="1005">
                  <c:v>245.57</c:v>
                </c:pt>
                <c:pt idx="1006">
                  <c:v>178.92</c:v>
                </c:pt>
                <c:pt idx="1007">
                  <c:v>33.11</c:v>
                </c:pt>
                <c:pt idx="1008">
                  <c:v>12.28</c:v>
                </c:pt>
                <c:pt idx="1009">
                  <c:v>51.06</c:v>
                </c:pt>
                <c:pt idx="1010">
                  <c:v>93.85</c:v>
                </c:pt>
                <c:pt idx="1011">
                  <c:v>242.21</c:v>
                </c:pt>
                <c:pt idx="1012">
                  <c:v>89.17</c:v>
                </c:pt>
                <c:pt idx="1013">
                  <c:v>82.72</c:v>
                </c:pt>
                <c:pt idx="1014">
                  <c:v>152.5</c:v>
                </c:pt>
                <c:pt idx="1015">
                  <c:v>54.35</c:v>
                </c:pt>
                <c:pt idx="1016">
                  <c:v>66.680000000000007</c:v>
                </c:pt>
                <c:pt idx="1017">
                  <c:v>175.57</c:v>
                </c:pt>
                <c:pt idx="1018">
                  <c:v>52.77</c:v>
                </c:pt>
                <c:pt idx="1019">
                  <c:v>26.46</c:v>
                </c:pt>
                <c:pt idx="1020">
                  <c:v>229.7</c:v>
                </c:pt>
                <c:pt idx="1021">
                  <c:v>13.64</c:v>
                </c:pt>
                <c:pt idx="1022">
                  <c:v>73.349999999999994</c:v>
                </c:pt>
                <c:pt idx="1023">
                  <c:v>44.75</c:v>
                </c:pt>
                <c:pt idx="1024">
                  <c:v>29.45</c:v>
                </c:pt>
                <c:pt idx="1025">
                  <c:v>177.45</c:v>
                </c:pt>
                <c:pt idx="1026">
                  <c:v>83.9</c:v>
                </c:pt>
                <c:pt idx="1027">
                  <c:v>4.82</c:v>
                </c:pt>
                <c:pt idx="1028">
                  <c:v>357.4</c:v>
                </c:pt>
                <c:pt idx="1029">
                  <c:v>159.57</c:v>
                </c:pt>
                <c:pt idx="1030">
                  <c:v>253.22</c:v>
                </c:pt>
                <c:pt idx="1031">
                  <c:v>67.959999999999994</c:v>
                </c:pt>
                <c:pt idx="1032">
                  <c:v>175.63</c:v>
                </c:pt>
                <c:pt idx="1033">
                  <c:v>67.38</c:v>
                </c:pt>
                <c:pt idx="1034">
                  <c:v>15.69</c:v>
                </c:pt>
                <c:pt idx="1035">
                  <c:v>61.65</c:v>
                </c:pt>
                <c:pt idx="1036">
                  <c:v>38.07</c:v>
                </c:pt>
                <c:pt idx="1037">
                  <c:v>133.15</c:v>
                </c:pt>
                <c:pt idx="1038">
                  <c:v>102.97</c:v>
                </c:pt>
                <c:pt idx="1039">
                  <c:v>349.06</c:v>
                </c:pt>
                <c:pt idx="1040">
                  <c:v>125.35</c:v>
                </c:pt>
                <c:pt idx="1041">
                  <c:v>228.06</c:v>
                </c:pt>
                <c:pt idx="1042">
                  <c:v>34</c:v>
                </c:pt>
                <c:pt idx="1043">
                  <c:v>152.46</c:v>
                </c:pt>
                <c:pt idx="1044">
                  <c:v>214.69</c:v>
                </c:pt>
                <c:pt idx="1045">
                  <c:v>89.4</c:v>
                </c:pt>
                <c:pt idx="1046">
                  <c:v>29</c:v>
                </c:pt>
                <c:pt idx="1047">
                  <c:v>9.07</c:v>
                </c:pt>
                <c:pt idx="1048">
                  <c:v>30.78</c:v>
                </c:pt>
                <c:pt idx="1049">
                  <c:v>174.09</c:v>
                </c:pt>
                <c:pt idx="1050">
                  <c:v>62.75</c:v>
                </c:pt>
                <c:pt idx="1051">
                  <c:v>181.88</c:v>
                </c:pt>
                <c:pt idx="1052">
                  <c:v>117.79</c:v>
                </c:pt>
                <c:pt idx="1053">
                  <c:v>31.51</c:v>
                </c:pt>
                <c:pt idx="1054">
                  <c:v>7.92</c:v>
                </c:pt>
                <c:pt idx="1055">
                  <c:v>188.7</c:v>
                </c:pt>
                <c:pt idx="1056">
                  <c:v>41.57</c:v>
                </c:pt>
                <c:pt idx="1057">
                  <c:v>155.43</c:v>
                </c:pt>
                <c:pt idx="1058">
                  <c:v>112.72</c:v>
                </c:pt>
                <c:pt idx="1059">
                  <c:v>85.85</c:v>
                </c:pt>
                <c:pt idx="1060">
                  <c:v>128</c:v>
                </c:pt>
                <c:pt idx="1061">
                  <c:v>39.299999999999997</c:v>
                </c:pt>
                <c:pt idx="1062">
                  <c:v>41.18</c:v>
                </c:pt>
                <c:pt idx="1063">
                  <c:v>236.7</c:v>
                </c:pt>
                <c:pt idx="1064">
                  <c:v>58.93</c:v>
                </c:pt>
                <c:pt idx="1065">
                  <c:v>128.12</c:v>
                </c:pt>
                <c:pt idx="1066">
                  <c:v>129.32</c:v>
                </c:pt>
                <c:pt idx="1067">
                  <c:v>150.81</c:v>
                </c:pt>
                <c:pt idx="1068">
                  <c:v>173.29</c:v>
                </c:pt>
                <c:pt idx="1069">
                  <c:v>10.79</c:v>
                </c:pt>
                <c:pt idx="1070">
                  <c:v>34.22</c:v>
                </c:pt>
                <c:pt idx="1071">
                  <c:v>143.53</c:v>
                </c:pt>
                <c:pt idx="1072">
                  <c:v>71.150000000000006</c:v>
                </c:pt>
                <c:pt idx="1073">
                  <c:v>58.45</c:v>
                </c:pt>
                <c:pt idx="1074">
                  <c:v>169.62</c:v>
                </c:pt>
                <c:pt idx="1075">
                  <c:v>226.97</c:v>
                </c:pt>
                <c:pt idx="1076">
                  <c:v>112.56</c:v>
                </c:pt>
                <c:pt idx="1077">
                  <c:v>70.12</c:v>
                </c:pt>
                <c:pt idx="1078">
                  <c:v>12.61</c:v>
                </c:pt>
                <c:pt idx="1079">
                  <c:v>76.010000000000005</c:v>
                </c:pt>
                <c:pt idx="1080">
                  <c:v>61.88</c:v>
                </c:pt>
                <c:pt idx="1081">
                  <c:v>154.37</c:v>
                </c:pt>
                <c:pt idx="1082">
                  <c:v>64.09</c:v>
                </c:pt>
                <c:pt idx="1083">
                  <c:v>26.3</c:v>
                </c:pt>
                <c:pt idx="1084">
                  <c:v>7.09</c:v>
                </c:pt>
                <c:pt idx="1085">
                  <c:v>22.49</c:v>
                </c:pt>
                <c:pt idx="1086">
                  <c:v>132.87</c:v>
                </c:pt>
                <c:pt idx="1087">
                  <c:v>118.17</c:v>
                </c:pt>
                <c:pt idx="1088">
                  <c:v>121.82</c:v>
                </c:pt>
                <c:pt idx="1089">
                  <c:v>178.33</c:v>
                </c:pt>
                <c:pt idx="1090">
                  <c:v>841.14</c:v>
                </c:pt>
                <c:pt idx="1091">
                  <c:v>55.21</c:v>
                </c:pt>
                <c:pt idx="1092">
                  <c:v>44.27</c:v>
                </c:pt>
                <c:pt idx="1093">
                  <c:v>175.25</c:v>
                </c:pt>
                <c:pt idx="1094">
                  <c:v>18.010000000000002</c:v>
                </c:pt>
                <c:pt idx="1095">
                  <c:v>0.99</c:v>
                </c:pt>
                <c:pt idx="1096">
                  <c:v>64.78</c:v>
                </c:pt>
                <c:pt idx="1097">
                  <c:v>197.9</c:v>
                </c:pt>
                <c:pt idx="1098">
                  <c:v>117.79</c:v>
                </c:pt>
                <c:pt idx="1099">
                  <c:v>53.74</c:v>
                </c:pt>
                <c:pt idx="1100">
                  <c:v>72.489999999999995</c:v>
                </c:pt>
                <c:pt idx="1101">
                  <c:v>34.94</c:v>
                </c:pt>
                <c:pt idx="1102">
                  <c:v>172.7</c:v>
                </c:pt>
                <c:pt idx="1103">
                  <c:v>145.69999999999999</c:v>
                </c:pt>
                <c:pt idx="1104">
                  <c:v>288.77</c:v>
                </c:pt>
                <c:pt idx="1105">
                  <c:v>144.09</c:v>
                </c:pt>
                <c:pt idx="1106">
                  <c:v>4.1500000000000004</c:v>
                </c:pt>
                <c:pt idx="1107">
                  <c:v>141.96</c:v>
                </c:pt>
                <c:pt idx="1108">
                  <c:v>30.27</c:v>
                </c:pt>
                <c:pt idx="1109">
                  <c:v>191.89</c:v>
                </c:pt>
                <c:pt idx="1110">
                  <c:v>390.07</c:v>
                </c:pt>
                <c:pt idx="1111">
                  <c:v>69.349999999999994</c:v>
                </c:pt>
                <c:pt idx="1112">
                  <c:v>93.06</c:v>
                </c:pt>
                <c:pt idx="1113">
                  <c:v>96.39</c:v>
                </c:pt>
                <c:pt idx="1114">
                  <c:v>35.119999999999997</c:v>
                </c:pt>
                <c:pt idx="1115">
                  <c:v>94.38</c:v>
                </c:pt>
                <c:pt idx="1116">
                  <c:v>35.409999999999997</c:v>
                </c:pt>
                <c:pt idx="1117">
                  <c:v>136.36000000000001</c:v>
                </c:pt>
                <c:pt idx="1118">
                  <c:v>37.51</c:v>
                </c:pt>
                <c:pt idx="1119">
                  <c:v>376.4</c:v>
                </c:pt>
                <c:pt idx="1120">
                  <c:v>18.690000000000001</c:v>
                </c:pt>
                <c:pt idx="1121">
                  <c:v>248.78</c:v>
                </c:pt>
                <c:pt idx="1122">
                  <c:v>56.94</c:v>
                </c:pt>
                <c:pt idx="1123">
                  <c:v>146.80000000000001</c:v>
                </c:pt>
                <c:pt idx="1124">
                  <c:v>91.65</c:v>
                </c:pt>
                <c:pt idx="1125">
                  <c:v>173.16</c:v>
                </c:pt>
                <c:pt idx="1126">
                  <c:v>66.849999999999994</c:v>
                </c:pt>
                <c:pt idx="1127">
                  <c:v>51.4</c:v>
                </c:pt>
                <c:pt idx="1128">
                  <c:v>530.46</c:v>
                </c:pt>
                <c:pt idx="1129">
                  <c:v>37.6</c:v>
                </c:pt>
                <c:pt idx="1130">
                  <c:v>3.94</c:v>
                </c:pt>
                <c:pt idx="1131">
                  <c:v>255.02</c:v>
                </c:pt>
                <c:pt idx="1132">
                  <c:v>240.05</c:v>
                </c:pt>
                <c:pt idx="1133">
                  <c:v>67.81</c:v>
                </c:pt>
                <c:pt idx="1134">
                  <c:v>168.62</c:v>
                </c:pt>
                <c:pt idx="1135">
                  <c:v>216.55</c:v>
                </c:pt>
                <c:pt idx="1136">
                  <c:v>143.04</c:v>
                </c:pt>
                <c:pt idx="1137">
                  <c:v>36.65</c:v>
                </c:pt>
                <c:pt idx="1138">
                  <c:v>111.05</c:v>
                </c:pt>
                <c:pt idx="1139">
                  <c:v>28.28</c:v>
                </c:pt>
                <c:pt idx="1140">
                  <c:v>8.18</c:v>
                </c:pt>
                <c:pt idx="1141">
                  <c:v>108.14</c:v>
                </c:pt>
                <c:pt idx="1142">
                  <c:v>136.24</c:v>
                </c:pt>
                <c:pt idx="1143">
                  <c:v>104.85</c:v>
                </c:pt>
                <c:pt idx="1144">
                  <c:v>439.93</c:v>
                </c:pt>
                <c:pt idx="1145">
                  <c:v>95.06</c:v>
                </c:pt>
                <c:pt idx="1146">
                  <c:v>36.07</c:v>
                </c:pt>
                <c:pt idx="1147">
                  <c:v>24.96</c:v>
                </c:pt>
                <c:pt idx="1148">
                  <c:v>7.64</c:v>
                </c:pt>
                <c:pt idx="1149">
                  <c:v>318.16000000000003</c:v>
                </c:pt>
                <c:pt idx="1150">
                  <c:v>68.34</c:v>
                </c:pt>
                <c:pt idx="1151">
                  <c:v>150.5</c:v>
                </c:pt>
                <c:pt idx="1152">
                  <c:v>153.68</c:v>
                </c:pt>
                <c:pt idx="1153">
                  <c:v>133.88999999999999</c:v>
                </c:pt>
                <c:pt idx="1154">
                  <c:v>2.84</c:v>
                </c:pt>
                <c:pt idx="1155">
                  <c:v>274.81</c:v>
                </c:pt>
                <c:pt idx="1156">
                  <c:v>14.17</c:v>
                </c:pt>
                <c:pt idx="1157">
                  <c:v>229.12</c:v>
                </c:pt>
                <c:pt idx="1158">
                  <c:v>229.61</c:v>
                </c:pt>
                <c:pt idx="1159">
                  <c:v>36.729999999999997</c:v>
                </c:pt>
                <c:pt idx="1160">
                  <c:v>190.47</c:v>
                </c:pt>
                <c:pt idx="1161">
                  <c:v>47.85</c:v>
                </c:pt>
                <c:pt idx="1162">
                  <c:v>170.6</c:v>
                </c:pt>
                <c:pt idx="1163">
                  <c:v>301.7</c:v>
                </c:pt>
                <c:pt idx="1164">
                  <c:v>46.25</c:v>
                </c:pt>
                <c:pt idx="1165">
                  <c:v>1197.77</c:v>
                </c:pt>
                <c:pt idx="1166">
                  <c:v>32.31</c:v>
                </c:pt>
                <c:pt idx="1167">
                  <c:v>59.68</c:v>
                </c:pt>
                <c:pt idx="1168">
                  <c:v>35.92</c:v>
                </c:pt>
                <c:pt idx="1169">
                  <c:v>498.93</c:v>
                </c:pt>
                <c:pt idx="1170">
                  <c:v>166.59</c:v>
                </c:pt>
                <c:pt idx="1171">
                  <c:v>335.12</c:v>
                </c:pt>
                <c:pt idx="1172">
                  <c:v>40.78</c:v>
                </c:pt>
                <c:pt idx="1173">
                  <c:v>169.97</c:v>
                </c:pt>
                <c:pt idx="1174">
                  <c:v>8.0399999999999991</c:v>
                </c:pt>
                <c:pt idx="1175">
                  <c:v>159.66</c:v>
                </c:pt>
                <c:pt idx="1176">
                  <c:v>13.99</c:v>
                </c:pt>
                <c:pt idx="1177">
                  <c:v>140.85</c:v>
                </c:pt>
                <c:pt idx="1178">
                  <c:v>7.27</c:v>
                </c:pt>
                <c:pt idx="1179">
                  <c:v>102.02</c:v>
                </c:pt>
                <c:pt idx="1180">
                  <c:v>30.84</c:v>
                </c:pt>
                <c:pt idx="1181">
                  <c:v>236.87</c:v>
                </c:pt>
                <c:pt idx="1182">
                  <c:v>35.979999999999997</c:v>
                </c:pt>
                <c:pt idx="1183">
                  <c:v>105.02</c:v>
                </c:pt>
                <c:pt idx="1184">
                  <c:v>70.42</c:v>
                </c:pt>
                <c:pt idx="1185">
                  <c:v>8.6199999999999992</c:v>
                </c:pt>
                <c:pt idx="1186">
                  <c:v>52.12</c:v>
                </c:pt>
                <c:pt idx="1187">
                  <c:v>350.1</c:v>
                </c:pt>
                <c:pt idx="1188">
                  <c:v>122.32</c:v>
                </c:pt>
                <c:pt idx="1189">
                  <c:v>199.58</c:v>
                </c:pt>
                <c:pt idx="1190">
                  <c:v>208.28</c:v>
                </c:pt>
                <c:pt idx="1191">
                  <c:v>54.71</c:v>
                </c:pt>
                <c:pt idx="1192">
                  <c:v>270.49</c:v>
                </c:pt>
                <c:pt idx="1193">
                  <c:v>141.96</c:v>
                </c:pt>
                <c:pt idx="1194">
                  <c:v>7.37</c:v>
                </c:pt>
                <c:pt idx="1195">
                  <c:v>28.66</c:v>
                </c:pt>
                <c:pt idx="1196">
                  <c:v>110.34</c:v>
                </c:pt>
                <c:pt idx="1197">
                  <c:v>231.39</c:v>
                </c:pt>
                <c:pt idx="1198">
                  <c:v>95.79</c:v>
                </c:pt>
                <c:pt idx="1199">
                  <c:v>74.040000000000006</c:v>
                </c:pt>
                <c:pt idx="1200">
                  <c:v>145.6</c:v>
                </c:pt>
                <c:pt idx="1201">
                  <c:v>66.459999999999994</c:v>
                </c:pt>
                <c:pt idx="1202">
                  <c:v>243.74</c:v>
                </c:pt>
                <c:pt idx="1203">
                  <c:v>73.27</c:v>
                </c:pt>
                <c:pt idx="1204">
                  <c:v>133.18</c:v>
                </c:pt>
                <c:pt idx="1205">
                  <c:v>104.33</c:v>
                </c:pt>
                <c:pt idx="1206">
                  <c:v>176.52</c:v>
                </c:pt>
                <c:pt idx="1207">
                  <c:v>7.47</c:v>
                </c:pt>
                <c:pt idx="1208">
                  <c:v>161.11000000000001</c:v>
                </c:pt>
                <c:pt idx="1209">
                  <c:v>1425.97</c:v>
                </c:pt>
                <c:pt idx="1210">
                  <c:v>1.27</c:v>
                </c:pt>
                <c:pt idx="1211">
                  <c:v>42.87</c:v>
                </c:pt>
                <c:pt idx="1212">
                  <c:v>217.42</c:v>
                </c:pt>
                <c:pt idx="1213">
                  <c:v>369.91</c:v>
                </c:pt>
                <c:pt idx="1214">
                  <c:v>68.16</c:v>
                </c:pt>
                <c:pt idx="1215">
                  <c:v>29.12</c:v>
                </c:pt>
                <c:pt idx="1216">
                  <c:v>46.8</c:v>
                </c:pt>
                <c:pt idx="1217">
                  <c:v>34.85</c:v>
                </c:pt>
                <c:pt idx="1218">
                  <c:v>213.1</c:v>
                </c:pt>
                <c:pt idx="1219">
                  <c:v>61.95</c:v>
                </c:pt>
                <c:pt idx="1220">
                  <c:v>63.98</c:v>
                </c:pt>
                <c:pt idx="1221">
                  <c:v>160.03</c:v>
                </c:pt>
                <c:pt idx="1222">
                  <c:v>37.090000000000003</c:v>
                </c:pt>
                <c:pt idx="1223">
                  <c:v>21.05</c:v>
                </c:pt>
                <c:pt idx="1224">
                  <c:v>121.28</c:v>
                </c:pt>
                <c:pt idx="1225">
                  <c:v>563.48</c:v>
                </c:pt>
                <c:pt idx="1226">
                  <c:v>62.24</c:v>
                </c:pt>
                <c:pt idx="1227">
                  <c:v>48.82</c:v>
                </c:pt>
                <c:pt idx="1228">
                  <c:v>36.65</c:v>
                </c:pt>
                <c:pt idx="1229">
                  <c:v>219.89</c:v>
                </c:pt>
                <c:pt idx="1230">
                  <c:v>246.25</c:v>
                </c:pt>
                <c:pt idx="1231">
                  <c:v>52.07</c:v>
                </c:pt>
                <c:pt idx="1232">
                  <c:v>75.33</c:v>
                </c:pt>
                <c:pt idx="1233">
                  <c:v>119.11</c:v>
                </c:pt>
                <c:pt idx="1234">
                  <c:v>129.1</c:v>
                </c:pt>
                <c:pt idx="1235">
                  <c:v>160.69</c:v>
                </c:pt>
                <c:pt idx="1236">
                  <c:v>6.64</c:v>
                </c:pt>
                <c:pt idx="1237">
                  <c:v>142.84</c:v>
                </c:pt>
                <c:pt idx="1238">
                  <c:v>177.48</c:v>
                </c:pt>
                <c:pt idx="1239">
                  <c:v>1.34</c:v>
                </c:pt>
                <c:pt idx="1240">
                  <c:v>33.659999999999997</c:v>
                </c:pt>
                <c:pt idx="1241">
                  <c:v>204.31</c:v>
                </c:pt>
                <c:pt idx="1242">
                  <c:v>5.49</c:v>
                </c:pt>
                <c:pt idx="1243">
                  <c:v>27.08</c:v>
                </c:pt>
                <c:pt idx="1244">
                  <c:v>165.67</c:v>
                </c:pt>
                <c:pt idx="1245">
                  <c:v>81.41</c:v>
                </c:pt>
                <c:pt idx="1246">
                  <c:v>36.33</c:v>
                </c:pt>
                <c:pt idx="1247">
                  <c:v>90</c:v>
                </c:pt>
                <c:pt idx="1248">
                  <c:v>47.9</c:v>
                </c:pt>
                <c:pt idx="1249">
                  <c:v>190.14</c:v>
                </c:pt>
                <c:pt idx="1250">
                  <c:v>99.09</c:v>
                </c:pt>
                <c:pt idx="1251">
                  <c:v>54.99</c:v>
                </c:pt>
                <c:pt idx="1252">
                  <c:v>65.58</c:v>
                </c:pt>
                <c:pt idx="1253">
                  <c:v>166.31</c:v>
                </c:pt>
                <c:pt idx="1254">
                  <c:v>119</c:v>
                </c:pt>
                <c:pt idx="1255">
                  <c:v>212.13</c:v>
                </c:pt>
                <c:pt idx="1256">
                  <c:v>264.01</c:v>
                </c:pt>
                <c:pt idx="1257">
                  <c:v>65.81</c:v>
                </c:pt>
                <c:pt idx="1258">
                  <c:v>89.84</c:v>
                </c:pt>
                <c:pt idx="1259">
                  <c:v>100.69</c:v>
                </c:pt>
                <c:pt idx="1260">
                  <c:v>166.59</c:v>
                </c:pt>
                <c:pt idx="1261">
                  <c:v>134.55000000000001</c:v>
                </c:pt>
                <c:pt idx="1262">
                  <c:v>44.62</c:v>
                </c:pt>
                <c:pt idx="1263">
                  <c:v>410.38</c:v>
                </c:pt>
                <c:pt idx="1264">
                  <c:v>281.82</c:v>
                </c:pt>
                <c:pt idx="1265">
                  <c:v>26.5</c:v>
                </c:pt>
                <c:pt idx="1266">
                  <c:v>248.97</c:v>
                </c:pt>
                <c:pt idx="1267">
                  <c:v>134.04</c:v>
                </c:pt>
                <c:pt idx="1268">
                  <c:v>32.19</c:v>
                </c:pt>
                <c:pt idx="1269">
                  <c:v>13.94</c:v>
                </c:pt>
                <c:pt idx="1270">
                  <c:v>15</c:v>
                </c:pt>
                <c:pt idx="1271">
                  <c:v>156.99</c:v>
                </c:pt>
                <c:pt idx="1272">
                  <c:v>546.01</c:v>
                </c:pt>
                <c:pt idx="1273">
                  <c:v>190.42</c:v>
                </c:pt>
                <c:pt idx="1274">
                  <c:v>217.42</c:v>
                </c:pt>
                <c:pt idx="1275">
                  <c:v>110.32</c:v>
                </c:pt>
                <c:pt idx="1276">
                  <c:v>149.29</c:v>
                </c:pt>
                <c:pt idx="1277">
                  <c:v>55.98</c:v>
                </c:pt>
                <c:pt idx="1278">
                  <c:v>6.01</c:v>
                </c:pt>
                <c:pt idx="1279">
                  <c:v>187.97</c:v>
                </c:pt>
                <c:pt idx="1280">
                  <c:v>320.51</c:v>
                </c:pt>
                <c:pt idx="1281">
                  <c:v>152.69999999999999</c:v>
                </c:pt>
                <c:pt idx="1282">
                  <c:v>37.76</c:v>
                </c:pt>
                <c:pt idx="1283">
                  <c:v>23.4</c:v>
                </c:pt>
                <c:pt idx="1284">
                  <c:v>14.27</c:v>
                </c:pt>
                <c:pt idx="1285">
                  <c:v>41.14</c:v>
                </c:pt>
                <c:pt idx="1286">
                  <c:v>88.44</c:v>
                </c:pt>
                <c:pt idx="1287">
                  <c:v>87.29</c:v>
                </c:pt>
                <c:pt idx="1288">
                  <c:v>113.18</c:v>
                </c:pt>
                <c:pt idx="1289">
                  <c:v>467.23</c:v>
                </c:pt>
                <c:pt idx="1290">
                  <c:v>19.55</c:v>
                </c:pt>
                <c:pt idx="1291">
                  <c:v>39.78</c:v>
                </c:pt>
                <c:pt idx="1292">
                  <c:v>31.95</c:v>
                </c:pt>
                <c:pt idx="1293">
                  <c:v>160.59</c:v>
                </c:pt>
                <c:pt idx="1294">
                  <c:v>124.06</c:v>
                </c:pt>
                <c:pt idx="1295">
                  <c:v>65.430000000000007</c:v>
                </c:pt>
                <c:pt idx="1296">
                  <c:v>96.77</c:v>
                </c:pt>
                <c:pt idx="1297">
                  <c:v>200.1</c:v>
                </c:pt>
                <c:pt idx="1298">
                  <c:v>211.08</c:v>
                </c:pt>
                <c:pt idx="1299">
                  <c:v>181.75</c:v>
                </c:pt>
                <c:pt idx="1300">
                  <c:v>259.04000000000002</c:v>
                </c:pt>
                <c:pt idx="1301">
                  <c:v>55.46</c:v>
                </c:pt>
                <c:pt idx="1302">
                  <c:v>170.02</c:v>
                </c:pt>
                <c:pt idx="1303">
                  <c:v>152.44999999999999</c:v>
                </c:pt>
                <c:pt idx="1304">
                  <c:v>41.83</c:v>
                </c:pt>
                <c:pt idx="1305">
                  <c:v>33.369999999999997</c:v>
                </c:pt>
                <c:pt idx="1306">
                  <c:v>38.200000000000003</c:v>
                </c:pt>
                <c:pt idx="1307">
                  <c:v>86.29</c:v>
                </c:pt>
                <c:pt idx="1308">
                  <c:v>4.62</c:v>
                </c:pt>
                <c:pt idx="1309">
                  <c:v>49.47</c:v>
                </c:pt>
                <c:pt idx="1310">
                  <c:v>122.11</c:v>
                </c:pt>
                <c:pt idx="1311">
                  <c:v>103.8</c:v>
                </c:pt>
                <c:pt idx="1312">
                  <c:v>190.43</c:v>
                </c:pt>
                <c:pt idx="1313">
                  <c:v>74.930000000000007</c:v>
                </c:pt>
                <c:pt idx="1314">
                  <c:v>64.510000000000005</c:v>
                </c:pt>
                <c:pt idx="1315">
                  <c:v>173.09</c:v>
                </c:pt>
                <c:pt idx="1316">
                  <c:v>26.04</c:v>
                </c:pt>
                <c:pt idx="1317">
                  <c:v>124.89</c:v>
                </c:pt>
                <c:pt idx="1318">
                  <c:v>183.29</c:v>
                </c:pt>
                <c:pt idx="1319">
                  <c:v>172.78</c:v>
                </c:pt>
                <c:pt idx="1320">
                  <c:v>161.30000000000001</c:v>
                </c:pt>
                <c:pt idx="1321">
                  <c:v>365.59</c:v>
                </c:pt>
                <c:pt idx="1322">
                  <c:v>118.6</c:v>
                </c:pt>
                <c:pt idx="1323">
                  <c:v>213.98</c:v>
                </c:pt>
                <c:pt idx="1324">
                  <c:v>183.11</c:v>
                </c:pt>
                <c:pt idx="1325">
                  <c:v>62.93</c:v>
                </c:pt>
                <c:pt idx="1326">
                  <c:v>66.09</c:v>
                </c:pt>
                <c:pt idx="1327">
                  <c:v>128.69999999999999</c:v>
                </c:pt>
                <c:pt idx="1328">
                  <c:v>44.01</c:v>
                </c:pt>
                <c:pt idx="1329">
                  <c:v>78.150000000000006</c:v>
                </c:pt>
                <c:pt idx="1330">
                  <c:v>54.99</c:v>
                </c:pt>
                <c:pt idx="1331">
                  <c:v>128.12</c:v>
                </c:pt>
                <c:pt idx="1332">
                  <c:v>101.44</c:v>
                </c:pt>
                <c:pt idx="1333">
                  <c:v>51.27</c:v>
                </c:pt>
                <c:pt idx="1334">
                  <c:v>224.99</c:v>
                </c:pt>
                <c:pt idx="1335">
                  <c:v>21.08</c:v>
                </c:pt>
                <c:pt idx="1336">
                  <c:v>55.47</c:v>
                </c:pt>
                <c:pt idx="1337">
                  <c:v>193.48</c:v>
                </c:pt>
                <c:pt idx="1338">
                  <c:v>143.35</c:v>
                </c:pt>
                <c:pt idx="1339">
                  <c:v>100</c:v>
                </c:pt>
                <c:pt idx="1340">
                  <c:v>66.77</c:v>
                </c:pt>
                <c:pt idx="1341">
                  <c:v>97.49</c:v>
                </c:pt>
                <c:pt idx="1342">
                  <c:v>93.18</c:v>
                </c:pt>
                <c:pt idx="1343">
                  <c:v>216.31</c:v>
                </c:pt>
                <c:pt idx="1344">
                  <c:v>34.35</c:v>
                </c:pt>
                <c:pt idx="1345">
                  <c:v>214.55</c:v>
                </c:pt>
                <c:pt idx="1346">
                  <c:v>159.46</c:v>
                </c:pt>
                <c:pt idx="1347">
                  <c:v>89.16</c:v>
                </c:pt>
                <c:pt idx="1348">
                  <c:v>265.08999999999997</c:v>
                </c:pt>
                <c:pt idx="1349">
                  <c:v>201</c:v>
                </c:pt>
                <c:pt idx="1350">
                  <c:v>51.82</c:v>
                </c:pt>
                <c:pt idx="1351">
                  <c:v>113.48</c:v>
                </c:pt>
                <c:pt idx="1352">
                  <c:v>71.42</c:v>
                </c:pt>
                <c:pt idx="1353">
                  <c:v>42.37</c:v>
                </c:pt>
                <c:pt idx="1354">
                  <c:v>210.04</c:v>
                </c:pt>
                <c:pt idx="1355">
                  <c:v>78.41</c:v>
                </c:pt>
                <c:pt idx="1356">
                  <c:v>145.07</c:v>
                </c:pt>
                <c:pt idx="1357">
                  <c:v>109.1</c:v>
                </c:pt>
                <c:pt idx="1358">
                  <c:v>214.67</c:v>
                </c:pt>
                <c:pt idx="1359">
                  <c:v>70.13</c:v>
                </c:pt>
                <c:pt idx="1360">
                  <c:v>101.44</c:v>
                </c:pt>
                <c:pt idx="1361">
                  <c:v>81.17</c:v>
                </c:pt>
                <c:pt idx="1362">
                  <c:v>44.01</c:v>
                </c:pt>
                <c:pt idx="1363">
                  <c:v>161.06</c:v>
                </c:pt>
                <c:pt idx="1364">
                  <c:v>204.15</c:v>
                </c:pt>
                <c:pt idx="1365">
                  <c:v>195.51</c:v>
                </c:pt>
                <c:pt idx="1366">
                  <c:v>155.37</c:v>
                </c:pt>
                <c:pt idx="1367">
                  <c:v>193.12</c:v>
                </c:pt>
                <c:pt idx="1368">
                  <c:v>53.38</c:v>
                </c:pt>
                <c:pt idx="1369">
                  <c:v>79.239999999999995</c:v>
                </c:pt>
                <c:pt idx="1370">
                  <c:v>45.04</c:v>
                </c:pt>
                <c:pt idx="1371">
                  <c:v>188.24</c:v>
                </c:pt>
                <c:pt idx="1372">
                  <c:v>3.62</c:v>
                </c:pt>
                <c:pt idx="1373">
                  <c:v>0.99</c:v>
                </c:pt>
                <c:pt idx="1374">
                  <c:v>202.6</c:v>
                </c:pt>
                <c:pt idx="1375">
                  <c:v>129.91999999999999</c:v>
                </c:pt>
                <c:pt idx="1376">
                  <c:v>116.83</c:v>
                </c:pt>
                <c:pt idx="1377">
                  <c:v>649.91999999999996</c:v>
                </c:pt>
                <c:pt idx="1378">
                  <c:v>44.18</c:v>
                </c:pt>
                <c:pt idx="1379">
                  <c:v>1.68</c:v>
                </c:pt>
                <c:pt idx="1380">
                  <c:v>32.97</c:v>
                </c:pt>
                <c:pt idx="1381">
                  <c:v>14.14</c:v>
                </c:pt>
                <c:pt idx="1382">
                  <c:v>5.58</c:v>
                </c:pt>
                <c:pt idx="1383">
                  <c:v>36.880000000000003</c:v>
                </c:pt>
                <c:pt idx="1384">
                  <c:v>167.6</c:v>
                </c:pt>
                <c:pt idx="1385">
                  <c:v>42.82</c:v>
                </c:pt>
                <c:pt idx="1386">
                  <c:v>446.83</c:v>
                </c:pt>
                <c:pt idx="1387">
                  <c:v>207.6</c:v>
                </c:pt>
                <c:pt idx="1388">
                  <c:v>35.58</c:v>
                </c:pt>
                <c:pt idx="1389">
                  <c:v>227.71</c:v>
                </c:pt>
                <c:pt idx="1390">
                  <c:v>9.7799999999999994</c:v>
                </c:pt>
                <c:pt idx="1391">
                  <c:v>21.94</c:v>
                </c:pt>
                <c:pt idx="1392">
                  <c:v>7.9</c:v>
                </c:pt>
                <c:pt idx="1393">
                  <c:v>154.9</c:v>
                </c:pt>
                <c:pt idx="1394">
                  <c:v>8.34</c:v>
                </c:pt>
                <c:pt idx="1395">
                  <c:v>82.31</c:v>
                </c:pt>
                <c:pt idx="1396">
                  <c:v>4.76</c:v>
                </c:pt>
                <c:pt idx="1397">
                  <c:v>136.65</c:v>
                </c:pt>
                <c:pt idx="1398">
                  <c:v>141.28</c:v>
                </c:pt>
                <c:pt idx="1399">
                  <c:v>153.66</c:v>
                </c:pt>
                <c:pt idx="1400">
                  <c:v>81.19</c:v>
                </c:pt>
                <c:pt idx="1401">
                  <c:v>73.06</c:v>
                </c:pt>
                <c:pt idx="1402">
                  <c:v>157.35</c:v>
                </c:pt>
                <c:pt idx="1403">
                  <c:v>81.400000000000006</c:v>
                </c:pt>
                <c:pt idx="1404">
                  <c:v>77.39</c:v>
                </c:pt>
                <c:pt idx="1405">
                  <c:v>60.33</c:v>
                </c:pt>
                <c:pt idx="1406">
                  <c:v>144.16</c:v>
                </c:pt>
                <c:pt idx="1407">
                  <c:v>37.56</c:v>
                </c:pt>
                <c:pt idx="1408">
                  <c:v>103.66</c:v>
                </c:pt>
                <c:pt idx="1409">
                  <c:v>1.87</c:v>
                </c:pt>
                <c:pt idx="1410">
                  <c:v>326.51</c:v>
                </c:pt>
                <c:pt idx="1411">
                  <c:v>26.46</c:v>
                </c:pt>
                <c:pt idx="1412">
                  <c:v>234.32</c:v>
                </c:pt>
                <c:pt idx="1413">
                  <c:v>133.4</c:v>
                </c:pt>
                <c:pt idx="1414">
                  <c:v>93.36</c:v>
                </c:pt>
                <c:pt idx="1415">
                  <c:v>122.58</c:v>
                </c:pt>
                <c:pt idx="1416">
                  <c:v>148.72999999999999</c:v>
                </c:pt>
                <c:pt idx="1417">
                  <c:v>140.02000000000001</c:v>
                </c:pt>
                <c:pt idx="1418">
                  <c:v>106.92</c:v>
                </c:pt>
                <c:pt idx="1419">
                  <c:v>38.65</c:v>
                </c:pt>
                <c:pt idx="1420">
                  <c:v>59.51</c:v>
                </c:pt>
                <c:pt idx="1421">
                  <c:v>117.1</c:v>
                </c:pt>
                <c:pt idx="1422">
                  <c:v>121.45</c:v>
                </c:pt>
                <c:pt idx="1423">
                  <c:v>80.48</c:v>
                </c:pt>
                <c:pt idx="1424">
                  <c:v>345.76</c:v>
                </c:pt>
                <c:pt idx="1425">
                  <c:v>47.46</c:v>
                </c:pt>
                <c:pt idx="1426">
                  <c:v>15.56</c:v>
                </c:pt>
                <c:pt idx="1427">
                  <c:v>26.41</c:v>
                </c:pt>
                <c:pt idx="1428">
                  <c:v>91.82</c:v>
                </c:pt>
                <c:pt idx="1429">
                  <c:v>2.31</c:v>
                </c:pt>
                <c:pt idx="1430">
                  <c:v>5.89</c:v>
                </c:pt>
                <c:pt idx="1431">
                  <c:v>30.7</c:v>
                </c:pt>
                <c:pt idx="1432">
                  <c:v>30.11</c:v>
                </c:pt>
                <c:pt idx="1433">
                  <c:v>107.89</c:v>
                </c:pt>
                <c:pt idx="1434">
                  <c:v>64.319999999999993</c:v>
                </c:pt>
                <c:pt idx="1435">
                  <c:v>71.02</c:v>
                </c:pt>
                <c:pt idx="1436">
                  <c:v>21.5</c:v>
                </c:pt>
                <c:pt idx="1437">
                  <c:v>84.5</c:v>
                </c:pt>
                <c:pt idx="1438">
                  <c:v>29.34</c:v>
                </c:pt>
                <c:pt idx="1439">
                  <c:v>227.77</c:v>
                </c:pt>
                <c:pt idx="1440">
                  <c:v>152.76</c:v>
                </c:pt>
                <c:pt idx="1441">
                  <c:v>88.61</c:v>
                </c:pt>
                <c:pt idx="1442">
                  <c:v>3.38</c:v>
                </c:pt>
                <c:pt idx="1443">
                  <c:v>31.26</c:v>
                </c:pt>
                <c:pt idx="1444">
                  <c:v>219.89</c:v>
                </c:pt>
                <c:pt idx="1445">
                  <c:v>84.81</c:v>
                </c:pt>
                <c:pt idx="1446">
                  <c:v>296.2</c:v>
                </c:pt>
                <c:pt idx="1447">
                  <c:v>198.25</c:v>
                </c:pt>
                <c:pt idx="1448">
                  <c:v>318.37</c:v>
                </c:pt>
                <c:pt idx="1449">
                  <c:v>11.71</c:v>
                </c:pt>
                <c:pt idx="1450">
                  <c:v>30.82</c:v>
                </c:pt>
                <c:pt idx="1451">
                  <c:v>47.52</c:v>
                </c:pt>
                <c:pt idx="1452">
                  <c:v>33.799999999999997</c:v>
                </c:pt>
                <c:pt idx="1453">
                  <c:v>171.84</c:v>
                </c:pt>
                <c:pt idx="1454">
                  <c:v>59.24</c:v>
                </c:pt>
                <c:pt idx="1455">
                  <c:v>179.38</c:v>
                </c:pt>
                <c:pt idx="1456">
                  <c:v>163.92</c:v>
                </c:pt>
                <c:pt idx="1457">
                  <c:v>71.08</c:v>
                </c:pt>
                <c:pt idx="1458">
                  <c:v>64.56</c:v>
                </c:pt>
                <c:pt idx="1459">
                  <c:v>467.98</c:v>
                </c:pt>
                <c:pt idx="1460">
                  <c:v>210.24</c:v>
                </c:pt>
                <c:pt idx="1461">
                  <c:v>18.239999999999998</c:v>
                </c:pt>
                <c:pt idx="1462">
                  <c:v>176.79</c:v>
                </c:pt>
                <c:pt idx="1463">
                  <c:v>89.59</c:v>
                </c:pt>
                <c:pt idx="1464">
                  <c:v>37.24</c:v>
                </c:pt>
                <c:pt idx="1465">
                  <c:v>65.64</c:v>
                </c:pt>
                <c:pt idx="1466">
                  <c:v>23.76</c:v>
                </c:pt>
                <c:pt idx="1467">
                  <c:v>26.18</c:v>
                </c:pt>
                <c:pt idx="1468">
                  <c:v>11.3</c:v>
                </c:pt>
                <c:pt idx="1469">
                  <c:v>165.09</c:v>
                </c:pt>
                <c:pt idx="1470">
                  <c:v>273.05</c:v>
                </c:pt>
                <c:pt idx="1471">
                  <c:v>34.22</c:v>
                </c:pt>
                <c:pt idx="1472">
                  <c:v>41.36</c:v>
                </c:pt>
                <c:pt idx="1473">
                  <c:v>50.45</c:v>
                </c:pt>
                <c:pt idx="1474">
                  <c:v>388.04</c:v>
                </c:pt>
                <c:pt idx="1475">
                  <c:v>136.21</c:v>
                </c:pt>
                <c:pt idx="1476">
                  <c:v>647.03</c:v>
                </c:pt>
                <c:pt idx="1477">
                  <c:v>83.6</c:v>
                </c:pt>
                <c:pt idx="1478">
                  <c:v>58.09</c:v>
                </c:pt>
                <c:pt idx="1479">
                  <c:v>196.44</c:v>
                </c:pt>
                <c:pt idx="1480">
                  <c:v>52.33</c:v>
                </c:pt>
                <c:pt idx="1481">
                  <c:v>112.51</c:v>
                </c:pt>
                <c:pt idx="1482">
                  <c:v>159.18</c:v>
                </c:pt>
                <c:pt idx="1483">
                  <c:v>6.08</c:v>
                </c:pt>
                <c:pt idx="1484">
                  <c:v>89.61</c:v>
                </c:pt>
                <c:pt idx="1485">
                  <c:v>102.14</c:v>
                </c:pt>
                <c:pt idx="1486">
                  <c:v>5.43</c:v>
                </c:pt>
                <c:pt idx="1487">
                  <c:v>91.83</c:v>
                </c:pt>
                <c:pt idx="1488">
                  <c:v>39.549999999999997</c:v>
                </c:pt>
                <c:pt idx="1489">
                  <c:v>66.040000000000006</c:v>
                </c:pt>
                <c:pt idx="1490">
                  <c:v>78.849999999999994</c:v>
                </c:pt>
                <c:pt idx="1491">
                  <c:v>136.18</c:v>
                </c:pt>
                <c:pt idx="1492">
                  <c:v>136.18</c:v>
                </c:pt>
                <c:pt idx="1493">
                  <c:v>244.72</c:v>
                </c:pt>
                <c:pt idx="1494">
                  <c:v>68.59</c:v>
                </c:pt>
                <c:pt idx="1495">
                  <c:v>3.79</c:v>
                </c:pt>
                <c:pt idx="1496">
                  <c:v>40.6</c:v>
                </c:pt>
                <c:pt idx="1497">
                  <c:v>104.68</c:v>
                </c:pt>
                <c:pt idx="1498">
                  <c:v>0.99</c:v>
                </c:pt>
                <c:pt idx="1499">
                  <c:v>37.409999999999997</c:v>
                </c:pt>
                <c:pt idx="1500">
                  <c:v>21.19</c:v>
                </c:pt>
                <c:pt idx="1501">
                  <c:v>28.38</c:v>
                </c:pt>
                <c:pt idx="1502">
                  <c:v>37.69</c:v>
                </c:pt>
                <c:pt idx="1503">
                  <c:v>64.680000000000007</c:v>
                </c:pt>
                <c:pt idx="1504">
                  <c:v>267.44</c:v>
                </c:pt>
                <c:pt idx="1505">
                  <c:v>10.45</c:v>
                </c:pt>
                <c:pt idx="1506">
                  <c:v>115.15</c:v>
                </c:pt>
                <c:pt idx="1507">
                  <c:v>40.619999999999997</c:v>
                </c:pt>
                <c:pt idx="1508">
                  <c:v>49.17</c:v>
                </c:pt>
                <c:pt idx="1509">
                  <c:v>139.28</c:v>
                </c:pt>
                <c:pt idx="1510">
                  <c:v>198.12</c:v>
                </c:pt>
                <c:pt idx="1511">
                  <c:v>11.2</c:v>
                </c:pt>
                <c:pt idx="1512">
                  <c:v>43.32</c:v>
                </c:pt>
                <c:pt idx="1513">
                  <c:v>47.01</c:v>
                </c:pt>
                <c:pt idx="1514">
                  <c:v>177.9</c:v>
                </c:pt>
                <c:pt idx="1515">
                  <c:v>70.98</c:v>
                </c:pt>
                <c:pt idx="1516">
                  <c:v>118.92</c:v>
                </c:pt>
                <c:pt idx="1517">
                  <c:v>84.13</c:v>
                </c:pt>
                <c:pt idx="1518">
                  <c:v>212.6</c:v>
                </c:pt>
                <c:pt idx="1519">
                  <c:v>162.02000000000001</c:v>
                </c:pt>
                <c:pt idx="1520">
                  <c:v>10.55</c:v>
                </c:pt>
                <c:pt idx="1521">
                  <c:v>227.32</c:v>
                </c:pt>
                <c:pt idx="1522">
                  <c:v>359.2</c:v>
                </c:pt>
                <c:pt idx="1523">
                  <c:v>30.73</c:v>
                </c:pt>
                <c:pt idx="1524">
                  <c:v>143.16</c:v>
                </c:pt>
                <c:pt idx="1525">
                  <c:v>77.099999999999994</c:v>
                </c:pt>
                <c:pt idx="1526">
                  <c:v>168.33</c:v>
                </c:pt>
                <c:pt idx="1527">
                  <c:v>157.41999999999999</c:v>
                </c:pt>
                <c:pt idx="1528">
                  <c:v>1.76</c:v>
                </c:pt>
                <c:pt idx="1529">
                  <c:v>172.11</c:v>
                </c:pt>
                <c:pt idx="1530">
                  <c:v>9.36</c:v>
                </c:pt>
                <c:pt idx="1531">
                  <c:v>204.29</c:v>
                </c:pt>
                <c:pt idx="1532">
                  <c:v>203.11</c:v>
                </c:pt>
                <c:pt idx="1533">
                  <c:v>131.46</c:v>
                </c:pt>
                <c:pt idx="1534">
                  <c:v>50.75</c:v>
                </c:pt>
                <c:pt idx="1535">
                  <c:v>169.14</c:v>
                </c:pt>
                <c:pt idx="1536">
                  <c:v>68.02</c:v>
                </c:pt>
                <c:pt idx="1537">
                  <c:v>46.28</c:v>
                </c:pt>
                <c:pt idx="1538">
                  <c:v>191.8</c:v>
                </c:pt>
                <c:pt idx="1539">
                  <c:v>153.6</c:v>
                </c:pt>
                <c:pt idx="1540">
                  <c:v>116.93</c:v>
                </c:pt>
                <c:pt idx="1541">
                  <c:v>48.1</c:v>
                </c:pt>
                <c:pt idx="1542">
                  <c:v>373.4</c:v>
                </c:pt>
                <c:pt idx="1543">
                  <c:v>131.1</c:v>
                </c:pt>
                <c:pt idx="1544">
                  <c:v>201.78</c:v>
                </c:pt>
                <c:pt idx="1545">
                  <c:v>20.54</c:v>
                </c:pt>
                <c:pt idx="1546">
                  <c:v>25.49</c:v>
                </c:pt>
                <c:pt idx="1547">
                  <c:v>147.5</c:v>
                </c:pt>
                <c:pt idx="1548">
                  <c:v>190.16</c:v>
                </c:pt>
                <c:pt idx="1549">
                  <c:v>36.65</c:v>
                </c:pt>
                <c:pt idx="1550">
                  <c:v>121.07</c:v>
                </c:pt>
                <c:pt idx="1551">
                  <c:v>94</c:v>
                </c:pt>
                <c:pt idx="1552">
                  <c:v>97.94</c:v>
                </c:pt>
                <c:pt idx="1553">
                  <c:v>217.85</c:v>
                </c:pt>
                <c:pt idx="1554">
                  <c:v>183.33</c:v>
                </c:pt>
                <c:pt idx="1555">
                  <c:v>7.15</c:v>
                </c:pt>
                <c:pt idx="1556">
                  <c:v>112.26</c:v>
                </c:pt>
                <c:pt idx="1557">
                  <c:v>51.43</c:v>
                </c:pt>
                <c:pt idx="1558">
                  <c:v>60.56</c:v>
                </c:pt>
                <c:pt idx="1559">
                  <c:v>221.3</c:v>
                </c:pt>
                <c:pt idx="1560">
                  <c:v>106.63</c:v>
                </c:pt>
                <c:pt idx="1561">
                  <c:v>38.71</c:v>
                </c:pt>
                <c:pt idx="1562">
                  <c:v>20.04</c:v>
                </c:pt>
                <c:pt idx="1563">
                  <c:v>293.95</c:v>
                </c:pt>
                <c:pt idx="1564">
                  <c:v>178.31</c:v>
                </c:pt>
                <c:pt idx="1565">
                  <c:v>279.77</c:v>
                </c:pt>
                <c:pt idx="1566">
                  <c:v>213.86</c:v>
                </c:pt>
                <c:pt idx="1567">
                  <c:v>0.99</c:v>
                </c:pt>
                <c:pt idx="1568">
                  <c:v>47.31</c:v>
                </c:pt>
                <c:pt idx="1569">
                  <c:v>6.55</c:v>
                </c:pt>
                <c:pt idx="1570">
                  <c:v>42.16</c:v>
                </c:pt>
                <c:pt idx="1571">
                  <c:v>121.75</c:v>
                </c:pt>
                <c:pt idx="1572">
                  <c:v>8.85</c:v>
                </c:pt>
                <c:pt idx="1573">
                  <c:v>68.02</c:v>
                </c:pt>
                <c:pt idx="1574">
                  <c:v>125.04</c:v>
                </c:pt>
                <c:pt idx="1575">
                  <c:v>142.66</c:v>
                </c:pt>
                <c:pt idx="1576">
                  <c:v>6.4</c:v>
                </c:pt>
                <c:pt idx="1577">
                  <c:v>104.24</c:v>
                </c:pt>
                <c:pt idx="1578">
                  <c:v>5.15</c:v>
                </c:pt>
                <c:pt idx="1579">
                  <c:v>48.42</c:v>
                </c:pt>
                <c:pt idx="1580">
                  <c:v>442.39</c:v>
                </c:pt>
                <c:pt idx="1581">
                  <c:v>51.02</c:v>
                </c:pt>
                <c:pt idx="1582">
                  <c:v>52.15</c:v>
                </c:pt>
                <c:pt idx="1583">
                  <c:v>0.99</c:v>
                </c:pt>
                <c:pt idx="1584">
                  <c:v>30.77</c:v>
                </c:pt>
                <c:pt idx="1585">
                  <c:v>148.26</c:v>
                </c:pt>
                <c:pt idx="1586">
                  <c:v>0.99</c:v>
                </c:pt>
                <c:pt idx="1587">
                  <c:v>242.37</c:v>
                </c:pt>
                <c:pt idx="1588">
                  <c:v>52.99</c:v>
                </c:pt>
                <c:pt idx="1589">
                  <c:v>147.53</c:v>
                </c:pt>
                <c:pt idx="1590">
                  <c:v>40.479999999999997</c:v>
                </c:pt>
                <c:pt idx="1591">
                  <c:v>8.86</c:v>
                </c:pt>
                <c:pt idx="1592">
                  <c:v>116.47</c:v>
                </c:pt>
                <c:pt idx="1593">
                  <c:v>21.57</c:v>
                </c:pt>
                <c:pt idx="1594">
                  <c:v>23.48</c:v>
                </c:pt>
                <c:pt idx="1595">
                  <c:v>131.6</c:v>
                </c:pt>
                <c:pt idx="1596">
                  <c:v>24.64</c:v>
                </c:pt>
                <c:pt idx="1597">
                  <c:v>365.2</c:v>
                </c:pt>
                <c:pt idx="1598">
                  <c:v>55.63</c:v>
                </c:pt>
                <c:pt idx="1599">
                  <c:v>159.44999999999999</c:v>
                </c:pt>
                <c:pt idx="1600">
                  <c:v>192.15</c:v>
                </c:pt>
                <c:pt idx="1601">
                  <c:v>175.1</c:v>
                </c:pt>
                <c:pt idx="1602">
                  <c:v>27.69</c:v>
                </c:pt>
                <c:pt idx="1603">
                  <c:v>107.67</c:v>
                </c:pt>
                <c:pt idx="1604">
                  <c:v>117.21</c:v>
                </c:pt>
                <c:pt idx="1605">
                  <c:v>103.99</c:v>
                </c:pt>
                <c:pt idx="1606">
                  <c:v>146.37</c:v>
                </c:pt>
                <c:pt idx="1607">
                  <c:v>69.58</c:v>
                </c:pt>
                <c:pt idx="1608">
                  <c:v>7.86</c:v>
                </c:pt>
                <c:pt idx="1609">
                  <c:v>94.49</c:v>
                </c:pt>
                <c:pt idx="1610">
                  <c:v>3.63</c:v>
                </c:pt>
                <c:pt idx="1611">
                  <c:v>3.78</c:v>
                </c:pt>
                <c:pt idx="1612">
                  <c:v>19.95</c:v>
                </c:pt>
                <c:pt idx="1613">
                  <c:v>7.77</c:v>
                </c:pt>
                <c:pt idx="1614">
                  <c:v>157.62</c:v>
                </c:pt>
                <c:pt idx="1615">
                  <c:v>137.58000000000001</c:v>
                </c:pt>
                <c:pt idx="1616">
                  <c:v>61.01</c:v>
                </c:pt>
                <c:pt idx="1617">
                  <c:v>28.91</c:v>
                </c:pt>
                <c:pt idx="1618">
                  <c:v>19.940000000000001</c:v>
                </c:pt>
                <c:pt idx="1619">
                  <c:v>37.19</c:v>
                </c:pt>
                <c:pt idx="1620">
                  <c:v>95.45</c:v>
                </c:pt>
                <c:pt idx="1621">
                  <c:v>26.62</c:v>
                </c:pt>
                <c:pt idx="1622">
                  <c:v>276.64999999999998</c:v>
                </c:pt>
                <c:pt idx="1623">
                  <c:v>148.88</c:v>
                </c:pt>
                <c:pt idx="1624">
                  <c:v>91.73</c:v>
                </c:pt>
                <c:pt idx="1625">
                  <c:v>4.28</c:v>
                </c:pt>
                <c:pt idx="1626">
                  <c:v>216.64</c:v>
                </c:pt>
                <c:pt idx="1627">
                  <c:v>59.1</c:v>
                </c:pt>
                <c:pt idx="1628">
                  <c:v>159.25</c:v>
                </c:pt>
                <c:pt idx="1629">
                  <c:v>182.76</c:v>
                </c:pt>
                <c:pt idx="1630">
                  <c:v>3.75</c:v>
                </c:pt>
                <c:pt idx="1631">
                  <c:v>5.76</c:v>
                </c:pt>
                <c:pt idx="1632">
                  <c:v>56.31</c:v>
                </c:pt>
                <c:pt idx="1633">
                  <c:v>44.62</c:v>
                </c:pt>
                <c:pt idx="1634">
                  <c:v>164.62</c:v>
                </c:pt>
                <c:pt idx="1635">
                  <c:v>239.45</c:v>
                </c:pt>
                <c:pt idx="1636">
                  <c:v>6.87</c:v>
                </c:pt>
                <c:pt idx="1637">
                  <c:v>35.46</c:v>
                </c:pt>
                <c:pt idx="1638">
                  <c:v>41.83</c:v>
                </c:pt>
                <c:pt idx="1639">
                  <c:v>37.89</c:v>
                </c:pt>
                <c:pt idx="1640">
                  <c:v>100.03</c:v>
                </c:pt>
                <c:pt idx="1641">
                  <c:v>12.64</c:v>
                </c:pt>
                <c:pt idx="1642">
                  <c:v>3.13</c:v>
                </c:pt>
                <c:pt idx="1643">
                  <c:v>61.97</c:v>
                </c:pt>
                <c:pt idx="1644">
                  <c:v>64.47</c:v>
                </c:pt>
                <c:pt idx="1645">
                  <c:v>116.72</c:v>
                </c:pt>
                <c:pt idx="1646">
                  <c:v>47.48</c:v>
                </c:pt>
                <c:pt idx="1647">
                  <c:v>38.729999999999997</c:v>
                </c:pt>
                <c:pt idx="1648">
                  <c:v>101.54</c:v>
                </c:pt>
                <c:pt idx="1649">
                  <c:v>106.23</c:v>
                </c:pt>
                <c:pt idx="1650">
                  <c:v>99.99</c:v>
                </c:pt>
                <c:pt idx="1651">
                  <c:v>6.97</c:v>
                </c:pt>
                <c:pt idx="1652">
                  <c:v>308.16000000000003</c:v>
                </c:pt>
                <c:pt idx="1653">
                  <c:v>18.37</c:v>
                </c:pt>
                <c:pt idx="1654">
                  <c:v>18.8</c:v>
                </c:pt>
                <c:pt idx="1655">
                  <c:v>58.09</c:v>
                </c:pt>
                <c:pt idx="1656">
                  <c:v>11.2</c:v>
                </c:pt>
                <c:pt idx="1657">
                  <c:v>138.4</c:v>
                </c:pt>
                <c:pt idx="1658">
                  <c:v>53.8</c:v>
                </c:pt>
                <c:pt idx="1659">
                  <c:v>84.63</c:v>
                </c:pt>
                <c:pt idx="1660">
                  <c:v>5.6</c:v>
                </c:pt>
                <c:pt idx="1661">
                  <c:v>72.66</c:v>
                </c:pt>
                <c:pt idx="1662">
                  <c:v>44.82</c:v>
                </c:pt>
                <c:pt idx="1663">
                  <c:v>56.01</c:v>
                </c:pt>
                <c:pt idx="1664">
                  <c:v>3.99</c:v>
                </c:pt>
                <c:pt idx="1665">
                  <c:v>32.130000000000003</c:v>
                </c:pt>
                <c:pt idx="1666">
                  <c:v>61.38</c:v>
                </c:pt>
                <c:pt idx="1667">
                  <c:v>44.43</c:v>
                </c:pt>
                <c:pt idx="1668">
                  <c:v>30.5</c:v>
                </c:pt>
                <c:pt idx="1669">
                  <c:v>4.0599999999999996</c:v>
                </c:pt>
                <c:pt idx="1670">
                  <c:v>38.24</c:v>
                </c:pt>
                <c:pt idx="1671">
                  <c:v>58.41</c:v>
                </c:pt>
                <c:pt idx="1672">
                  <c:v>174.96</c:v>
                </c:pt>
                <c:pt idx="1673">
                  <c:v>101.54</c:v>
                </c:pt>
                <c:pt idx="1674">
                  <c:v>166.69</c:v>
                </c:pt>
                <c:pt idx="1675">
                  <c:v>396.07</c:v>
                </c:pt>
                <c:pt idx="1676">
                  <c:v>122.4</c:v>
                </c:pt>
                <c:pt idx="1677">
                  <c:v>65.900000000000006</c:v>
                </c:pt>
                <c:pt idx="1678">
                  <c:v>51.85</c:v>
                </c:pt>
                <c:pt idx="1679">
                  <c:v>25.95</c:v>
                </c:pt>
                <c:pt idx="1680">
                  <c:v>170.03</c:v>
                </c:pt>
                <c:pt idx="1681">
                  <c:v>88.51</c:v>
                </c:pt>
                <c:pt idx="1682">
                  <c:v>1.7</c:v>
                </c:pt>
                <c:pt idx="1683">
                  <c:v>57.88</c:v>
                </c:pt>
                <c:pt idx="1684">
                  <c:v>45.04</c:v>
                </c:pt>
                <c:pt idx="1685">
                  <c:v>94.55</c:v>
                </c:pt>
                <c:pt idx="1686">
                  <c:v>17.95</c:v>
                </c:pt>
                <c:pt idx="1687">
                  <c:v>62.16</c:v>
                </c:pt>
                <c:pt idx="1688">
                  <c:v>160.52000000000001</c:v>
                </c:pt>
                <c:pt idx="1689">
                  <c:v>48.34</c:v>
                </c:pt>
                <c:pt idx="1690">
                  <c:v>33.909999999999997</c:v>
                </c:pt>
                <c:pt idx="1691">
                  <c:v>36.65</c:v>
                </c:pt>
                <c:pt idx="1692">
                  <c:v>7.33</c:v>
                </c:pt>
                <c:pt idx="1693">
                  <c:v>120.7</c:v>
                </c:pt>
                <c:pt idx="1694">
                  <c:v>135.16999999999999</c:v>
                </c:pt>
                <c:pt idx="1695">
                  <c:v>99.75</c:v>
                </c:pt>
                <c:pt idx="1696">
                  <c:v>63.76</c:v>
                </c:pt>
                <c:pt idx="1697">
                  <c:v>17.420000000000002</c:v>
                </c:pt>
                <c:pt idx="1698">
                  <c:v>59.25</c:v>
                </c:pt>
                <c:pt idx="1699">
                  <c:v>51.14</c:v>
                </c:pt>
                <c:pt idx="1700">
                  <c:v>76.77</c:v>
                </c:pt>
                <c:pt idx="1701">
                  <c:v>152.86000000000001</c:v>
                </c:pt>
                <c:pt idx="1702">
                  <c:v>244.1</c:v>
                </c:pt>
                <c:pt idx="1703">
                  <c:v>21.11</c:v>
                </c:pt>
                <c:pt idx="1704">
                  <c:v>13.52</c:v>
                </c:pt>
                <c:pt idx="1705">
                  <c:v>8.5399999999999991</c:v>
                </c:pt>
                <c:pt idx="1706">
                  <c:v>9.25</c:v>
                </c:pt>
                <c:pt idx="1707">
                  <c:v>202.99</c:v>
                </c:pt>
                <c:pt idx="1708">
                  <c:v>85.05</c:v>
                </c:pt>
                <c:pt idx="1709">
                  <c:v>101.53</c:v>
                </c:pt>
                <c:pt idx="1710">
                  <c:v>30.1</c:v>
                </c:pt>
                <c:pt idx="1711">
                  <c:v>219.85</c:v>
                </c:pt>
                <c:pt idx="1712">
                  <c:v>120.58</c:v>
                </c:pt>
                <c:pt idx="1713">
                  <c:v>91.44</c:v>
                </c:pt>
                <c:pt idx="1714">
                  <c:v>5.45</c:v>
                </c:pt>
                <c:pt idx="1715">
                  <c:v>22.97</c:v>
                </c:pt>
                <c:pt idx="1716">
                  <c:v>49.53</c:v>
                </c:pt>
                <c:pt idx="1717">
                  <c:v>56.15</c:v>
                </c:pt>
                <c:pt idx="1718">
                  <c:v>105.3</c:v>
                </c:pt>
                <c:pt idx="1719">
                  <c:v>33.31</c:v>
                </c:pt>
                <c:pt idx="1720">
                  <c:v>118.88</c:v>
                </c:pt>
                <c:pt idx="1721">
                  <c:v>150.84</c:v>
                </c:pt>
                <c:pt idx="1722">
                  <c:v>27.93</c:v>
                </c:pt>
                <c:pt idx="1723">
                  <c:v>76.64</c:v>
                </c:pt>
                <c:pt idx="1724">
                  <c:v>7.76</c:v>
                </c:pt>
                <c:pt idx="1725">
                  <c:v>9.02</c:v>
                </c:pt>
                <c:pt idx="1726">
                  <c:v>172.54</c:v>
                </c:pt>
                <c:pt idx="1727">
                  <c:v>32.700000000000003</c:v>
                </c:pt>
                <c:pt idx="1728">
                  <c:v>14.9</c:v>
                </c:pt>
                <c:pt idx="1729">
                  <c:v>353.43</c:v>
                </c:pt>
                <c:pt idx="1730">
                  <c:v>55.99</c:v>
                </c:pt>
                <c:pt idx="1731">
                  <c:v>47.07</c:v>
                </c:pt>
                <c:pt idx="1732">
                  <c:v>74.92</c:v>
                </c:pt>
                <c:pt idx="1733">
                  <c:v>6.74</c:v>
                </c:pt>
                <c:pt idx="1734">
                  <c:v>32.6</c:v>
                </c:pt>
                <c:pt idx="1735">
                  <c:v>58.55</c:v>
                </c:pt>
                <c:pt idx="1736">
                  <c:v>35.24</c:v>
                </c:pt>
                <c:pt idx="1737">
                  <c:v>64.349999999999994</c:v>
                </c:pt>
                <c:pt idx="1738">
                  <c:v>59.43</c:v>
                </c:pt>
                <c:pt idx="1739">
                  <c:v>102.05</c:v>
                </c:pt>
                <c:pt idx="1740">
                  <c:v>9.09</c:v>
                </c:pt>
                <c:pt idx="1741">
                  <c:v>20.87</c:v>
                </c:pt>
                <c:pt idx="1742">
                  <c:v>18.54</c:v>
                </c:pt>
                <c:pt idx="1743">
                  <c:v>35.68</c:v>
                </c:pt>
                <c:pt idx="1744">
                  <c:v>91.36</c:v>
                </c:pt>
                <c:pt idx="1745">
                  <c:v>56.99</c:v>
                </c:pt>
                <c:pt idx="1746">
                  <c:v>32.729999999999997</c:v>
                </c:pt>
                <c:pt idx="1747">
                  <c:v>18.239999999999998</c:v>
                </c:pt>
                <c:pt idx="1748">
                  <c:v>122.29</c:v>
                </c:pt>
                <c:pt idx="1749">
                  <c:v>75.22</c:v>
                </c:pt>
                <c:pt idx="1750">
                  <c:v>194.64</c:v>
                </c:pt>
                <c:pt idx="1751">
                  <c:v>190</c:v>
                </c:pt>
                <c:pt idx="1752">
                  <c:v>36.380000000000003</c:v>
                </c:pt>
                <c:pt idx="1753">
                  <c:v>7.46</c:v>
                </c:pt>
                <c:pt idx="1754">
                  <c:v>2.86</c:v>
                </c:pt>
                <c:pt idx="1755">
                  <c:v>74.849999999999994</c:v>
                </c:pt>
                <c:pt idx="1756">
                  <c:v>19.440000000000001</c:v>
                </c:pt>
                <c:pt idx="1757">
                  <c:v>9.74</c:v>
                </c:pt>
                <c:pt idx="1758">
                  <c:v>451.56</c:v>
                </c:pt>
                <c:pt idx="1759">
                  <c:v>194.21</c:v>
                </c:pt>
                <c:pt idx="1760">
                  <c:v>31.57</c:v>
                </c:pt>
                <c:pt idx="1761">
                  <c:v>32.4</c:v>
                </c:pt>
                <c:pt idx="1762">
                  <c:v>30.08</c:v>
                </c:pt>
                <c:pt idx="1763">
                  <c:v>216.49</c:v>
                </c:pt>
                <c:pt idx="1764">
                  <c:v>7.15</c:v>
                </c:pt>
                <c:pt idx="1765">
                  <c:v>1.78</c:v>
                </c:pt>
                <c:pt idx="1766">
                  <c:v>75.989999999999995</c:v>
                </c:pt>
                <c:pt idx="1767">
                  <c:v>19.760000000000002</c:v>
                </c:pt>
                <c:pt idx="1768">
                  <c:v>66.959999999999994</c:v>
                </c:pt>
                <c:pt idx="1769">
                  <c:v>9.01</c:v>
                </c:pt>
                <c:pt idx="1770">
                  <c:v>31.36</c:v>
                </c:pt>
                <c:pt idx="1771">
                  <c:v>69.349999999999994</c:v>
                </c:pt>
                <c:pt idx="1772">
                  <c:v>49.73</c:v>
                </c:pt>
                <c:pt idx="1773">
                  <c:v>6.92</c:v>
                </c:pt>
                <c:pt idx="1774">
                  <c:v>61.08</c:v>
                </c:pt>
                <c:pt idx="1775">
                  <c:v>31.58</c:v>
                </c:pt>
                <c:pt idx="1776">
                  <c:v>16.260000000000002</c:v>
                </c:pt>
                <c:pt idx="1777">
                  <c:v>241.2</c:v>
                </c:pt>
                <c:pt idx="1778">
                  <c:v>59.08</c:v>
                </c:pt>
                <c:pt idx="1779">
                  <c:v>47.17</c:v>
                </c:pt>
                <c:pt idx="1780">
                  <c:v>31.48</c:v>
                </c:pt>
                <c:pt idx="1781">
                  <c:v>208.32</c:v>
                </c:pt>
                <c:pt idx="1782">
                  <c:v>56.7</c:v>
                </c:pt>
                <c:pt idx="1783">
                  <c:v>167.02</c:v>
                </c:pt>
                <c:pt idx="1784">
                  <c:v>141.18</c:v>
                </c:pt>
                <c:pt idx="1785">
                  <c:v>41.08</c:v>
                </c:pt>
                <c:pt idx="1786">
                  <c:v>66.23</c:v>
                </c:pt>
                <c:pt idx="1787">
                  <c:v>246.12</c:v>
                </c:pt>
                <c:pt idx="1788">
                  <c:v>39.67</c:v>
                </c:pt>
                <c:pt idx="1789">
                  <c:v>24.44</c:v>
                </c:pt>
                <c:pt idx="1790">
                  <c:v>70.209999999999994</c:v>
                </c:pt>
                <c:pt idx="1791">
                  <c:v>38.369999999999997</c:v>
                </c:pt>
                <c:pt idx="1792">
                  <c:v>10.95</c:v>
                </c:pt>
                <c:pt idx="1793">
                  <c:v>29.57</c:v>
                </c:pt>
                <c:pt idx="1794">
                  <c:v>20.38</c:v>
                </c:pt>
                <c:pt idx="1795">
                  <c:v>50.68</c:v>
                </c:pt>
                <c:pt idx="1796">
                  <c:v>105.31</c:v>
                </c:pt>
                <c:pt idx="1797">
                  <c:v>48.44</c:v>
                </c:pt>
                <c:pt idx="1798">
                  <c:v>81.72</c:v>
                </c:pt>
                <c:pt idx="1799">
                  <c:v>115.95</c:v>
                </c:pt>
                <c:pt idx="1800">
                  <c:v>57.83</c:v>
                </c:pt>
                <c:pt idx="1801">
                  <c:v>133.06</c:v>
                </c:pt>
                <c:pt idx="1802">
                  <c:v>25.16</c:v>
                </c:pt>
                <c:pt idx="1803">
                  <c:v>13.08</c:v>
                </c:pt>
                <c:pt idx="1804">
                  <c:v>160.19</c:v>
                </c:pt>
                <c:pt idx="1805">
                  <c:v>125.44</c:v>
                </c:pt>
                <c:pt idx="1806">
                  <c:v>46.98</c:v>
                </c:pt>
                <c:pt idx="1807">
                  <c:v>352.74</c:v>
                </c:pt>
                <c:pt idx="1808">
                  <c:v>3.1</c:v>
                </c:pt>
                <c:pt idx="1809">
                  <c:v>138.65</c:v>
                </c:pt>
                <c:pt idx="1810">
                  <c:v>20.37</c:v>
                </c:pt>
                <c:pt idx="1811">
                  <c:v>11.2</c:v>
                </c:pt>
                <c:pt idx="1812">
                  <c:v>39.97</c:v>
                </c:pt>
                <c:pt idx="1813">
                  <c:v>20.48</c:v>
                </c:pt>
                <c:pt idx="1814">
                  <c:v>579.71</c:v>
                </c:pt>
                <c:pt idx="1815">
                  <c:v>28.83</c:v>
                </c:pt>
                <c:pt idx="1816">
                  <c:v>100.75</c:v>
                </c:pt>
                <c:pt idx="1817">
                  <c:v>14.54</c:v>
                </c:pt>
                <c:pt idx="1818">
                  <c:v>23.51</c:v>
                </c:pt>
                <c:pt idx="1819">
                  <c:v>49.76</c:v>
                </c:pt>
                <c:pt idx="1820">
                  <c:v>102.92</c:v>
                </c:pt>
                <c:pt idx="1821">
                  <c:v>22.92</c:v>
                </c:pt>
                <c:pt idx="1822">
                  <c:v>18.239999999999998</c:v>
                </c:pt>
                <c:pt idx="1823">
                  <c:v>103.46</c:v>
                </c:pt>
                <c:pt idx="1824">
                  <c:v>50.23</c:v>
                </c:pt>
                <c:pt idx="1825">
                  <c:v>22.52</c:v>
                </c:pt>
                <c:pt idx="1826">
                  <c:v>10</c:v>
                </c:pt>
                <c:pt idx="1827">
                  <c:v>171.3</c:v>
                </c:pt>
                <c:pt idx="1828">
                  <c:v>25.47</c:v>
                </c:pt>
                <c:pt idx="1829">
                  <c:v>21.7</c:v>
                </c:pt>
                <c:pt idx="1830">
                  <c:v>75.55</c:v>
                </c:pt>
                <c:pt idx="1831">
                  <c:v>217.95</c:v>
                </c:pt>
                <c:pt idx="1832">
                  <c:v>8.82</c:v>
                </c:pt>
                <c:pt idx="1833">
                  <c:v>61.66</c:v>
                </c:pt>
                <c:pt idx="1834">
                  <c:v>7.18</c:v>
                </c:pt>
                <c:pt idx="1835">
                  <c:v>25.48</c:v>
                </c:pt>
                <c:pt idx="1836">
                  <c:v>46.66</c:v>
                </c:pt>
                <c:pt idx="1837">
                  <c:v>8.3699999999999992</c:v>
                </c:pt>
                <c:pt idx="1838">
                  <c:v>89.15</c:v>
                </c:pt>
                <c:pt idx="1839">
                  <c:v>234.31</c:v>
                </c:pt>
                <c:pt idx="1840">
                  <c:v>39.119999999999997</c:v>
                </c:pt>
                <c:pt idx="1841">
                  <c:v>16</c:v>
                </c:pt>
                <c:pt idx="1842">
                  <c:v>60.39</c:v>
                </c:pt>
                <c:pt idx="1843">
                  <c:v>41.44</c:v>
                </c:pt>
                <c:pt idx="1844">
                  <c:v>4.97</c:v>
                </c:pt>
                <c:pt idx="1845">
                  <c:v>45.95</c:v>
                </c:pt>
                <c:pt idx="1846">
                  <c:v>59.43</c:v>
                </c:pt>
                <c:pt idx="1847">
                  <c:v>34.049999999999997</c:v>
                </c:pt>
                <c:pt idx="1848">
                  <c:v>27.96</c:v>
                </c:pt>
                <c:pt idx="1849">
                  <c:v>28.16</c:v>
                </c:pt>
                <c:pt idx="1850">
                  <c:v>42.42</c:v>
                </c:pt>
                <c:pt idx="1851">
                  <c:v>38.450000000000003</c:v>
                </c:pt>
                <c:pt idx="1852">
                  <c:v>23.37</c:v>
                </c:pt>
                <c:pt idx="1853">
                  <c:v>117</c:v>
                </c:pt>
                <c:pt idx="1854">
                  <c:v>71.08</c:v>
                </c:pt>
                <c:pt idx="1855">
                  <c:v>187.04</c:v>
                </c:pt>
                <c:pt idx="1856">
                  <c:v>167.02</c:v>
                </c:pt>
                <c:pt idx="1857">
                  <c:v>10</c:v>
                </c:pt>
                <c:pt idx="1858">
                  <c:v>108.14</c:v>
                </c:pt>
                <c:pt idx="1859">
                  <c:v>25.42</c:v>
                </c:pt>
                <c:pt idx="1860">
                  <c:v>86.35</c:v>
                </c:pt>
                <c:pt idx="1861">
                  <c:v>155.16</c:v>
                </c:pt>
                <c:pt idx="1862">
                  <c:v>273.97000000000003</c:v>
                </c:pt>
                <c:pt idx="1863">
                  <c:v>21.08</c:v>
                </c:pt>
                <c:pt idx="1864">
                  <c:v>329.45</c:v>
                </c:pt>
                <c:pt idx="1865">
                  <c:v>937.46</c:v>
                </c:pt>
                <c:pt idx="1866">
                  <c:v>141.72</c:v>
                </c:pt>
                <c:pt idx="1867">
                  <c:v>74.72</c:v>
                </c:pt>
                <c:pt idx="1868">
                  <c:v>58.62</c:v>
                </c:pt>
                <c:pt idx="1869">
                  <c:v>101.44</c:v>
                </c:pt>
                <c:pt idx="1870">
                  <c:v>163.9</c:v>
                </c:pt>
                <c:pt idx="1871">
                  <c:v>61.47</c:v>
                </c:pt>
                <c:pt idx="1872">
                  <c:v>146.63999999999999</c:v>
                </c:pt>
                <c:pt idx="1873">
                  <c:v>131.78</c:v>
                </c:pt>
                <c:pt idx="1874">
                  <c:v>715.35</c:v>
                </c:pt>
                <c:pt idx="1875">
                  <c:v>129.78</c:v>
                </c:pt>
                <c:pt idx="1876">
                  <c:v>63.98</c:v>
                </c:pt>
                <c:pt idx="1877">
                  <c:v>112.45</c:v>
                </c:pt>
                <c:pt idx="1878">
                  <c:v>601.58000000000004</c:v>
                </c:pt>
                <c:pt idx="1879">
                  <c:v>54.99</c:v>
                </c:pt>
                <c:pt idx="1880">
                  <c:v>14.71</c:v>
                </c:pt>
                <c:pt idx="1881">
                  <c:v>75.22</c:v>
                </c:pt>
                <c:pt idx="1882">
                  <c:v>102.14</c:v>
                </c:pt>
                <c:pt idx="1883">
                  <c:v>98.23</c:v>
                </c:pt>
                <c:pt idx="1884">
                  <c:v>58.94</c:v>
                </c:pt>
                <c:pt idx="1885">
                  <c:v>28</c:v>
                </c:pt>
                <c:pt idx="1886">
                  <c:v>492.16</c:v>
                </c:pt>
                <c:pt idx="1887">
                  <c:v>208.32</c:v>
                </c:pt>
                <c:pt idx="1888">
                  <c:v>71.42</c:v>
                </c:pt>
                <c:pt idx="1889">
                  <c:v>99.99</c:v>
                </c:pt>
                <c:pt idx="1890">
                  <c:v>202.49</c:v>
                </c:pt>
                <c:pt idx="1891">
                  <c:v>263.91000000000003</c:v>
                </c:pt>
                <c:pt idx="1892">
                  <c:v>393.09</c:v>
                </c:pt>
                <c:pt idx="1893">
                  <c:v>241.38</c:v>
                </c:pt>
                <c:pt idx="1894">
                  <c:v>173.48</c:v>
                </c:pt>
                <c:pt idx="1895">
                  <c:v>263.57</c:v>
                </c:pt>
                <c:pt idx="1896">
                  <c:v>33.82</c:v>
                </c:pt>
                <c:pt idx="1897">
                  <c:v>50.76</c:v>
                </c:pt>
                <c:pt idx="1898">
                  <c:v>129.15</c:v>
                </c:pt>
                <c:pt idx="1899">
                  <c:v>357.43</c:v>
                </c:pt>
                <c:pt idx="1900">
                  <c:v>366.6</c:v>
                </c:pt>
                <c:pt idx="1901">
                  <c:v>18.54</c:v>
                </c:pt>
                <c:pt idx="1902">
                  <c:v>172.69</c:v>
                </c:pt>
                <c:pt idx="1903">
                  <c:v>39.54</c:v>
                </c:pt>
                <c:pt idx="1904">
                  <c:v>169.14</c:v>
                </c:pt>
                <c:pt idx="1905">
                  <c:v>111.68</c:v>
                </c:pt>
                <c:pt idx="1906">
                  <c:v>292.75</c:v>
                </c:pt>
                <c:pt idx="1907">
                  <c:v>78.55</c:v>
                </c:pt>
                <c:pt idx="1908">
                  <c:v>143.83000000000001</c:v>
                </c:pt>
                <c:pt idx="1909">
                  <c:v>1001.17</c:v>
                </c:pt>
                <c:pt idx="1910">
                  <c:v>203.11</c:v>
                </c:pt>
                <c:pt idx="1911">
                  <c:v>58.75</c:v>
                </c:pt>
                <c:pt idx="1912">
                  <c:v>99.71</c:v>
                </c:pt>
                <c:pt idx="1913">
                  <c:v>141.05000000000001</c:v>
                </c:pt>
                <c:pt idx="1914">
                  <c:v>123.66</c:v>
                </c:pt>
                <c:pt idx="1915">
                  <c:v>166.5</c:v>
                </c:pt>
                <c:pt idx="1916">
                  <c:v>101.53</c:v>
                </c:pt>
                <c:pt idx="1917">
                  <c:v>566.39</c:v>
                </c:pt>
                <c:pt idx="1918">
                  <c:v>166.58</c:v>
                </c:pt>
                <c:pt idx="1919">
                  <c:v>133.88999999999999</c:v>
                </c:pt>
                <c:pt idx="1920">
                  <c:v>181.65</c:v>
                </c:pt>
                <c:pt idx="1921">
                  <c:v>143.51</c:v>
                </c:pt>
                <c:pt idx="1922">
                  <c:v>188.75</c:v>
                </c:pt>
                <c:pt idx="1923">
                  <c:v>146.88</c:v>
                </c:pt>
                <c:pt idx="1924">
                  <c:v>248.13</c:v>
                </c:pt>
                <c:pt idx="1925">
                  <c:v>148.72999999999999</c:v>
                </c:pt>
                <c:pt idx="1926">
                  <c:v>183.3</c:v>
                </c:pt>
                <c:pt idx="1927">
                  <c:v>155.26</c:v>
                </c:pt>
                <c:pt idx="1928">
                  <c:v>92.74</c:v>
                </c:pt>
                <c:pt idx="1929">
                  <c:v>151.28</c:v>
                </c:pt>
                <c:pt idx="1930">
                  <c:v>262.20999999999998</c:v>
                </c:pt>
                <c:pt idx="1931">
                  <c:v>474.39</c:v>
                </c:pt>
                <c:pt idx="1932">
                  <c:v>320.51</c:v>
                </c:pt>
                <c:pt idx="1933">
                  <c:v>99.86</c:v>
                </c:pt>
                <c:pt idx="1934">
                  <c:v>613.66</c:v>
                </c:pt>
                <c:pt idx="1935">
                  <c:v>172.81</c:v>
                </c:pt>
                <c:pt idx="1936">
                  <c:v>13.83</c:v>
                </c:pt>
                <c:pt idx="1937">
                  <c:v>25.48</c:v>
                </c:pt>
                <c:pt idx="1938">
                  <c:v>232.83</c:v>
                </c:pt>
                <c:pt idx="1939">
                  <c:v>391.61</c:v>
                </c:pt>
                <c:pt idx="1940">
                  <c:v>34.85</c:v>
                </c:pt>
                <c:pt idx="1941">
                  <c:v>246.12</c:v>
                </c:pt>
                <c:pt idx="1942">
                  <c:v>459.6</c:v>
                </c:pt>
                <c:pt idx="1943">
                  <c:v>121.15</c:v>
                </c:pt>
                <c:pt idx="1944">
                  <c:v>207.55</c:v>
                </c:pt>
                <c:pt idx="1945">
                  <c:v>12.04</c:v>
                </c:pt>
                <c:pt idx="1946">
                  <c:v>163.92</c:v>
                </c:pt>
                <c:pt idx="1947">
                  <c:v>101.32</c:v>
                </c:pt>
                <c:pt idx="1948">
                  <c:v>102.02</c:v>
                </c:pt>
                <c:pt idx="1949">
                  <c:v>4.26</c:v>
                </c:pt>
                <c:pt idx="1950">
                  <c:v>192.8</c:v>
                </c:pt>
                <c:pt idx="1951">
                  <c:v>255.02</c:v>
                </c:pt>
                <c:pt idx="1952">
                  <c:v>75.67</c:v>
                </c:pt>
                <c:pt idx="1953">
                  <c:v>9.3699999999999992</c:v>
                </c:pt>
                <c:pt idx="1954">
                  <c:v>88.02</c:v>
                </c:pt>
                <c:pt idx="1955">
                  <c:v>188.67</c:v>
                </c:pt>
                <c:pt idx="1956">
                  <c:v>144.44</c:v>
                </c:pt>
                <c:pt idx="1957">
                  <c:v>141.96</c:v>
                </c:pt>
                <c:pt idx="1958">
                  <c:v>297.24</c:v>
                </c:pt>
                <c:pt idx="1959">
                  <c:v>59.43</c:v>
                </c:pt>
                <c:pt idx="1960">
                  <c:v>448.79</c:v>
                </c:pt>
                <c:pt idx="1961">
                  <c:v>1052.29</c:v>
                </c:pt>
                <c:pt idx="1962">
                  <c:v>159.57</c:v>
                </c:pt>
                <c:pt idx="1963">
                  <c:v>214.69</c:v>
                </c:pt>
                <c:pt idx="1964">
                  <c:v>1.27</c:v>
                </c:pt>
                <c:pt idx="1965">
                  <c:v>121.32</c:v>
                </c:pt>
                <c:pt idx="1966">
                  <c:v>149.38999999999999</c:v>
                </c:pt>
                <c:pt idx="1967">
                  <c:v>121.07</c:v>
                </c:pt>
                <c:pt idx="1968">
                  <c:v>398.47</c:v>
                </c:pt>
                <c:pt idx="1969">
                  <c:v>118</c:v>
                </c:pt>
                <c:pt idx="1970">
                  <c:v>228.05</c:v>
                </c:pt>
                <c:pt idx="1971">
                  <c:v>456.8</c:v>
                </c:pt>
                <c:pt idx="1972">
                  <c:v>101.66</c:v>
                </c:pt>
                <c:pt idx="1973">
                  <c:v>53.8</c:v>
                </c:pt>
                <c:pt idx="1974">
                  <c:v>432.76</c:v>
                </c:pt>
                <c:pt idx="1975">
                  <c:v>396.07</c:v>
                </c:pt>
                <c:pt idx="1976">
                  <c:v>196.16</c:v>
                </c:pt>
                <c:pt idx="1977">
                  <c:v>104.83</c:v>
                </c:pt>
                <c:pt idx="1978">
                  <c:v>130.63</c:v>
                </c:pt>
                <c:pt idx="1979">
                  <c:v>386.76</c:v>
                </c:pt>
                <c:pt idx="1980">
                  <c:v>138.65</c:v>
                </c:pt>
                <c:pt idx="1981">
                  <c:v>159.38</c:v>
                </c:pt>
                <c:pt idx="1982">
                  <c:v>146.16999999999999</c:v>
                </c:pt>
                <c:pt idx="1983">
                  <c:v>39.04</c:v>
                </c:pt>
                <c:pt idx="1984">
                  <c:v>35.409999999999997</c:v>
                </c:pt>
                <c:pt idx="1985">
                  <c:v>50.77</c:v>
                </c:pt>
                <c:pt idx="1986">
                  <c:v>308.16000000000003</c:v>
                </c:pt>
                <c:pt idx="1987">
                  <c:v>140.09</c:v>
                </c:pt>
                <c:pt idx="1988">
                  <c:v>37.090000000000003</c:v>
                </c:pt>
                <c:pt idx="1989">
                  <c:v>298.89999999999998</c:v>
                </c:pt>
                <c:pt idx="1990">
                  <c:v>306.57</c:v>
                </c:pt>
                <c:pt idx="1991">
                  <c:v>353.01</c:v>
                </c:pt>
                <c:pt idx="1992">
                  <c:v>555.46</c:v>
                </c:pt>
                <c:pt idx="1993">
                  <c:v>325.83</c:v>
                </c:pt>
                <c:pt idx="1994">
                  <c:v>105.16</c:v>
                </c:pt>
                <c:pt idx="1995">
                  <c:v>72.489999999999995</c:v>
                </c:pt>
                <c:pt idx="1996">
                  <c:v>276.64999999999998</c:v>
                </c:pt>
                <c:pt idx="1997">
                  <c:v>196.44</c:v>
                </c:pt>
                <c:pt idx="1998">
                  <c:v>228.18</c:v>
                </c:pt>
                <c:pt idx="1999">
                  <c:v>99.48</c:v>
                </c:pt>
              </c:numCache>
            </c:numRef>
          </c:xVal>
          <c:yVal>
            <c:numRef>
              <c:f>ecommerce_furniture_dataset_202!$C$2:$C$2001</c:f>
              <c:numCache>
                <c:formatCode>0</c:formatCode>
                <c:ptCount val="2000"/>
                <c:pt idx="0">
                  <c:v>600</c:v>
                </c:pt>
                <c:pt idx="1">
                  <c:v>0</c:v>
                </c:pt>
                <c:pt idx="2">
                  <c:v>7</c:v>
                </c:pt>
                <c:pt idx="3">
                  <c:v>0</c:v>
                </c:pt>
                <c:pt idx="4">
                  <c:v>1</c:v>
                </c:pt>
                <c:pt idx="5">
                  <c:v>53</c:v>
                </c:pt>
                <c:pt idx="6">
                  <c:v>1</c:v>
                </c:pt>
                <c:pt idx="7">
                  <c:v>5</c:v>
                </c:pt>
                <c:pt idx="8">
                  <c:v>3</c:v>
                </c:pt>
                <c:pt idx="9">
                  <c:v>0</c:v>
                </c:pt>
                <c:pt idx="10">
                  <c:v>1</c:v>
                </c:pt>
                <c:pt idx="11">
                  <c:v>0</c:v>
                </c:pt>
                <c:pt idx="12">
                  <c:v>0</c:v>
                </c:pt>
                <c:pt idx="13">
                  <c:v>0</c:v>
                </c:pt>
                <c:pt idx="14">
                  <c:v>0</c:v>
                </c:pt>
                <c:pt idx="15">
                  <c:v>0</c:v>
                </c:pt>
                <c:pt idx="16">
                  <c:v>0</c:v>
                </c:pt>
                <c:pt idx="17">
                  <c:v>4</c:v>
                </c:pt>
                <c:pt idx="18">
                  <c:v>0</c:v>
                </c:pt>
                <c:pt idx="19">
                  <c:v>0</c:v>
                </c:pt>
                <c:pt idx="20">
                  <c:v>39</c:v>
                </c:pt>
                <c:pt idx="21">
                  <c:v>0</c:v>
                </c:pt>
                <c:pt idx="22">
                  <c:v>1000</c:v>
                </c:pt>
                <c:pt idx="23">
                  <c:v>1</c:v>
                </c:pt>
                <c:pt idx="24">
                  <c:v>0</c:v>
                </c:pt>
                <c:pt idx="25">
                  <c:v>0</c:v>
                </c:pt>
                <c:pt idx="26">
                  <c:v>1</c:v>
                </c:pt>
                <c:pt idx="27">
                  <c:v>0</c:v>
                </c:pt>
                <c:pt idx="28">
                  <c:v>1</c:v>
                </c:pt>
                <c:pt idx="29">
                  <c:v>1</c:v>
                </c:pt>
                <c:pt idx="30">
                  <c:v>0</c:v>
                </c:pt>
                <c:pt idx="31">
                  <c:v>2</c:v>
                </c:pt>
                <c:pt idx="32">
                  <c:v>3</c:v>
                </c:pt>
                <c:pt idx="33">
                  <c:v>110</c:v>
                </c:pt>
                <c:pt idx="34">
                  <c:v>5</c:v>
                </c:pt>
                <c:pt idx="35">
                  <c:v>0</c:v>
                </c:pt>
                <c:pt idx="36">
                  <c:v>18</c:v>
                </c:pt>
                <c:pt idx="37">
                  <c:v>1</c:v>
                </c:pt>
                <c:pt idx="38">
                  <c:v>1</c:v>
                </c:pt>
                <c:pt idx="39">
                  <c:v>1</c:v>
                </c:pt>
                <c:pt idx="40">
                  <c:v>0</c:v>
                </c:pt>
                <c:pt idx="41">
                  <c:v>1</c:v>
                </c:pt>
                <c:pt idx="42">
                  <c:v>11</c:v>
                </c:pt>
                <c:pt idx="43">
                  <c:v>0</c:v>
                </c:pt>
                <c:pt idx="44">
                  <c:v>0</c:v>
                </c:pt>
                <c:pt idx="45">
                  <c:v>0</c:v>
                </c:pt>
                <c:pt idx="46">
                  <c:v>0</c:v>
                </c:pt>
                <c:pt idx="47">
                  <c:v>0</c:v>
                </c:pt>
                <c:pt idx="48">
                  <c:v>5</c:v>
                </c:pt>
                <c:pt idx="49">
                  <c:v>16</c:v>
                </c:pt>
                <c:pt idx="50">
                  <c:v>1</c:v>
                </c:pt>
                <c:pt idx="51">
                  <c:v>0</c:v>
                </c:pt>
                <c:pt idx="52">
                  <c:v>6</c:v>
                </c:pt>
                <c:pt idx="53">
                  <c:v>7</c:v>
                </c:pt>
                <c:pt idx="54">
                  <c:v>3</c:v>
                </c:pt>
                <c:pt idx="55">
                  <c:v>0</c:v>
                </c:pt>
                <c:pt idx="56">
                  <c:v>0</c:v>
                </c:pt>
                <c:pt idx="57">
                  <c:v>0</c:v>
                </c:pt>
                <c:pt idx="58">
                  <c:v>0</c:v>
                </c:pt>
                <c:pt idx="59">
                  <c:v>1</c:v>
                </c:pt>
                <c:pt idx="60">
                  <c:v>1</c:v>
                </c:pt>
                <c:pt idx="61">
                  <c:v>0</c:v>
                </c:pt>
                <c:pt idx="62">
                  <c:v>1</c:v>
                </c:pt>
                <c:pt idx="63">
                  <c:v>2</c:v>
                </c:pt>
                <c:pt idx="64">
                  <c:v>0</c:v>
                </c:pt>
                <c:pt idx="65">
                  <c:v>0</c:v>
                </c:pt>
                <c:pt idx="66">
                  <c:v>60</c:v>
                </c:pt>
                <c:pt idx="67">
                  <c:v>0</c:v>
                </c:pt>
                <c:pt idx="68">
                  <c:v>4</c:v>
                </c:pt>
                <c:pt idx="69">
                  <c:v>0</c:v>
                </c:pt>
                <c:pt idx="70">
                  <c:v>0</c:v>
                </c:pt>
                <c:pt idx="71">
                  <c:v>0</c:v>
                </c:pt>
                <c:pt idx="72">
                  <c:v>6</c:v>
                </c:pt>
                <c:pt idx="73">
                  <c:v>0</c:v>
                </c:pt>
                <c:pt idx="74">
                  <c:v>1</c:v>
                </c:pt>
                <c:pt idx="75">
                  <c:v>0</c:v>
                </c:pt>
                <c:pt idx="76">
                  <c:v>0</c:v>
                </c:pt>
                <c:pt idx="77">
                  <c:v>0</c:v>
                </c:pt>
                <c:pt idx="78">
                  <c:v>1</c:v>
                </c:pt>
                <c:pt idx="79">
                  <c:v>0</c:v>
                </c:pt>
                <c:pt idx="80">
                  <c:v>3</c:v>
                </c:pt>
                <c:pt idx="81">
                  <c:v>8</c:v>
                </c:pt>
                <c:pt idx="82">
                  <c:v>0</c:v>
                </c:pt>
                <c:pt idx="83">
                  <c:v>1</c:v>
                </c:pt>
                <c:pt idx="84">
                  <c:v>1</c:v>
                </c:pt>
                <c:pt idx="85">
                  <c:v>4</c:v>
                </c:pt>
                <c:pt idx="86">
                  <c:v>11</c:v>
                </c:pt>
                <c:pt idx="87">
                  <c:v>0</c:v>
                </c:pt>
                <c:pt idx="88">
                  <c:v>1</c:v>
                </c:pt>
                <c:pt idx="89">
                  <c:v>1</c:v>
                </c:pt>
                <c:pt idx="90">
                  <c:v>0</c:v>
                </c:pt>
                <c:pt idx="91">
                  <c:v>1</c:v>
                </c:pt>
                <c:pt idx="92">
                  <c:v>19</c:v>
                </c:pt>
                <c:pt idx="93">
                  <c:v>0</c:v>
                </c:pt>
                <c:pt idx="94">
                  <c:v>1</c:v>
                </c:pt>
                <c:pt idx="95">
                  <c:v>0</c:v>
                </c:pt>
                <c:pt idx="96">
                  <c:v>3</c:v>
                </c:pt>
                <c:pt idx="97">
                  <c:v>5</c:v>
                </c:pt>
                <c:pt idx="98">
                  <c:v>3</c:v>
                </c:pt>
                <c:pt idx="99">
                  <c:v>28</c:v>
                </c:pt>
                <c:pt idx="100">
                  <c:v>7</c:v>
                </c:pt>
                <c:pt idx="101">
                  <c:v>2</c:v>
                </c:pt>
                <c:pt idx="102">
                  <c:v>0</c:v>
                </c:pt>
                <c:pt idx="103">
                  <c:v>4</c:v>
                </c:pt>
                <c:pt idx="104">
                  <c:v>1</c:v>
                </c:pt>
                <c:pt idx="105">
                  <c:v>7</c:v>
                </c:pt>
                <c:pt idx="106">
                  <c:v>1</c:v>
                </c:pt>
                <c:pt idx="107">
                  <c:v>0</c:v>
                </c:pt>
                <c:pt idx="108">
                  <c:v>223</c:v>
                </c:pt>
                <c:pt idx="109">
                  <c:v>1</c:v>
                </c:pt>
                <c:pt idx="110">
                  <c:v>2</c:v>
                </c:pt>
                <c:pt idx="111">
                  <c:v>1</c:v>
                </c:pt>
                <c:pt idx="112">
                  <c:v>1</c:v>
                </c:pt>
                <c:pt idx="113">
                  <c:v>0</c:v>
                </c:pt>
                <c:pt idx="114">
                  <c:v>15</c:v>
                </c:pt>
                <c:pt idx="115">
                  <c:v>1</c:v>
                </c:pt>
                <c:pt idx="116">
                  <c:v>0</c:v>
                </c:pt>
                <c:pt idx="117">
                  <c:v>0</c:v>
                </c:pt>
                <c:pt idx="118">
                  <c:v>12</c:v>
                </c:pt>
                <c:pt idx="119">
                  <c:v>0</c:v>
                </c:pt>
                <c:pt idx="120">
                  <c:v>6</c:v>
                </c:pt>
                <c:pt idx="121">
                  <c:v>0</c:v>
                </c:pt>
                <c:pt idx="122">
                  <c:v>0</c:v>
                </c:pt>
                <c:pt idx="123">
                  <c:v>1</c:v>
                </c:pt>
                <c:pt idx="124">
                  <c:v>1</c:v>
                </c:pt>
                <c:pt idx="125">
                  <c:v>0</c:v>
                </c:pt>
                <c:pt idx="126">
                  <c:v>15</c:v>
                </c:pt>
                <c:pt idx="127">
                  <c:v>30</c:v>
                </c:pt>
                <c:pt idx="128">
                  <c:v>2</c:v>
                </c:pt>
                <c:pt idx="129">
                  <c:v>0</c:v>
                </c:pt>
                <c:pt idx="130">
                  <c:v>14</c:v>
                </c:pt>
                <c:pt idx="131">
                  <c:v>1</c:v>
                </c:pt>
                <c:pt idx="132">
                  <c:v>6</c:v>
                </c:pt>
                <c:pt idx="133">
                  <c:v>0</c:v>
                </c:pt>
                <c:pt idx="134">
                  <c:v>53</c:v>
                </c:pt>
                <c:pt idx="135">
                  <c:v>7</c:v>
                </c:pt>
                <c:pt idx="136">
                  <c:v>1</c:v>
                </c:pt>
                <c:pt idx="137">
                  <c:v>0</c:v>
                </c:pt>
                <c:pt idx="138">
                  <c:v>1</c:v>
                </c:pt>
                <c:pt idx="139">
                  <c:v>1</c:v>
                </c:pt>
                <c:pt idx="140">
                  <c:v>1</c:v>
                </c:pt>
                <c:pt idx="141">
                  <c:v>2</c:v>
                </c:pt>
                <c:pt idx="142">
                  <c:v>2</c:v>
                </c:pt>
                <c:pt idx="143">
                  <c:v>1</c:v>
                </c:pt>
                <c:pt idx="144">
                  <c:v>0</c:v>
                </c:pt>
                <c:pt idx="145">
                  <c:v>0</c:v>
                </c:pt>
                <c:pt idx="146">
                  <c:v>0</c:v>
                </c:pt>
                <c:pt idx="147">
                  <c:v>1</c:v>
                </c:pt>
                <c:pt idx="148">
                  <c:v>4</c:v>
                </c:pt>
                <c:pt idx="149">
                  <c:v>0</c:v>
                </c:pt>
                <c:pt idx="150">
                  <c:v>4</c:v>
                </c:pt>
                <c:pt idx="151">
                  <c:v>0</c:v>
                </c:pt>
                <c:pt idx="152">
                  <c:v>3</c:v>
                </c:pt>
                <c:pt idx="153">
                  <c:v>0</c:v>
                </c:pt>
                <c:pt idx="154">
                  <c:v>1</c:v>
                </c:pt>
                <c:pt idx="155">
                  <c:v>0</c:v>
                </c:pt>
                <c:pt idx="156">
                  <c:v>5</c:v>
                </c:pt>
                <c:pt idx="157">
                  <c:v>0</c:v>
                </c:pt>
                <c:pt idx="158">
                  <c:v>5</c:v>
                </c:pt>
                <c:pt idx="159">
                  <c:v>4</c:v>
                </c:pt>
                <c:pt idx="160">
                  <c:v>1</c:v>
                </c:pt>
                <c:pt idx="161">
                  <c:v>0</c:v>
                </c:pt>
                <c:pt idx="162">
                  <c:v>1</c:v>
                </c:pt>
                <c:pt idx="163">
                  <c:v>16</c:v>
                </c:pt>
                <c:pt idx="164">
                  <c:v>1</c:v>
                </c:pt>
                <c:pt idx="165">
                  <c:v>0</c:v>
                </c:pt>
                <c:pt idx="166">
                  <c:v>1</c:v>
                </c:pt>
                <c:pt idx="167">
                  <c:v>1</c:v>
                </c:pt>
                <c:pt idx="168">
                  <c:v>9</c:v>
                </c:pt>
                <c:pt idx="169">
                  <c:v>0</c:v>
                </c:pt>
                <c:pt idx="170">
                  <c:v>3</c:v>
                </c:pt>
                <c:pt idx="171">
                  <c:v>2</c:v>
                </c:pt>
                <c:pt idx="172">
                  <c:v>0</c:v>
                </c:pt>
                <c:pt idx="173">
                  <c:v>0</c:v>
                </c:pt>
                <c:pt idx="174">
                  <c:v>7</c:v>
                </c:pt>
                <c:pt idx="175">
                  <c:v>6</c:v>
                </c:pt>
                <c:pt idx="176">
                  <c:v>1</c:v>
                </c:pt>
                <c:pt idx="177">
                  <c:v>0</c:v>
                </c:pt>
                <c:pt idx="178">
                  <c:v>5</c:v>
                </c:pt>
                <c:pt idx="179">
                  <c:v>31</c:v>
                </c:pt>
                <c:pt idx="180">
                  <c:v>0</c:v>
                </c:pt>
                <c:pt idx="181">
                  <c:v>0</c:v>
                </c:pt>
                <c:pt idx="182">
                  <c:v>2</c:v>
                </c:pt>
                <c:pt idx="183">
                  <c:v>8</c:v>
                </c:pt>
                <c:pt idx="184">
                  <c:v>1</c:v>
                </c:pt>
                <c:pt idx="185">
                  <c:v>0</c:v>
                </c:pt>
                <c:pt idx="186">
                  <c:v>1</c:v>
                </c:pt>
                <c:pt idx="187">
                  <c:v>1</c:v>
                </c:pt>
                <c:pt idx="188">
                  <c:v>3</c:v>
                </c:pt>
                <c:pt idx="189">
                  <c:v>0</c:v>
                </c:pt>
                <c:pt idx="190">
                  <c:v>29</c:v>
                </c:pt>
                <c:pt idx="191">
                  <c:v>7</c:v>
                </c:pt>
                <c:pt idx="192">
                  <c:v>7</c:v>
                </c:pt>
                <c:pt idx="193">
                  <c:v>0</c:v>
                </c:pt>
                <c:pt idx="194">
                  <c:v>87</c:v>
                </c:pt>
                <c:pt idx="195">
                  <c:v>2</c:v>
                </c:pt>
                <c:pt idx="196">
                  <c:v>21</c:v>
                </c:pt>
                <c:pt idx="197">
                  <c:v>1</c:v>
                </c:pt>
                <c:pt idx="198">
                  <c:v>6</c:v>
                </c:pt>
                <c:pt idx="199">
                  <c:v>2</c:v>
                </c:pt>
                <c:pt idx="200">
                  <c:v>4</c:v>
                </c:pt>
                <c:pt idx="201">
                  <c:v>0</c:v>
                </c:pt>
                <c:pt idx="202">
                  <c:v>1</c:v>
                </c:pt>
                <c:pt idx="203">
                  <c:v>2</c:v>
                </c:pt>
                <c:pt idx="204">
                  <c:v>1</c:v>
                </c:pt>
                <c:pt idx="205">
                  <c:v>0</c:v>
                </c:pt>
                <c:pt idx="206">
                  <c:v>1</c:v>
                </c:pt>
                <c:pt idx="207">
                  <c:v>1</c:v>
                </c:pt>
                <c:pt idx="208">
                  <c:v>1</c:v>
                </c:pt>
                <c:pt idx="209">
                  <c:v>0</c:v>
                </c:pt>
                <c:pt idx="210">
                  <c:v>12</c:v>
                </c:pt>
                <c:pt idx="211">
                  <c:v>8</c:v>
                </c:pt>
                <c:pt idx="212">
                  <c:v>0</c:v>
                </c:pt>
                <c:pt idx="213">
                  <c:v>0</c:v>
                </c:pt>
                <c:pt idx="214">
                  <c:v>2</c:v>
                </c:pt>
                <c:pt idx="215">
                  <c:v>18</c:v>
                </c:pt>
                <c:pt idx="216">
                  <c:v>0</c:v>
                </c:pt>
                <c:pt idx="217">
                  <c:v>2</c:v>
                </c:pt>
                <c:pt idx="218">
                  <c:v>0</c:v>
                </c:pt>
                <c:pt idx="219">
                  <c:v>0</c:v>
                </c:pt>
                <c:pt idx="220">
                  <c:v>2</c:v>
                </c:pt>
                <c:pt idx="221">
                  <c:v>0</c:v>
                </c:pt>
                <c:pt idx="222">
                  <c:v>1</c:v>
                </c:pt>
                <c:pt idx="223">
                  <c:v>0</c:v>
                </c:pt>
                <c:pt idx="224">
                  <c:v>1</c:v>
                </c:pt>
                <c:pt idx="225">
                  <c:v>2</c:v>
                </c:pt>
                <c:pt idx="226">
                  <c:v>4</c:v>
                </c:pt>
                <c:pt idx="227">
                  <c:v>18</c:v>
                </c:pt>
                <c:pt idx="228">
                  <c:v>4</c:v>
                </c:pt>
                <c:pt idx="229">
                  <c:v>3</c:v>
                </c:pt>
                <c:pt idx="230">
                  <c:v>0</c:v>
                </c:pt>
                <c:pt idx="231">
                  <c:v>7</c:v>
                </c:pt>
                <c:pt idx="232">
                  <c:v>0</c:v>
                </c:pt>
                <c:pt idx="233">
                  <c:v>0</c:v>
                </c:pt>
                <c:pt idx="234">
                  <c:v>15</c:v>
                </c:pt>
                <c:pt idx="235">
                  <c:v>5</c:v>
                </c:pt>
                <c:pt idx="236">
                  <c:v>1</c:v>
                </c:pt>
                <c:pt idx="237">
                  <c:v>0</c:v>
                </c:pt>
                <c:pt idx="238">
                  <c:v>6</c:v>
                </c:pt>
                <c:pt idx="239">
                  <c:v>13</c:v>
                </c:pt>
                <c:pt idx="240">
                  <c:v>5</c:v>
                </c:pt>
                <c:pt idx="241">
                  <c:v>0</c:v>
                </c:pt>
                <c:pt idx="242">
                  <c:v>15</c:v>
                </c:pt>
                <c:pt idx="243">
                  <c:v>4</c:v>
                </c:pt>
                <c:pt idx="244">
                  <c:v>14</c:v>
                </c:pt>
                <c:pt idx="245">
                  <c:v>28</c:v>
                </c:pt>
                <c:pt idx="246">
                  <c:v>3</c:v>
                </c:pt>
                <c:pt idx="247">
                  <c:v>2</c:v>
                </c:pt>
                <c:pt idx="248">
                  <c:v>3</c:v>
                </c:pt>
                <c:pt idx="249">
                  <c:v>0</c:v>
                </c:pt>
                <c:pt idx="250">
                  <c:v>1</c:v>
                </c:pt>
                <c:pt idx="251">
                  <c:v>2</c:v>
                </c:pt>
                <c:pt idx="252">
                  <c:v>1</c:v>
                </c:pt>
                <c:pt idx="253">
                  <c:v>4</c:v>
                </c:pt>
                <c:pt idx="254">
                  <c:v>4</c:v>
                </c:pt>
                <c:pt idx="255">
                  <c:v>3</c:v>
                </c:pt>
                <c:pt idx="256">
                  <c:v>7</c:v>
                </c:pt>
                <c:pt idx="257">
                  <c:v>0</c:v>
                </c:pt>
                <c:pt idx="258">
                  <c:v>1</c:v>
                </c:pt>
                <c:pt idx="259">
                  <c:v>5</c:v>
                </c:pt>
                <c:pt idx="260">
                  <c:v>1</c:v>
                </c:pt>
                <c:pt idx="261">
                  <c:v>9</c:v>
                </c:pt>
                <c:pt idx="262">
                  <c:v>1</c:v>
                </c:pt>
                <c:pt idx="263">
                  <c:v>5</c:v>
                </c:pt>
                <c:pt idx="264">
                  <c:v>6</c:v>
                </c:pt>
                <c:pt idx="265">
                  <c:v>0</c:v>
                </c:pt>
                <c:pt idx="266">
                  <c:v>9</c:v>
                </c:pt>
                <c:pt idx="267">
                  <c:v>3</c:v>
                </c:pt>
                <c:pt idx="268">
                  <c:v>4</c:v>
                </c:pt>
                <c:pt idx="269">
                  <c:v>0</c:v>
                </c:pt>
                <c:pt idx="270">
                  <c:v>1</c:v>
                </c:pt>
                <c:pt idx="271">
                  <c:v>28</c:v>
                </c:pt>
                <c:pt idx="272">
                  <c:v>2</c:v>
                </c:pt>
                <c:pt idx="273">
                  <c:v>0</c:v>
                </c:pt>
                <c:pt idx="274">
                  <c:v>1</c:v>
                </c:pt>
                <c:pt idx="275">
                  <c:v>1</c:v>
                </c:pt>
                <c:pt idx="276">
                  <c:v>8</c:v>
                </c:pt>
                <c:pt idx="277">
                  <c:v>1</c:v>
                </c:pt>
                <c:pt idx="278">
                  <c:v>2</c:v>
                </c:pt>
                <c:pt idx="279">
                  <c:v>5</c:v>
                </c:pt>
                <c:pt idx="280">
                  <c:v>13</c:v>
                </c:pt>
                <c:pt idx="281">
                  <c:v>0</c:v>
                </c:pt>
                <c:pt idx="282">
                  <c:v>13</c:v>
                </c:pt>
                <c:pt idx="283">
                  <c:v>0</c:v>
                </c:pt>
                <c:pt idx="284">
                  <c:v>55</c:v>
                </c:pt>
                <c:pt idx="285">
                  <c:v>0</c:v>
                </c:pt>
                <c:pt idx="286">
                  <c:v>1</c:v>
                </c:pt>
                <c:pt idx="287">
                  <c:v>3</c:v>
                </c:pt>
                <c:pt idx="288">
                  <c:v>1</c:v>
                </c:pt>
                <c:pt idx="289">
                  <c:v>0</c:v>
                </c:pt>
                <c:pt idx="290">
                  <c:v>5</c:v>
                </c:pt>
                <c:pt idx="291">
                  <c:v>0</c:v>
                </c:pt>
                <c:pt idx="292">
                  <c:v>1</c:v>
                </c:pt>
                <c:pt idx="293">
                  <c:v>0</c:v>
                </c:pt>
                <c:pt idx="294">
                  <c:v>1</c:v>
                </c:pt>
                <c:pt idx="295">
                  <c:v>26</c:v>
                </c:pt>
                <c:pt idx="296">
                  <c:v>1</c:v>
                </c:pt>
                <c:pt idx="297">
                  <c:v>0</c:v>
                </c:pt>
                <c:pt idx="298">
                  <c:v>11</c:v>
                </c:pt>
                <c:pt idx="299">
                  <c:v>1</c:v>
                </c:pt>
                <c:pt idx="300">
                  <c:v>27</c:v>
                </c:pt>
                <c:pt idx="301">
                  <c:v>0</c:v>
                </c:pt>
                <c:pt idx="302">
                  <c:v>0</c:v>
                </c:pt>
                <c:pt idx="303">
                  <c:v>7</c:v>
                </c:pt>
                <c:pt idx="304">
                  <c:v>2</c:v>
                </c:pt>
                <c:pt idx="305">
                  <c:v>19</c:v>
                </c:pt>
                <c:pt idx="306">
                  <c:v>8</c:v>
                </c:pt>
                <c:pt idx="307">
                  <c:v>14</c:v>
                </c:pt>
                <c:pt idx="308">
                  <c:v>6</c:v>
                </c:pt>
                <c:pt idx="309">
                  <c:v>1</c:v>
                </c:pt>
                <c:pt idx="310">
                  <c:v>0</c:v>
                </c:pt>
                <c:pt idx="311">
                  <c:v>14</c:v>
                </c:pt>
                <c:pt idx="312">
                  <c:v>1</c:v>
                </c:pt>
                <c:pt idx="313">
                  <c:v>0</c:v>
                </c:pt>
                <c:pt idx="314">
                  <c:v>2</c:v>
                </c:pt>
                <c:pt idx="315">
                  <c:v>12</c:v>
                </c:pt>
                <c:pt idx="316">
                  <c:v>118</c:v>
                </c:pt>
                <c:pt idx="317">
                  <c:v>0</c:v>
                </c:pt>
                <c:pt idx="318">
                  <c:v>12</c:v>
                </c:pt>
                <c:pt idx="319">
                  <c:v>4</c:v>
                </c:pt>
                <c:pt idx="320">
                  <c:v>1</c:v>
                </c:pt>
                <c:pt idx="321">
                  <c:v>0</c:v>
                </c:pt>
                <c:pt idx="322">
                  <c:v>3</c:v>
                </c:pt>
                <c:pt idx="323">
                  <c:v>1</c:v>
                </c:pt>
                <c:pt idx="324">
                  <c:v>21</c:v>
                </c:pt>
                <c:pt idx="325">
                  <c:v>0</c:v>
                </c:pt>
                <c:pt idx="326">
                  <c:v>17</c:v>
                </c:pt>
                <c:pt idx="327">
                  <c:v>12</c:v>
                </c:pt>
                <c:pt idx="328">
                  <c:v>15</c:v>
                </c:pt>
                <c:pt idx="329">
                  <c:v>1</c:v>
                </c:pt>
                <c:pt idx="330">
                  <c:v>1</c:v>
                </c:pt>
                <c:pt idx="331">
                  <c:v>4</c:v>
                </c:pt>
                <c:pt idx="332">
                  <c:v>7</c:v>
                </c:pt>
                <c:pt idx="333">
                  <c:v>0</c:v>
                </c:pt>
                <c:pt idx="334">
                  <c:v>3</c:v>
                </c:pt>
                <c:pt idx="335">
                  <c:v>31</c:v>
                </c:pt>
                <c:pt idx="336">
                  <c:v>1</c:v>
                </c:pt>
                <c:pt idx="337">
                  <c:v>0</c:v>
                </c:pt>
                <c:pt idx="338">
                  <c:v>8</c:v>
                </c:pt>
                <c:pt idx="339">
                  <c:v>2</c:v>
                </c:pt>
                <c:pt idx="340">
                  <c:v>0</c:v>
                </c:pt>
                <c:pt idx="341">
                  <c:v>2</c:v>
                </c:pt>
                <c:pt idx="342">
                  <c:v>6</c:v>
                </c:pt>
                <c:pt idx="343">
                  <c:v>1</c:v>
                </c:pt>
                <c:pt idx="344">
                  <c:v>8</c:v>
                </c:pt>
                <c:pt idx="345">
                  <c:v>0</c:v>
                </c:pt>
                <c:pt idx="346">
                  <c:v>16</c:v>
                </c:pt>
                <c:pt idx="347">
                  <c:v>23</c:v>
                </c:pt>
                <c:pt idx="348">
                  <c:v>6</c:v>
                </c:pt>
                <c:pt idx="349">
                  <c:v>0</c:v>
                </c:pt>
                <c:pt idx="350">
                  <c:v>10</c:v>
                </c:pt>
                <c:pt idx="351">
                  <c:v>0</c:v>
                </c:pt>
                <c:pt idx="352">
                  <c:v>41</c:v>
                </c:pt>
                <c:pt idx="353">
                  <c:v>0</c:v>
                </c:pt>
                <c:pt idx="354">
                  <c:v>2</c:v>
                </c:pt>
                <c:pt idx="355">
                  <c:v>1</c:v>
                </c:pt>
                <c:pt idx="356">
                  <c:v>8</c:v>
                </c:pt>
                <c:pt idx="357">
                  <c:v>1</c:v>
                </c:pt>
                <c:pt idx="358">
                  <c:v>4</c:v>
                </c:pt>
                <c:pt idx="359">
                  <c:v>77</c:v>
                </c:pt>
                <c:pt idx="360">
                  <c:v>6</c:v>
                </c:pt>
                <c:pt idx="361">
                  <c:v>0</c:v>
                </c:pt>
                <c:pt idx="362">
                  <c:v>2</c:v>
                </c:pt>
                <c:pt idx="363">
                  <c:v>1</c:v>
                </c:pt>
                <c:pt idx="364">
                  <c:v>6</c:v>
                </c:pt>
                <c:pt idx="365">
                  <c:v>0</c:v>
                </c:pt>
                <c:pt idx="366">
                  <c:v>3</c:v>
                </c:pt>
                <c:pt idx="367">
                  <c:v>9</c:v>
                </c:pt>
                <c:pt idx="368">
                  <c:v>4</c:v>
                </c:pt>
                <c:pt idx="369">
                  <c:v>0</c:v>
                </c:pt>
                <c:pt idx="370">
                  <c:v>2</c:v>
                </c:pt>
                <c:pt idx="371">
                  <c:v>5</c:v>
                </c:pt>
                <c:pt idx="372">
                  <c:v>7</c:v>
                </c:pt>
                <c:pt idx="373">
                  <c:v>0</c:v>
                </c:pt>
                <c:pt idx="374">
                  <c:v>3</c:v>
                </c:pt>
                <c:pt idx="375">
                  <c:v>3</c:v>
                </c:pt>
                <c:pt idx="376">
                  <c:v>2</c:v>
                </c:pt>
                <c:pt idx="377">
                  <c:v>0</c:v>
                </c:pt>
                <c:pt idx="378">
                  <c:v>4</c:v>
                </c:pt>
                <c:pt idx="379">
                  <c:v>20</c:v>
                </c:pt>
                <c:pt idx="380">
                  <c:v>1</c:v>
                </c:pt>
                <c:pt idx="381">
                  <c:v>0</c:v>
                </c:pt>
                <c:pt idx="382">
                  <c:v>21</c:v>
                </c:pt>
                <c:pt idx="383">
                  <c:v>1</c:v>
                </c:pt>
                <c:pt idx="384">
                  <c:v>8</c:v>
                </c:pt>
                <c:pt idx="385">
                  <c:v>0</c:v>
                </c:pt>
                <c:pt idx="386">
                  <c:v>2</c:v>
                </c:pt>
                <c:pt idx="387">
                  <c:v>9</c:v>
                </c:pt>
                <c:pt idx="388">
                  <c:v>1</c:v>
                </c:pt>
                <c:pt idx="389">
                  <c:v>5</c:v>
                </c:pt>
                <c:pt idx="390">
                  <c:v>27</c:v>
                </c:pt>
                <c:pt idx="391">
                  <c:v>10</c:v>
                </c:pt>
                <c:pt idx="392">
                  <c:v>2</c:v>
                </c:pt>
                <c:pt idx="393">
                  <c:v>1</c:v>
                </c:pt>
                <c:pt idx="394">
                  <c:v>7</c:v>
                </c:pt>
                <c:pt idx="395">
                  <c:v>2</c:v>
                </c:pt>
                <c:pt idx="396">
                  <c:v>30</c:v>
                </c:pt>
                <c:pt idx="397">
                  <c:v>1</c:v>
                </c:pt>
                <c:pt idx="398">
                  <c:v>4</c:v>
                </c:pt>
                <c:pt idx="399">
                  <c:v>19</c:v>
                </c:pt>
                <c:pt idx="400">
                  <c:v>1</c:v>
                </c:pt>
                <c:pt idx="401">
                  <c:v>0</c:v>
                </c:pt>
                <c:pt idx="402">
                  <c:v>1</c:v>
                </c:pt>
                <c:pt idx="403">
                  <c:v>79</c:v>
                </c:pt>
                <c:pt idx="404">
                  <c:v>17</c:v>
                </c:pt>
                <c:pt idx="405">
                  <c:v>0</c:v>
                </c:pt>
                <c:pt idx="406">
                  <c:v>11</c:v>
                </c:pt>
                <c:pt idx="407">
                  <c:v>0</c:v>
                </c:pt>
                <c:pt idx="408">
                  <c:v>5</c:v>
                </c:pt>
                <c:pt idx="409">
                  <c:v>0</c:v>
                </c:pt>
                <c:pt idx="410">
                  <c:v>22</c:v>
                </c:pt>
                <c:pt idx="411">
                  <c:v>26</c:v>
                </c:pt>
                <c:pt idx="412">
                  <c:v>1</c:v>
                </c:pt>
                <c:pt idx="413">
                  <c:v>0</c:v>
                </c:pt>
                <c:pt idx="414">
                  <c:v>28</c:v>
                </c:pt>
                <c:pt idx="415">
                  <c:v>4</c:v>
                </c:pt>
                <c:pt idx="416">
                  <c:v>256</c:v>
                </c:pt>
                <c:pt idx="417">
                  <c:v>0</c:v>
                </c:pt>
                <c:pt idx="418">
                  <c:v>8</c:v>
                </c:pt>
                <c:pt idx="419">
                  <c:v>2</c:v>
                </c:pt>
                <c:pt idx="420">
                  <c:v>5</c:v>
                </c:pt>
                <c:pt idx="421">
                  <c:v>0</c:v>
                </c:pt>
                <c:pt idx="422">
                  <c:v>12</c:v>
                </c:pt>
                <c:pt idx="423">
                  <c:v>7</c:v>
                </c:pt>
                <c:pt idx="424">
                  <c:v>7</c:v>
                </c:pt>
                <c:pt idx="425">
                  <c:v>0</c:v>
                </c:pt>
                <c:pt idx="426">
                  <c:v>2</c:v>
                </c:pt>
                <c:pt idx="427">
                  <c:v>5</c:v>
                </c:pt>
                <c:pt idx="428">
                  <c:v>14</c:v>
                </c:pt>
                <c:pt idx="429">
                  <c:v>0</c:v>
                </c:pt>
                <c:pt idx="430">
                  <c:v>3</c:v>
                </c:pt>
                <c:pt idx="431">
                  <c:v>4</c:v>
                </c:pt>
                <c:pt idx="432">
                  <c:v>2</c:v>
                </c:pt>
                <c:pt idx="433">
                  <c:v>0</c:v>
                </c:pt>
                <c:pt idx="434">
                  <c:v>0</c:v>
                </c:pt>
                <c:pt idx="435">
                  <c:v>6</c:v>
                </c:pt>
                <c:pt idx="436">
                  <c:v>2</c:v>
                </c:pt>
                <c:pt idx="437">
                  <c:v>0</c:v>
                </c:pt>
                <c:pt idx="438">
                  <c:v>1</c:v>
                </c:pt>
                <c:pt idx="439">
                  <c:v>3</c:v>
                </c:pt>
                <c:pt idx="440">
                  <c:v>21</c:v>
                </c:pt>
                <c:pt idx="441">
                  <c:v>0</c:v>
                </c:pt>
                <c:pt idx="442">
                  <c:v>7</c:v>
                </c:pt>
                <c:pt idx="443">
                  <c:v>38</c:v>
                </c:pt>
                <c:pt idx="444">
                  <c:v>3</c:v>
                </c:pt>
                <c:pt idx="445">
                  <c:v>0</c:v>
                </c:pt>
                <c:pt idx="446">
                  <c:v>1</c:v>
                </c:pt>
                <c:pt idx="447">
                  <c:v>392</c:v>
                </c:pt>
                <c:pt idx="448">
                  <c:v>21</c:v>
                </c:pt>
                <c:pt idx="449">
                  <c:v>1</c:v>
                </c:pt>
                <c:pt idx="450">
                  <c:v>251</c:v>
                </c:pt>
                <c:pt idx="451">
                  <c:v>34</c:v>
                </c:pt>
                <c:pt idx="452">
                  <c:v>12</c:v>
                </c:pt>
                <c:pt idx="453">
                  <c:v>0</c:v>
                </c:pt>
                <c:pt idx="454">
                  <c:v>3</c:v>
                </c:pt>
                <c:pt idx="455">
                  <c:v>8</c:v>
                </c:pt>
                <c:pt idx="456">
                  <c:v>2</c:v>
                </c:pt>
                <c:pt idx="457">
                  <c:v>6</c:v>
                </c:pt>
                <c:pt idx="458">
                  <c:v>68</c:v>
                </c:pt>
                <c:pt idx="459">
                  <c:v>4</c:v>
                </c:pt>
                <c:pt idx="460">
                  <c:v>11</c:v>
                </c:pt>
                <c:pt idx="461">
                  <c:v>0</c:v>
                </c:pt>
                <c:pt idx="462">
                  <c:v>57</c:v>
                </c:pt>
                <c:pt idx="463">
                  <c:v>0</c:v>
                </c:pt>
                <c:pt idx="464">
                  <c:v>6</c:v>
                </c:pt>
                <c:pt idx="465">
                  <c:v>0</c:v>
                </c:pt>
                <c:pt idx="466">
                  <c:v>2</c:v>
                </c:pt>
                <c:pt idx="467">
                  <c:v>9</c:v>
                </c:pt>
                <c:pt idx="468">
                  <c:v>7</c:v>
                </c:pt>
                <c:pt idx="469">
                  <c:v>0</c:v>
                </c:pt>
                <c:pt idx="470">
                  <c:v>11</c:v>
                </c:pt>
                <c:pt idx="471">
                  <c:v>8</c:v>
                </c:pt>
                <c:pt idx="472">
                  <c:v>8</c:v>
                </c:pt>
                <c:pt idx="473">
                  <c:v>0</c:v>
                </c:pt>
                <c:pt idx="474">
                  <c:v>2</c:v>
                </c:pt>
                <c:pt idx="475">
                  <c:v>2</c:v>
                </c:pt>
                <c:pt idx="476">
                  <c:v>7</c:v>
                </c:pt>
                <c:pt idx="477">
                  <c:v>0</c:v>
                </c:pt>
                <c:pt idx="478">
                  <c:v>24</c:v>
                </c:pt>
                <c:pt idx="479">
                  <c:v>4</c:v>
                </c:pt>
                <c:pt idx="480">
                  <c:v>15</c:v>
                </c:pt>
                <c:pt idx="481">
                  <c:v>1</c:v>
                </c:pt>
                <c:pt idx="482">
                  <c:v>0</c:v>
                </c:pt>
                <c:pt idx="483">
                  <c:v>5</c:v>
                </c:pt>
                <c:pt idx="484">
                  <c:v>115</c:v>
                </c:pt>
                <c:pt idx="485">
                  <c:v>0</c:v>
                </c:pt>
                <c:pt idx="486">
                  <c:v>7</c:v>
                </c:pt>
                <c:pt idx="487">
                  <c:v>5</c:v>
                </c:pt>
                <c:pt idx="488">
                  <c:v>1</c:v>
                </c:pt>
                <c:pt idx="489">
                  <c:v>0</c:v>
                </c:pt>
                <c:pt idx="490">
                  <c:v>19</c:v>
                </c:pt>
                <c:pt idx="491">
                  <c:v>1</c:v>
                </c:pt>
                <c:pt idx="492">
                  <c:v>14</c:v>
                </c:pt>
                <c:pt idx="493">
                  <c:v>0</c:v>
                </c:pt>
                <c:pt idx="494">
                  <c:v>700</c:v>
                </c:pt>
                <c:pt idx="495">
                  <c:v>44</c:v>
                </c:pt>
                <c:pt idx="496">
                  <c:v>8</c:v>
                </c:pt>
                <c:pt idx="497">
                  <c:v>0</c:v>
                </c:pt>
                <c:pt idx="498">
                  <c:v>332</c:v>
                </c:pt>
                <c:pt idx="499">
                  <c:v>4</c:v>
                </c:pt>
                <c:pt idx="500">
                  <c:v>2</c:v>
                </c:pt>
                <c:pt idx="501">
                  <c:v>0</c:v>
                </c:pt>
                <c:pt idx="502">
                  <c:v>5</c:v>
                </c:pt>
                <c:pt idx="503">
                  <c:v>16</c:v>
                </c:pt>
                <c:pt idx="504">
                  <c:v>5</c:v>
                </c:pt>
                <c:pt idx="505">
                  <c:v>0</c:v>
                </c:pt>
                <c:pt idx="506">
                  <c:v>1</c:v>
                </c:pt>
                <c:pt idx="507">
                  <c:v>8</c:v>
                </c:pt>
                <c:pt idx="508">
                  <c:v>19</c:v>
                </c:pt>
                <c:pt idx="509">
                  <c:v>0</c:v>
                </c:pt>
                <c:pt idx="510">
                  <c:v>11</c:v>
                </c:pt>
                <c:pt idx="511">
                  <c:v>135</c:v>
                </c:pt>
                <c:pt idx="512">
                  <c:v>56</c:v>
                </c:pt>
                <c:pt idx="513">
                  <c:v>1</c:v>
                </c:pt>
                <c:pt idx="514">
                  <c:v>28</c:v>
                </c:pt>
                <c:pt idx="515">
                  <c:v>7</c:v>
                </c:pt>
                <c:pt idx="516">
                  <c:v>2</c:v>
                </c:pt>
                <c:pt idx="517">
                  <c:v>1</c:v>
                </c:pt>
                <c:pt idx="518">
                  <c:v>16</c:v>
                </c:pt>
                <c:pt idx="519">
                  <c:v>2</c:v>
                </c:pt>
                <c:pt idx="520">
                  <c:v>57</c:v>
                </c:pt>
                <c:pt idx="521">
                  <c:v>0</c:v>
                </c:pt>
                <c:pt idx="522">
                  <c:v>35</c:v>
                </c:pt>
                <c:pt idx="523">
                  <c:v>23</c:v>
                </c:pt>
                <c:pt idx="524">
                  <c:v>60</c:v>
                </c:pt>
                <c:pt idx="525">
                  <c:v>0</c:v>
                </c:pt>
                <c:pt idx="526">
                  <c:v>33</c:v>
                </c:pt>
                <c:pt idx="527">
                  <c:v>53</c:v>
                </c:pt>
                <c:pt idx="528">
                  <c:v>147</c:v>
                </c:pt>
                <c:pt idx="529">
                  <c:v>0</c:v>
                </c:pt>
                <c:pt idx="530">
                  <c:v>6</c:v>
                </c:pt>
                <c:pt idx="531">
                  <c:v>4</c:v>
                </c:pt>
                <c:pt idx="532">
                  <c:v>52</c:v>
                </c:pt>
                <c:pt idx="533">
                  <c:v>0</c:v>
                </c:pt>
                <c:pt idx="534">
                  <c:v>9</c:v>
                </c:pt>
                <c:pt idx="535">
                  <c:v>23</c:v>
                </c:pt>
                <c:pt idx="536">
                  <c:v>58</c:v>
                </c:pt>
                <c:pt idx="537">
                  <c:v>0</c:v>
                </c:pt>
                <c:pt idx="538">
                  <c:v>18</c:v>
                </c:pt>
                <c:pt idx="539">
                  <c:v>25</c:v>
                </c:pt>
                <c:pt idx="540">
                  <c:v>171</c:v>
                </c:pt>
                <c:pt idx="541">
                  <c:v>0</c:v>
                </c:pt>
                <c:pt idx="542">
                  <c:v>40</c:v>
                </c:pt>
                <c:pt idx="543">
                  <c:v>44</c:v>
                </c:pt>
                <c:pt idx="544">
                  <c:v>4</c:v>
                </c:pt>
                <c:pt idx="545">
                  <c:v>0</c:v>
                </c:pt>
                <c:pt idx="546">
                  <c:v>46</c:v>
                </c:pt>
                <c:pt idx="547">
                  <c:v>40</c:v>
                </c:pt>
                <c:pt idx="548">
                  <c:v>29</c:v>
                </c:pt>
                <c:pt idx="549">
                  <c:v>0</c:v>
                </c:pt>
                <c:pt idx="550">
                  <c:v>21</c:v>
                </c:pt>
                <c:pt idx="551">
                  <c:v>37</c:v>
                </c:pt>
                <c:pt idx="552">
                  <c:v>6</c:v>
                </c:pt>
                <c:pt idx="553">
                  <c:v>1</c:v>
                </c:pt>
                <c:pt idx="554">
                  <c:v>31</c:v>
                </c:pt>
                <c:pt idx="555">
                  <c:v>19</c:v>
                </c:pt>
                <c:pt idx="556">
                  <c:v>6</c:v>
                </c:pt>
                <c:pt idx="557">
                  <c:v>0</c:v>
                </c:pt>
                <c:pt idx="558">
                  <c:v>41</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1</c:v>
                </c:pt>
                <c:pt idx="590">
                  <c:v>1</c:v>
                </c:pt>
                <c:pt idx="591">
                  <c:v>1</c:v>
                </c:pt>
                <c:pt idx="592">
                  <c:v>0</c:v>
                </c:pt>
                <c:pt idx="593">
                  <c:v>0</c:v>
                </c:pt>
                <c:pt idx="594">
                  <c:v>0</c:v>
                </c:pt>
                <c:pt idx="595">
                  <c:v>0</c:v>
                </c:pt>
                <c:pt idx="596">
                  <c:v>3</c:v>
                </c:pt>
                <c:pt idx="597">
                  <c:v>7</c:v>
                </c:pt>
                <c:pt idx="598">
                  <c:v>0</c:v>
                </c:pt>
                <c:pt idx="599">
                  <c:v>0</c:v>
                </c:pt>
                <c:pt idx="600">
                  <c:v>0</c:v>
                </c:pt>
                <c:pt idx="601">
                  <c:v>0</c:v>
                </c:pt>
                <c:pt idx="602">
                  <c:v>0</c:v>
                </c:pt>
                <c:pt idx="603">
                  <c:v>0</c:v>
                </c:pt>
                <c:pt idx="604">
                  <c:v>5</c:v>
                </c:pt>
                <c:pt idx="605">
                  <c:v>0</c:v>
                </c:pt>
                <c:pt idx="606">
                  <c:v>0</c:v>
                </c:pt>
                <c:pt idx="607">
                  <c:v>1</c:v>
                </c:pt>
                <c:pt idx="608">
                  <c:v>0</c:v>
                </c:pt>
                <c:pt idx="609">
                  <c:v>0</c:v>
                </c:pt>
                <c:pt idx="610">
                  <c:v>1</c:v>
                </c:pt>
                <c:pt idx="611">
                  <c:v>9</c:v>
                </c:pt>
                <c:pt idx="612">
                  <c:v>0</c:v>
                </c:pt>
                <c:pt idx="613">
                  <c:v>0</c:v>
                </c:pt>
                <c:pt idx="614">
                  <c:v>0</c:v>
                </c:pt>
                <c:pt idx="615">
                  <c:v>2</c:v>
                </c:pt>
                <c:pt idx="616">
                  <c:v>0</c:v>
                </c:pt>
                <c:pt idx="617">
                  <c:v>64</c:v>
                </c:pt>
                <c:pt idx="618">
                  <c:v>49</c:v>
                </c:pt>
                <c:pt idx="619">
                  <c:v>45</c:v>
                </c:pt>
                <c:pt idx="620">
                  <c:v>0</c:v>
                </c:pt>
                <c:pt idx="621">
                  <c:v>0</c:v>
                </c:pt>
                <c:pt idx="622">
                  <c:v>0</c:v>
                </c:pt>
                <c:pt idx="623">
                  <c:v>3</c:v>
                </c:pt>
                <c:pt idx="624">
                  <c:v>12</c:v>
                </c:pt>
                <c:pt idx="625">
                  <c:v>2</c:v>
                </c:pt>
                <c:pt idx="626">
                  <c:v>5</c:v>
                </c:pt>
                <c:pt idx="627">
                  <c:v>0</c:v>
                </c:pt>
                <c:pt idx="628">
                  <c:v>0</c:v>
                </c:pt>
                <c:pt idx="629">
                  <c:v>0</c:v>
                </c:pt>
                <c:pt idx="630">
                  <c:v>0</c:v>
                </c:pt>
                <c:pt idx="631">
                  <c:v>0</c:v>
                </c:pt>
                <c:pt idx="632">
                  <c:v>0</c:v>
                </c:pt>
                <c:pt idx="633">
                  <c:v>0</c:v>
                </c:pt>
                <c:pt idx="634">
                  <c:v>0</c:v>
                </c:pt>
                <c:pt idx="635">
                  <c:v>2</c:v>
                </c:pt>
                <c:pt idx="636">
                  <c:v>0</c:v>
                </c:pt>
                <c:pt idx="637">
                  <c:v>0</c:v>
                </c:pt>
                <c:pt idx="638">
                  <c:v>1</c:v>
                </c:pt>
                <c:pt idx="639">
                  <c:v>8</c:v>
                </c:pt>
                <c:pt idx="640">
                  <c:v>1</c:v>
                </c:pt>
                <c:pt idx="641">
                  <c:v>1</c:v>
                </c:pt>
                <c:pt idx="642">
                  <c:v>10</c:v>
                </c:pt>
                <c:pt idx="643">
                  <c:v>4</c:v>
                </c:pt>
                <c:pt idx="644">
                  <c:v>0</c:v>
                </c:pt>
                <c:pt idx="645">
                  <c:v>0</c:v>
                </c:pt>
                <c:pt idx="646">
                  <c:v>3</c:v>
                </c:pt>
                <c:pt idx="647">
                  <c:v>0</c:v>
                </c:pt>
                <c:pt idx="648">
                  <c:v>5</c:v>
                </c:pt>
                <c:pt idx="649">
                  <c:v>0</c:v>
                </c:pt>
                <c:pt idx="650">
                  <c:v>0</c:v>
                </c:pt>
                <c:pt idx="651">
                  <c:v>0</c:v>
                </c:pt>
                <c:pt idx="652">
                  <c:v>0</c:v>
                </c:pt>
                <c:pt idx="653">
                  <c:v>0</c:v>
                </c:pt>
                <c:pt idx="654">
                  <c:v>2</c:v>
                </c:pt>
                <c:pt idx="655">
                  <c:v>2</c:v>
                </c:pt>
                <c:pt idx="656">
                  <c:v>0</c:v>
                </c:pt>
                <c:pt idx="657">
                  <c:v>1</c:v>
                </c:pt>
                <c:pt idx="658">
                  <c:v>0</c:v>
                </c:pt>
                <c:pt idx="659">
                  <c:v>1</c:v>
                </c:pt>
                <c:pt idx="660">
                  <c:v>0</c:v>
                </c:pt>
                <c:pt idx="661">
                  <c:v>1</c:v>
                </c:pt>
                <c:pt idx="662">
                  <c:v>0</c:v>
                </c:pt>
                <c:pt idx="663">
                  <c:v>0</c:v>
                </c:pt>
                <c:pt idx="664">
                  <c:v>0</c:v>
                </c:pt>
                <c:pt idx="665">
                  <c:v>1</c:v>
                </c:pt>
                <c:pt idx="666">
                  <c:v>31</c:v>
                </c:pt>
                <c:pt idx="667">
                  <c:v>13</c:v>
                </c:pt>
                <c:pt idx="668">
                  <c:v>1</c:v>
                </c:pt>
                <c:pt idx="669">
                  <c:v>29</c:v>
                </c:pt>
                <c:pt idx="670">
                  <c:v>7</c:v>
                </c:pt>
                <c:pt idx="671">
                  <c:v>9</c:v>
                </c:pt>
                <c:pt idx="672">
                  <c:v>25</c:v>
                </c:pt>
                <c:pt idx="673">
                  <c:v>95</c:v>
                </c:pt>
                <c:pt idx="674">
                  <c:v>63</c:v>
                </c:pt>
                <c:pt idx="675">
                  <c:v>2</c:v>
                </c:pt>
                <c:pt idx="676">
                  <c:v>1</c:v>
                </c:pt>
                <c:pt idx="677">
                  <c:v>0</c:v>
                </c:pt>
                <c:pt idx="678">
                  <c:v>1</c:v>
                </c:pt>
                <c:pt idx="679">
                  <c:v>0</c:v>
                </c:pt>
                <c:pt idx="680">
                  <c:v>3</c:v>
                </c:pt>
                <c:pt idx="681">
                  <c:v>0</c:v>
                </c:pt>
                <c:pt idx="682">
                  <c:v>3</c:v>
                </c:pt>
                <c:pt idx="683">
                  <c:v>2</c:v>
                </c:pt>
                <c:pt idx="684">
                  <c:v>9</c:v>
                </c:pt>
                <c:pt idx="685">
                  <c:v>0</c:v>
                </c:pt>
                <c:pt idx="686">
                  <c:v>10</c:v>
                </c:pt>
                <c:pt idx="687">
                  <c:v>0</c:v>
                </c:pt>
                <c:pt idx="688">
                  <c:v>0</c:v>
                </c:pt>
                <c:pt idx="689">
                  <c:v>112</c:v>
                </c:pt>
                <c:pt idx="690">
                  <c:v>3</c:v>
                </c:pt>
                <c:pt idx="691">
                  <c:v>1</c:v>
                </c:pt>
                <c:pt idx="692">
                  <c:v>15</c:v>
                </c:pt>
                <c:pt idx="693">
                  <c:v>900</c:v>
                </c:pt>
                <c:pt idx="694">
                  <c:v>0</c:v>
                </c:pt>
                <c:pt idx="695">
                  <c:v>0</c:v>
                </c:pt>
                <c:pt idx="696">
                  <c:v>3000</c:v>
                </c:pt>
                <c:pt idx="697">
                  <c:v>0</c:v>
                </c:pt>
                <c:pt idx="698">
                  <c:v>1</c:v>
                </c:pt>
                <c:pt idx="699">
                  <c:v>0</c:v>
                </c:pt>
                <c:pt idx="700">
                  <c:v>0</c:v>
                </c:pt>
                <c:pt idx="701">
                  <c:v>0</c:v>
                </c:pt>
                <c:pt idx="702">
                  <c:v>0</c:v>
                </c:pt>
                <c:pt idx="703">
                  <c:v>0</c:v>
                </c:pt>
                <c:pt idx="704">
                  <c:v>0</c:v>
                </c:pt>
                <c:pt idx="705">
                  <c:v>0</c:v>
                </c:pt>
                <c:pt idx="706">
                  <c:v>0</c:v>
                </c:pt>
                <c:pt idx="707">
                  <c:v>0</c:v>
                </c:pt>
                <c:pt idx="708">
                  <c:v>25</c:v>
                </c:pt>
                <c:pt idx="709">
                  <c:v>23</c:v>
                </c:pt>
                <c:pt idx="710">
                  <c:v>0</c:v>
                </c:pt>
                <c:pt idx="711">
                  <c:v>1</c:v>
                </c:pt>
                <c:pt idx="712">
                  <c:v>150</c:v>
                </c:pt>
                <c:pt idx="713">
                  <c:v>1</c:v>
                </c:pt>
                <c:pt idx="714">
                  <c:v>0</c:v>
                </c:pt>
                <c:pt idx="715">
                  <c:v>0</c:v>
                </c:pt>
                <c:pt idx="716">
                  <c:v>0</c:v>
                </c:pt>
                <c:pt idx="717">
                  <c:v>0</c:v>
                </c:pt>
                <c:pt idx="718">
                  <c:v>0</c:v>
                </c:pt>
                <c:pt idx="719">
                  <c:v>3</c:v>
                </c:pt>
                <c:pt idx="720">
                  <c:v>1</c:v>
                </c:pt>
                <c:pt idx="721">
                  <c:v>0</c:v>
                </c:pt>
                <c:pt idx="722">
                  <c:v>42</c:v>
                </c:pt>
                <c:pt idx="723">
                  <c:v>2</c:v>
                </c:pt>
                <c:pt idx="724">
                  <c:v>8</c:v>
                </c:pt>
                <c:pt idx="725">
                  <c:v>1</c:v>
                </c:pt>
                <c:pt idx="726">
                  <c:v>0</c:v>
                </c:pt>
                <c:pt idx="727">
                  <c:v>0</c:v>
                </c:pt>
                <c:pt idx="728">
                  <c:v>0</c:v>
                </c:pt>
                <c:pt idx="729">
                  <c:v>30</c:v>
                </c:pt>
                <c:pt idx="730">
                  <c:v>0</c:v>
                </c:pt>
                <c:pt idx="731">
                  <c:v>0</c:v>
                </c:pt>
                <c:pt idx="732">
                  <c:v>14</c:v>
                </c:pt>
                <c:pt idx="733">
                  <c:v>1</c:v>
                </c:pt>
                <c:pt idx="734">
                  <c:v>0</c:v>
                </c:pt>
                <c:pt idx="735">
                  <c:v>0</c:v>
                </c:pt>
                <c:pt idx="736">
                  <c:v>30</c:v>
                </c:pt>
                <c:pt idx="737">
                  <c:v>22</c:v>
                </c:pt>
                <c:pt idx="738">
                  <c:v>9</c:v>
                </c:pt>
                <c:pt idx="739">
                  <c:v>0</c:v>
                </c:pt>
                <c:pt idx="740">
                  <c:v>1</c:v>
                </c:pt>
                <c:pt idx="741">
                  <c:v>1</c:v>
                </c:pt>
                <c:pt idx="742">
                  <c:v>21</c:v>
                </c:pt>
                <c:pt idx="743">
                  <c:v>1</c:v>
                </c:pt>
                <c:pt idx="744">
                  <c:v>0</c:v>
                </c:pt>
                <c:pt idx="745">
                  <c:v>1</c:v>
                </c:pt>
                <c:pt idx="746">
                  <c:v>0</c:v>
                </c:pt>
                <c:pt idx="747">
                  <c:v>0</c:v>
                </c:pt>
                <c:pt idx="748">
                  <c:v>1</c:v>
                </c:pt>
                <c:pt idx="749">
                  <c:v>0</c:v>
                </c:pt>
                <c:pt idx="750">
                  <c:v>1</c:v>
                </c:pt>
                <c:pt idx="751">
                  <c:v>0</c:v>
                </c:pt>
                <c:pt idx="752">
                  <c:v>8</c:v>
                </c:pt>
                <c:pt idx="753">
                  <c:v>1</c:v>
                </c:pt>
                <c:pt idx="754">
                  <c:v>1</c:v>
                </c:pt>
                <c:pt idx="755">
                  <c:v>0</c:v>
                </c:pt>
                <c:pt idx="756">
                  <c:v>0</c:v>
                </c:pt>
                <c:pt idx="757">
                  <c:v>1</c:v>
                </c:pt>
                <c:pt idx="758">
                  <c:v>0</c:v>
                </c:pt>
                <c:pt idx="759">
                  <c:v>0</c:v>
                </c:pt>
                <c:pt idx="760">
                  <c:v>3</c:v>
                </c:pt>
                <c:pt idx="761">
                  <c:v>0</c:v>
                </c:pt>
                <c:pt idx="762">
                  <c:v>16</c:v>
                </c:pt>
                <c:pt idx="763">
                  <c:v>0</c:v>
                </c:pt>
                <c:pt idx="764">
                  <c:v>2</c:v>
                </c:pt>
                <c:pt idx="765">
                  <c:v>0</c:v>
                </c:pt>
                <c:pt idx="766">
                  <c:v>0</c:v>
                </c:pt>
                <c:pt idx="767">
                  <c:v>1</c:v>
                </c:pt>
                <c:pt idx="768">
                  <c:v>182</c:v>
                </c:pt>
                <c:pt idx="769">
                  <c:v>0</c:v>
                </c:pt>
                <c:pt idx="770">
                  <c:v>0</c:v>
                </c:pt>
                <c:pt idx="771">
                  <c:v>1</c:v>
                </c:pt>
                <c:pt idx="772">
                  <c:v>15</c:v>
                </c:pt>
                <c:pt idx="773">
                  <c:v>0</c:v>
                </c:pt>
                <c:pt idx="774">
                  <c:v>1</c:v>
                </c:pt>
                <c:pt idx="775">
                  <c:v>0</c:v>
                </c:pt>
                <c:pt idx="776">
                  <c:v>0</c:v>
                </c:pt>
                <c:pt idx="777">
                  <c:v>0</c:v>
                </c:pt>
                <c:pt idx="778">
                  <c:v>11</c:v>
                </c:pt>
                <c:pt idx="779">
                  <c:v>12</c:v>
                </c:pt>
                <c:pt idx="780">
                  <c:v>0</c:v>
                </c:pt>
                <c:pt idx="781">
                  <c:v>22</c:v>
                </c:pt>
                <c:pt idx="782">
                  <c:v>0</c:v>
                </c:pt>
                <c:pt idx="783">
                  <c:v>2</c:v>
                </c:pt>
                <c:pt idx="784">
                  <c:v>1</c:v>
                </c:pt>
                <c:pt idx="785">
                  <c:v>0</c:v>
                </c:pt>
                <c:pt idx="786">
                  <c:v>1</c:v>
                </c:pt>
                <c:pt idx="787">
                  <c:v>4</c:v>
                </c:pt>
                <c:pt idx="788">
                  <c:v>0</c:v>
                </c:pt>
                <c:pt idx="789">
                  <c:v>13</c:v>
                </c:pt>
                <c:pt idx="790">
                  <c:v>0</c:v>
                </c:pt>
                <c:pt idx="791">
                  <c:v>1</c:v>
                </c:pt>
                <c:pt idx="792">
                  <c:v>0</c:v>
                </c:pt>
                <c:pt idx="793">
                  <c:v>0</c:v>
                </c:pt>
                <c:pt idx="794">
                  <c:v>0</c:v>
                </c:pt>
                <c:pt idx="795">
                  <c:v>1</c:v>
                </c:pt>
                <c:pt idx="796">
                  <c:v>21</c:v>
                </c:pt>
                <c:pt idx="797">
                  <c:v>1</c:v>
                </c:pt>
                <c:pt idx="798">
                  <c:v>5</c:v>
                </c:pt>
                <c:pt idx="799">
                  <c:v>41</c:v>
                </c:pt>
                <c:pt idx="800">
                  <c:v>3</c:v>
                </c:pt>
                <c:pt idx="801">
                  <c:v>12</c:v>
                </c:pt>
                <c:pt idx="802">
                  <c:v>0</c:v>
                </c:pt>
                <c:pt idx="803">
                  <c:v>1</c:v>
                </c:pt>
                <c:pt idx="804">
                  <c:v>2</c:v>
                </c:pt>
                <c:pt idx="805">
                  <c:v>1</c:v>
                </c:pt>
                <c:pt idx="806">
                  <c:v>0</c:v>
                </c:pt>
                <c:pt idx="807">
                  <c:v>2</c:v>
                </c:pt>
                <c:pt idx="808">
                  <c:v>0</c:v>
                </c:pt>
                <c:pt idx="809">
                  <c:v>3</c:v>
                </c:pt>
                <c:pt idx="810">
                  <c:v>1</c:v>
                </c:pt>
                <c:pt idx="811">
                  <c:v>6</c:v>
                </c:pt>
                <c:pt idx="812">
                  <c:v>3</c:v>
                </c:pt>
                <c:pt idx="813">
                  <c:v>3</c:v>
                </c:pt>
                <c:pt idx="814">
                  <c:v>3</c:v>
                </c:pt>
                <c:pt idx="815">
                  <c:v>0</c:v>
                </c:pt>
                <c:pt idx="816">
                  <c:v>0</c:v>
                </c:pt>
                <c:pt idx="817">
                  <c:v>0</c:v>
                </c:pt>
                <c:pt idx="818">
                  <c:v>0</c:v>
                </c:pt>
                <c:pt idx="819">
                  <c:v>1</c:v>
                </c:pt>
                <c:pt idx="820">
                  <c:v>0</c:v>
                </c:pt>
                <c:pt idx="821">
                  <c:v>0</c:v>
                </c:pt>
                <c:pt idx="822">
                  <c:v>27</c:v>
                </c:pt>
                <c:pt idx="823">
                  <c:v>0</c:v>
                </c:pt>
                <c:pt idx="824">
                  <c:v>2</c:v>
                </c:pt>
                <c:pt idx="825">
                  <c:v>7</c:v>
                </c:pt>
                <c:pt idx="826">
                  <c:v>8</c:v>
                </c:pt>
                <c:pt idx="827">
                  <c:v>0</c:v>
                </c:pt>
                <c:pt idx="828">
                  <c:v>0</c:v>
                </c:pt>
                <c:pt idx="829">
                  <c:v>9</c:v>
                </c:pt>
                <c:pt idx="830">
                  <c:v>0</c:v>
                </c:pt>
                <c:pt idx="831">
                  <c:v>1</c:v>
                </c:pt>
                <c:pt idx="832">
                  <c:v>1</c:v>
                </c:pt>
                <c:pt idx="833">
                  <c:v>0</c:v>
                </c:pt>
                <c:pt idx="834">
                  <c:v>1</c:v>
                </c:pt>
                <c:pt idx="835">
                  <c:v>3</c:v>
                </c:pt>
                <c:pt idx="836">
                  <c:v>0</c:v>
                </c:pt>
                <c:pt idx="837">
                  <c:v>7</c:v>
                </c:pt>
                <c:pt idx="838">
                  <c:v>1</c:v>
                </c:pt>
                <c:pt idx="839">
                  <c:v>7</c:v>
                </c:pt>
                <c:pt idx="840">
                  <c:v>11</c:v>
                </c:pt>
                <c:pt idx="841">
                  <c:v>0</c:v>
                </c:pt>
                <c:pt idx="842">
                  <c:v>5</c:v>
                </c:pt>
                <c:pt idx="843">
                  <c:v>0</c:v>
                </c:pt>
                <c:pt idx="844">
                  <c:v>13</c:v>
                </c:pt>
                <c:pt idx="845">
                  <c:v>0</c:v>
                </c:pt>
                <c:pt idx="846">
                  <c:v>8</c:v>
                </c:pt>
                <c:pt idx="847">
                  <c:v>6</c:v>
                </c:pt>
                <c:pt idx="848">
                  <c:v>0</c:v>
                </c:pt>
                <c:pt idx="849">
                  <c:v>11</c:v>
                </c:pt>
                <c:pt idx="850">
                  <c:v>33</c:v>
                </c:pt>
                <c:pt idx="851">
                  <c:v>1</c:v>
                </c:pt>
                <c:pt idx="852">
                  <c:v>8</c:v>
                </c:pt>
                <c:pt idx="853">
                  <c:v>2</c:v>
                </c:pt>
                <c:pt idx="854">
                  <c:v>17</c:v>
                </c:pt>
                <c:pt idx="855">
                  <c:v>14</c:v>
                </c:pt>
                <c:pt idx="856">
                  <c:v>0</c:v>
                </c:pt>
                <c:pt idx="857">
                  <c:v>1</c:v>
                </c:pt>
                <c:pt idx="858">
                  <c:v>0</c:v>
                </c:pt>
                <c:pt idx="859">
                  <c:v>81</c:v>
                </c:pt>
                <c:pt idx="860">
                  <c:v>3</c:v>
                </c:pt>
                <c:pt idx="861">
                  <c:v>0</c:v>
                </c:pt>
                <c:pt idx="862">
                  <c:v>0</c:v>
                </c:pt>
                <c:pt idx="863">
                  <c:v>405</c:v>
                </c:pt>
                <c:pt idx="864">
                  <c:v>0</c:v>
                </c:pt>
                <c:pt idx="865">
                  <c:v>1</c:v>
                </c:pt>
                <c:pt idx="866">
                  <c:v>3</c:v>
                </c:pt>
                <c:pt idx="867">
                  <c:v>2</c:v>
                </c:pt>
                <c:pt idx="868">
                  <c:v>3</c:v>
                </c:pt>
                <c:pt idx="869">
                  <c:v>18</c:v>
                </c:pt>
                <c:pt idx="870">
                  <c:v>0</c:v>
                </c:pt>
                <c:pt idx="871">
                  <c:v>1</c:v>
                </c:pt>
                <c:pt idx="872">
                  <c:v>1</c:v>
                </c:pt>
                <c:pt idx="873">
                  <c:v>0</c:v>
                </c:pt>
                <c:pt idx="874">
                  <c:v>1</c:v>
                </c:pt>
                <c:pt idx="875">
                  <c:v>1</c:v>
                </c:pt>
                <c:pt idx="876">
                  <c:v>7</c:v>
                </c:pt>
                <c:pt idx="877">
                  <c:v>0</c:v>
                </c:pt>
                <c:pt idx="878">
                  <c:v>1</c:v>
                </c:pt>
                <c:pt idx="879">
                  <c:v>0</c:v>
                </c:pt>
                <c:pt idx="880">
                  <c:v>0</c:v>
                </c:pt>
                <c:pt idx="881">
                  <c:v>1</c:v>
                </c:pt>
                <c:pt idx="882">
                  <c:v>1</c:v>
                </c:pt>
                <c:pt idx="883">
                  <c:v>0</c:v>
                </c:pt>
                <c:pt idx="884">
                  <c:v>0</c:v>
                </c:pt>
                <c:pt idx="885">
                  <c:v>0</c:v>
                </c:pt>
                <c:pt idx="886">
                  <c:v>0</c:v>
                </c:pt>
                <c:pt idx="887">
                  <c:v>1</c:v>
                </c:pt>
                <c:pt idx="888">
                  <c:v>4</c:v>
                </c:pt>
                <c:pt idx="889">
                  <c:v>2</c:v>
                </c:pt>
                <c:pt idx="890">
                  <c:v>2</c:v>
                </c:pt>
                <c:pt idx="891">
                  <c:v>3</c:v>
                </c:pt>
                <c:pt idx="892">
                  <c:v>12</c:v>
                </c:pt>
                <c:pt idx="893">
                  <c:v>1</c:v>
                </c:pt>
                <c:pt idx="894">
                  <c:v>4</c:v>
                </c:pt>
                <c:pt idx="895">
                  <c:v>0</c:v>
                </c:pt>
                <c:pt idx="896">
                  <c:v>1</c:v>
                </c:pt>
                <c:pt idx="897">
                  <c:v>0</c:v>
                </c:pt>
                <c:pt idx="898">
                  <c:v>0</c:v>
                </c:pt>
                <c:pt idx="899">
                  <c:v>1</c:v>
                </c:pt>
                <c:pt idx="900">
                  <c:v>0</c:v>
                </c:pt>
                <c:pt idx="901">
                  <c:v>3</c:v>
                </c:pt>
                <c:pt idx="902">
                  <c:v>0</c:v>
                </c:pt>
                <c:pt idx="903">
                  <c:v>0</c:v>
                </c:pt>
                <c:pt idx="904">
                  <c:v>4</c:v>
                </c:pt>
                <c:pt idx="905">
                  <c:v>34</c:v>
                </c:pt>
                <c:pt idx="906">
                  <c:v>4</c:v>
                </c:pt>
                <c:pt idx="907">
                  <c:v>0</c:v>
                </c:pt>
                <c:pt idx="908">
                  <c:v>2</c:v>
                </c:pt>
                <c:pt idx="909">
                  <c:v>6</c:v>
                </c:pt>
                <c:pt idx="910">
                  <c:v>20</c:v>
                </c:pt>
                <c:pt idx="911">
                  <c:v>8</c:v>
                </c:pt>
                <c:pt idx="912">
                  <c:v>1</c:v>
                </c:pt>
                <c:pt idx="913">
                  <c:v>0</c:v>
                </c:pt>
                <c:pt idx="914">
                  <c:v>42</c:v>
                </c:pt>
                <c:pt idx="915">
                  <c:v>0</c:v>
                </c:pt>
                <c:pt idx="916">
                  <c:v>0</c:v>
                </c:pt>
                <c:pt idx="917">
                  <c:v>1</c:v>
                </c:pt>
                <c:pt idx="918">
                  <c:v>0</c:v>
                </c:pt>
                <c:pt idx="919">
                  <c:v>4</c:v>
                </c:pt>
                <c:pt idx="920">
                  <c:v>7</c:v>
                </c:pt>
                <c:pt idx="921">
                  <c:v>0</c:v>
                </c:pt>
                <c:pt idx="922">
                  <c:v>0</c:v>
                </c:pt>
                <c:pt idx="923">
                  <c:v>1</c:v>
                </c:pt>
                <c:pt idx="924">
                  <c:v>0</c:v>
                </c:pt>
                <c:pt idx="925">
                  <c:v>134</c:v>
                </c:pt>
                <c:pt idx="926">
                  <c:v>0</c:v>
                </c:pt>
                <c:pt idx="927">
                  <c:v>1</c:v>
                </c:pt>
                <c:pt idx="928">
                  <c:v>1</c:v>
                </c:pt>
                <c:pt idx="929">
                  <c:v>14</c:v>
                </c:pt>
                <c:pt idx="930">
                  <c:v>16</c:v>
                </c:pt>
                <c:pt idx="931">
                  <c:v>4</c:v>
                </c:pt>
                <c:pt idx="932">
                  <c:v>1</c:v>
                </c:pt>
                <c:pt idx="933">
                  <c:v>4</c:v>
                </c:pt>
                <c:pt idx="934">
                  <c:v>2</c:v>
                </c:pt>
                <c:pt idx="935">
                  <c:v>3</c:v>
                </c:pt>
                <c:pt idx="936">
                  <c:v>1</c:v>
                </c:pt>
                <c:pt idx="937">
                  <c:v>2</c:v>
                </c:pt>
                <c:pt idx="938">
                  <c:v>8</c:v>
                </c:pt>
                <c:pt idx="939">
                  <c:v>1</c:v>
                </c:pt>
                <c:pt idx="940">
                  <c:v>2</c:v>
                </c:pt>
                <c:pt idx="941">
                  <c:v>2</c:v>
                </c:pt>
                <c:pt idx="942">
                  <c:v>1</c:v>
                </c:pt>
                <c:pt idx="943">
                  <c:v>0</c:v>
                </c:pt>
                <c:pt idx="944">
                  <c:v>0</c:v>
                </c:pt>
                <c:pt idx="945">
                  <c:v>2</c:v>
                </c:pt>
                <c:pt idx="946">
                  <c:v>2</c:v>
                </c:pt>
                <c:pt idx="947">
                  <c:v>11</c:v>
                </c:pt>
                <c:pt idx="948">
                  <c:v>0</c:v>
                </c:pt>
                <c:pt idx="949">
                  <c:v>47</c:v>
                </c:pt>
                <c:pt idx="950">
                  <c:v>2</c:v>
                </c:pt>
                <c:pt idx="951">
                  <c:v>2</c:v>
                </c:pt>
                <c:pt idx="952">
                  <c:v>2</c:v>
                </c:pt>
                <c:pt idx="953">
                  <c:v>38</c:v>
                </c:pt>
                <c:pt idx="954">
                  <c:v>0</c:v>
                </c:pt>
                <c:pt idx="955">
                  <c:v>1</c:v>
                </c:pt>
                <c:pt idx="956">
                  <c:v>0</c:v>
                </c:pt>
                <c:pt idx="957">
                  <c:v>0</c:v>
                </c:pt>
                <c:pt idx="958">
                  <c:v>2</c:v>
                </c:pt>
                <c:pt idx="959">
                  <c:v>34</c:v>
                </c:pt>
                <c:pt idx="960">
                  <c:v>1</c:v>
                </c:pt>
                <c:pt idx="961">
                  <c:v>4</c:v>
                </c:pt>
                <c:pt idx="962">
                  <c:v>0</c:v>
                </c:pt>
                <c:pt idx="963">
                  <c:v>0</c:v>
                </c:pt>
                <c:pt idx="964">
                  <c:v>1</c:v>
                </c:pt>
                <c:pt idx="965">
                  <c:v>0</c:v>
                </c:pt>
                <c:pt idx="966">
                  <c:v>3</c:v>
                </c:pt>
                <c:pt idx="967">
                  <c:v>0</c:v>
                </c:pt>
                <c:pt idx="968">
                  <c:v>3</c:v>
                </c:pt>
                <c:pt idx="969">
                  <c:v>2</c:v>
                </c:pt>
                <c:pt idx="970">
                  <c:v>7</c:v>
                </c:pt>
                <c:pt idx="971">
                  <c:v>1</c:v>
                </c:pt>
                <c:pt idx="972">
                  <c:v>0</c:v>
                </c:pt>
                <c:pt idx="973">
                  <c:v>10</c:v>
                </c:pt>
                <c:pt idx="974">
                  <c:v>3</c:v>
                </c:pt>
                <c:pt idx="975">
                  <c:v>8</c:v>
                </c:pt>
                <c:pt idx="976">
                  <c:v>5</c:v>
                </c:pt>
                <c:pt idx="977">
                  <c:v>16</c:v>
                </c:pt>
                <c:pt idx="978">
                  <c:v>2</c:v>
                </c:pt>
                <c:pt idx="979">
                  <c:v>1</c:v>
                </c:pt>
                <c:pt idx="980">
                  <c:v>4</c:v>
                </c:pt>
                <c:pt idx="981">
                  <c:v>7</c:v>
                </c:pt>
                <c:pt idx="982">
                  <c:v>1</c:v>
                </c:pt>
                <c:pt idx="983">
                  <c:v>0</c:v>
                </c:pt>
                <c:pt idx="984">
                  <c:v>1</c:v>
                </c:pt>
                <c:pt idx="985">
                  <c:v>15</c:v>
                </c:pt>
                <c:pt idx="986">
                  <c:v>3</c:v>
                </c:pt>
                <c:pt idx="987">
                  <c:v>0</c:v>
                </c:pt>
                <c:pt idx="988">
                  <c:v>15</c:v>
                </c:pt>
                <c:pt idx="989">
                  <c:v>2</c:v>
                </c:pt>
                <c:pt idx="990">
                  <c:v>2</c:v>
                </c:pt>
                <c:pt idx="991">
                  <c:v>0</c:v>
                </c:pt>
                <c:pt idx="992">
                  <c:v>0</c:v>
                </c:pt>
                <c:pt idx="993">
                  <c:v>1</c:v>
                </c:pt>
                <c:pt idx="994">
                  <c:v>1</c:v>
                </c:pt>
                <c:pt idx="995">
                  <c:v>9</c:v>
                </c:pt>
                <c:pt idx="996">
                  <c:v>0</c:v>
                </c:pt>
                <c:pt idx="997">
                  <c:v>6</c:v>
                </c:pt>
                <c:pt idx="998">
                  <c:v>3</c:v>
                </c:pt>
                <c:pt idx="999">
                  <c:v>22</c:v>
                </c:pt>
                <c:pt idx="1000">
                  <c:v>1</c:v>
                </c:pt>
                <c:pt idx="1001">
                  <c:v>8</c:v>
                </c:pt>
                <c:pt idx="1002">
                  <c:v>2</c:v>
                </c:pt>
                <c:pt idx="1003">
                  <c:v>15</c:v>
                </c:pt>
                <c:pt idx="1004">
                  <c:v>1</c:v>
                </c:pt>
                <c:pt idx="1005">
                  <c:v>7</c:v>
                </c:pt>
                <c:pt idx="1006">
                  <c:v>5</c:v>
                </c:pt>
                <c:pt idx="1007">
                  <c:v>2</c:v>
                </c:pt>
                <c:pt idx="1008">
                  <c:v>10000</c:v>
                </c:pt>
                <c:pt idx="1009">
                  <c:v>2</c:v>
                </c:pt>
                <c:pt idx="1010">
                  <c:v>27</c:v>
                </c:pt>
                <c:pt idx="1011">
                  <c:v>2</c:v>
                </c:pt>
                <c:pt idx="1012">
                  <c:v>0</c:v>
                </c:pt>
                <c:pt idx="1013">
                  <c:v>8</c:v>
                </c:pt>
                <c:pt idx="1014">
                  <c:v>2</c:v>
                </c:pt>
                <c:pt idx="1015">
                  <c:v>7</c:v>
                </c:pt>
                <c:pt idx="1016">
                  <c:v>900</c:v>
                </c:pt>
                <c:pt idx="1017">
                  <c:v>8</c:v>
                </c:pt>
                <c:pt idx="1018">
                  <c:v>0</c:v>
                </c:pt>
                <c:pt idx="1019">
                  <c:v>9</c:v>
                </c:pt>
                <c:pt idx="1020">
                  <c:v>0</c:v>
                </c:pt>
                <c:pt idx="1021">
                  <c:v>2000</c:v>
                </c:pt>
                <c:pt idx="1022">
                  <c:v>8</c:v>
                </c:pt>
                <c:pt idx="1023">
                  <c:v>0</c:v>
                </c:pt>
                <c:pt idx="1024">
                  <c:v>4</c:v>
                </c:pt>
                <c:pt idx="1025">
                  <c:v>1</c:v>
                </c:pt>
                <c:pt idx="1026">
                  <c:v>16</c:v>
                </c:pt>
                <c:pt idx="1027">
                  <c:v>17</c:v>
                </c:pt>
                <c:pt idx="1028">
                  <c:v>1</c:v>
                </c:pt>
                <c:pt idx="1029">
                  <c:v>3</c:v>
                </c:pt>
                <c:pt idx="1030">
                  <c:v>0</c:v>
                </c:pt>
                <c:pt idx="1031">
                  <c:v>0</c:v>
                </c:pt>
                <c:pt idx="1032">
                  <c:v>0</c:v>
                </c:pt>
                <c:pt idx="1033">
                  <c:v>2</c:v>
                </c:pt>
                <c:pt idx="1034">
                  <c:v>6</c:v>
                </c:pt>
                <c:pt idx="1035">
                  <c:v>0</c:v>
                </c:pt>
                <c:pt idx="1036">
                  <c:v>6</c:v>
                </c:pt>
                <c:pt idx="1037">
                  <c:v>1</c:v>
                </c:pt>
                <c:pt idx="1038">
                  <c:v>2</c:v>
                </c:pt>
                <c:pt idx="1039">
                  <c:v>20</c:v>
                </c:pt>
                <c:pt idx="1040">
                  <c:v>0</c:v>
                </c:pt>
                <c:pt idx="1041">
                  <c:v>2</c:v>
                </c:pt>
                <c:pt idx="1042">
                  <c:v>11</c:v>
                </c:pt>
                <c:pt idx="1043">
                  <c:v>1</c:v>
                </c:pt>
                <c:pt idx="1044">
                  <c:v>0</c:v>
                </c:pt>
                <c:pt idx="1045">
                  <c:v>2</c:v>
                </c:pt>
                <c:pt idx="1046">
                  <c:v>1</c:v>
                </c:pt>
                <c:pt idx="1047">
                  <c:v>2</c:v>
                </c:pt>
                <c:pt idx="1048">
                  <c:v>6</c:v>
                </c:pt>
                <c:pt idx="1049">
                  <c:v>1</c:v>
                </c:pt>
                <c:pt idx="1050">
                  <c:v>2</c:v>
                </c:pt>
                <c:pt idx="1051">
                  <c:v>5</c:v>
                </c:pt>
                <c:pt idx="1052">
                  <c:v>13</c:v>
                </c:pt>
                <c:pt idx="1053">
                  <c:v>1</c:v>
                </c:pt>
                <c:pt idx="1054">
                  <c:v>0</c:v>
                </c:pt>
                <c:pt idx="1055">
                  <c:v>1</c:v>
                </c:pt>
                <c:pt idx="1056">
                  <c:v>3</c:v>
                </c:pt>
                <c:pt idx="1057">
                  <c:v>3</c:v>
                </c:pt>
                <c:pt idx="1058">
                  <c:v>35</c:v>
                </c:pt>
                <c:pt idx="1059">
                  <c:v>28</c:v>
                </c:pt>
                <c:pt idx="1060">
                  <c:v>6</c:v>
                </c:pt>
                <c:pt idx="1061">
                  <c:v>2</c:v>
                </c:pt>
                <c:pt idx="1062">
                  <c:v>14</c:v>
                </c:pt>
                <c:pt idx="1063">
                  <c:v>12</c:v>
                </c:pt>
                <c:pt idx="1064">
                  <c:v>5</c:v>
                </c:pt>
                <c:pt idx="1065">
                  <c:v>2</c:v>
                </c:pt>
                <c:pt idx="1066">
                  <c:v>7</c:v>
                </c:pt>
                <c:pt idx="1067">
                  <c:v>6</c:v>
                </c:pt>
                <c:pt idx="1068">
                  <c:v>6</c:v>
                </c:pt>
                <c:pt idx="1069">
                  <c:v>10</c:v>
                </c:pt>
                <c:pt idx="1070">
                  <c:v>288</c:v>
                </c:pt>
                <c:pt idx="1071">
                  <c:v>1</c:v>
                </c:pt>
                <c:pt idx="1072">
                  <c:v>7</c:v>
                </c:pt>
                <c:pt idx="1073">
                  <c:v>7</c:v>
                </c:pt>
                <c:pt idx="1074">
                  <c:v>9</c:v>
                </c:pt>
                <c:pt idx="1075">
                  <c:v>14</c:v>
                </c:pt>
                <c:pt idx="1076">
                  <c:v>8</c:v>
                </c:pt>
                <c:pt idx="1077">
                  <c:v>6</c:v>
                </c:pt>
                <c:pt idx="1078">
                  <c:v>50</c:v>
                </c:pt>
                <c:pt idx="1079">
                  <c:v>9</c:v>
                </c:pt>
                <c:pt idx="1080">
                  <c:v>9</c:v>
                </c:pt>
                <c:pt idx="1081">
                  <c:v>4</c:v>
                </c:pt>
                <c:pt idx="1082">
                  <c:v>27</c:v>
                </c:pt>
                <c:pt idx="1083">
                  <c:v>10</c:v>
                </c:pt>
                <c:pt idx="1084">
                  <c:v>1</c:v>
                </c:pt>
                <c:pt idx="1085">
                  <c:v>35</c:v>
                </c:pt>
                <c:pt idx="1086">
                  <c:v>0</c:v>
                </c:pt>
                <c:pt idx="1087">
                  <c:v>11</c:v>
                </c:pt>
                <c:pt idx="1088">
                  <c:v>16</c:v>
                </c:pt>
                <c:pt idx="1089">
                  <c:v>0</c:v>
                </c:pt>
                <c:pt idx="1090">
                  <c:v>1</c:v>
                </c:pt>
                <c:pt idx="1091">
                  <c:v>1</c:v>
                </c:pt>
                <c:pt idx="1092">
                  <c:v>13</c:v>
                </c:pt>
                <c:pt idx="1093">
                  <c:v>4</c:v>
                </c:pt>
                <c:pt idx="1094">
                  <c:v>0</c:v>
                </c:pt>
                <c:pt idx="1095">
                  <c:v>43</c:v>
                </c:pt>
                <c:pt idx="1096">
                  <c:v>2</c:v>
                </c:pt>
                <c:pt idx="1097">
                  <c:v>18</c:v>
                </c:pt>
                <c:pt idx="1098">
                  <c:v>10</c:v>
                </c:pt>
                <c:pt idx="1099">
                  <c:v>6</c:v>
                </c:pt>
                <c:pt idx="1100">
                  <c:v>8</c:v>
                </c:pt>
                <c:pt idx="1101">
                  <c:v>5</c:v>
                </c:pt>
                <c:pt idx="1102">
                  <c:v>4</c:v>
                </c:pt>
                <c:pt idx="1103">
                  <c:v>5</c:v>
                </c:pt>
                <c:pt idx="1104">
                  <c:v>1</c:v>
                </c:pt>
                <c:pt idx="1105">
                  <c:v>9</c:v>
                </c:pt>
                <c:pt idx="1106">
                  <c:v>1</c:v>
                </c:pt>
                <c:pt idx="1107">
                  <c:v>2</c:v>
                </c:pt>
                <c:pt idx="1108">
                  <c:v>4</c:v>
                </c:pt>
                <c:pt idx="1109">
                  <c:v>1</c:v>
                </c:pt>
                <c:pt idx="1110">
                  <c:v>4</c:v>
                </c:pt>
                <c:pt idx="1111">
                  <c:v>2</c:v>
                </c:pt>
                <c:pt idx="1112">
                  <c:v>5</c:v>
                </c:pt>
                <c:pt idx="1113">
                  <c:v>8</c:v>
                </c:pt>
                <c:pt idx="1114">
                  <c:v>3</c:v>
                </c:pt>
                <c:pt idx="1115">
                  <c:v>1</c:v>
                </c:pt>
                <c:pt idx="1116">
                  <c:v>2</c:v>
                </c:pt>
                <c:pt idx="1117">
                  <c:v>0</c:v>
                </c:pt>
                <c:pt idx="1118">
                  <c:v>9</c:v>
                </c:pt>
                <c:pt idx="1119">
                  <c:v>5</c:v>
                </c:pt>
                <c:pt idx="1120">
                  <c:v>197</c:v>
                </c:pt>
                <c:pt idx="1121">
                  <c:v>4</c:v>
                </c:pt>
                <c:pt idx="1122">
                  <c:v>4</c:v>
                </c:pt>
                <c:pt idx="1123">
                  <c:v>1</c:v>
                </c:pt>
                <c:pt idx="1124">
                  <c:v>1</c:v>
                </c:pt>
                <c:pt idx="1125">
                  <c:v>1</c:v>
                </c:pt>
                <c:pt idx="1126">
                  <c:v>10</c:v>
                </c:pt>
                <c:pt idx="1127">
                  <c:v>20</c:v>
                </c:pt>
                <c:pt idx="1128">
                  <c:v>3</c:v>
                </c:pt>
                <c:pt idx="1129">
                  <c:v>3</c:v>
                </c:pt>
                <c:pt idx="1130">
                  <c:v>2</c:v>
                </c:pt>
                <c:pt idx="1131">
                  <c:v>5</c:v>
                </c:pt>
                <c:pt idx="1132">
                  <c:v>1</c:v>
                </c:pt>
                <c:pt idx="1133">
                  <c:v>4</c:v>
                </c:pt>
                <c:pt idx="1134">
                  <c:v>0</c:v>
                </c:pt>
                <c:pt idx="1135">
                  <c:v>0</c:v>
                </c:pt>
                <c:pt idx="1136">
                  <c:v>4</c:v>
                </c:pt>
                <c:pt idx="1137">
                  <c:v>4</c:v>
                </c:pt>
                <c:pt idx="1138">
                  <c:v>1</c:v>
                </c:pt>
                <c:pt idx="1139">
                  <c:v>1</c:v>
                </c:pt>
                <c:pt idx="1140">
                  <c:v>2</c:v>
                </c:pt>
                <c:pt idx="1141">
                  <c:v>1</c:v>
                </c:pt>
                <c:pt idx="1142">
                  <c:v>15</c:v>
                </c:pt>
                <c:pt idx="1143">
                  <c:v>185</c:v>
                </c:pt>
                <c:pt idx="1144">
                  <c:v>1</c:v>
                </c:pt>
                <c:pt idx="1145">
                  <c:v>3</c:v>
                </c:pt>
                <c:pt idx="1146">
                  <c:v>0</c:v>
                </c:pt>
                <c:pt idx="1147">
                  <c:v>1</c:v>
                </c:pt>
                <c:pt idx="1148">
                  <c:v>9</c:v>
                </c:pt>
                <c:pt idx="1149">
                  <c:v>14</c:v>
                </c:pt>
                <c:pt idx="1150">
                  <c:v>16</c:v>
                </c:pt>
                <c:pt idx="1151">
                  <c:v>0</c:v>
                </c:pt>
                <c:pt idx="1152">
                  <c:v>1</c:v>
                </c:pt>
                <c:pt idx="1153">
                  <c:v>12</c:v>
                </c:pt>
                <c:pt idx="1154">
                  <c:v>2</c:v>
                </c:pt>
                <c:pt idx="1155">
                  <c:v>4</c:v>
                </c:pt>
                <c:pt idx="1156">
                  <c:v>23</c:v>
                </c:pt>
                <c:pt idx="1157">
                  <c:v>0</c:v>
                </c:pt>
                <c:pt idx="1158">
                  <c:v>2</c:v>
                </c:pt>
                <c:pt idx="1159">
                  <c:v>0</c:v>
                </c:pt>
                <c:pt idx="1160">
                  <c:v>8</c:v>
                </c:pt>
                <c:pt idx="1161">
                  <c:v>35</c:v>
                </c:pt>
                <c:pt idx="1162">
                  <c:v>7</c:v>
                </c:pt>
                <c:pt idx="1163">
                  <c:v>2</c:v>
                </c:pt>
                <c:pt idx="1164">
                  <c:v>1</c:v>
                </c:pt>
                <c:pt idx="1165">
                  <c:v>0</c:v>
                </c:pt>
                <c:pt idx="1166">
                  <c:v>22</c:v>
                </c:pt>
                <c:pt idx="1167">
                  <c:v>3</c:v>
                </c:pt>
                <c:pt idx="1168">
                  <c:v>4</c:v>
                </c:pt>
                <c:pt idx="1169">
                  <c:v>0</c:v>
                </c:pt>
                <c:pt idx="1170">
                  <c:v>1</c:v>
                </c:pt>
                <c:pt idx="1171">
                  <c:v>7</c:v>
                </c:pt>
                <c:pt idx="1172">
                  <c:v>26</c:v>
                </c:pt>
                <c:pt idx="1173">
                  <c:v>1</c:v>
                </c:pt>
                <c:pt idx="1174">
                  <c:v>1000</c:v>
                </c:pt>
                <c:pt idx="1175">
                  <c:v>3</c:v>
                </c:pt>
                <c:pt idx="1176">
                  <c:v>10</c:v>
                </c:pt>
                <c:pt idx="1177">
                  <c:v>1</c:v>
                </c:pt>
                <c:pt idx="1178">
                  <c:v>65</c:v>
                </c:pt>
                <c:pt idx="1179">
                  <c:v>1</c:v>
                </c:pt>
                <c:pt idx="1180">
                  <c:v>3</c:v>
                </c:pt>
                <c:pt idx="1181">
                  <c:v>84</c:v>
                </c:pt>
                <c:pt idx="1182">
                  <c:v>13</c:v>
                </c:pt>
                <c:pt idx="1183">
                  <c:v>4</c:v>
                </c:pt>
                <c:pt idx="1184">
                  <c:v>38</c:v>
                </c:pt>
                <c:pt idx="1185">
                  <c:v>2</c:v>
                </c:pt>
                <c:pt idx="1186">
                  <c:v>1</c:v>
                </c:pt>
                <c:pt idx="1187">
                  <c:v>6</c:v>
                </c:pt>
                <c:pt idx="1188">
                  <c:v>2</c:v>
                </c:pt>
                <c:pt idx="1189">
                  <c:v>0</c:v>
                </c:pt>
                <c:pt idx="1190">
                  <c:v>1</c:v>
                </c:pt>
                <c:pt idx="1191">
                  <c:v>6</c:v>
                </c:pt>
                <c:pt idx="1192">
                  <c:v>3</c:v>
                </c:pt>
                <c:pt idx="1193">
                  <c:v>0</c:v>
                </c:pt>
                <c:pt idx="1194">
                  <c:v>150</c:v>
                </c:pt>
                <c:pt idx="1195">
                  <c:v>10</c:v>
                </c:pt>
                <c:pt idx="1196">
                  <c:v>2</c:v>
                </c:pt>
                <c:pt idx="1197">
                  <c:v>9</c:v>
                </c:pt>
                <c:pt idx="1198">
                  <c:v>23</c:v>
                </c:pt>
                <c:pt idx="1199">
                  <c:v>68</c:v>
                </c:pt>
                <c:pt idx="1200">
                  <c:v>0</c:v>
                </c:pt>
                <c:pt idx="1201">
                  <c:v>12</c:v>
                </c:pt>
                <c:pt idx="1202">
                  <c:v>3</c:v>
                </c:pt>
                <c:pt idx="1203">
                  <c:v>2</c:v>
                </c:pt>
                <c:pt idx="1204">
                  <c:v>7</c:v>
                </c:pt>
                <c:pt idx="1205">
                  <c:v>3</c:v>
                </c:pt>
                <c:pt idx="1206">
                  <c:v>1</c:v>
                </c:pt>
                <c:pt idx="1207">
                  <c:v>10</c:v>
                </c:pt>
                <c:pt idx="1208">
                  <c:v>9</c:v>
                </c:pt>
                <c:pt idx="1209">
                  <c:v>0</c:v>
                </c:pt>
                <c:pt idx="1210">
                  <c:v>9</c:v>
                </c:pt>
                <c:pt idx="1211">
                  <c:v>9</c:v>
                </c:pt>
                <c:pt idx="1212">
                  <c:v>1</c:v>
                </c:pt>
                <c:pt idx="1213">
                  <c:v>2</c:v>
                </c:pt>
                <c:pt idx="1214">
                  <c:v>27</c:v>
                </c:pt>
                <c:pt idx="1215">
                  <c:v>36</c:v>
                </c:pt>
                <c:pt idx="1216">
                  <c:v>1</c:v>
                </c:pt>
                <c:pt idx="1217">
                  <c:v>2</c:v>
                </c:pt>
                <c:pt idx="1218">
                  <c:v>3</c:v>
                </c:pt>
                <c:pt idx="1219">
                  <c:v>4</c:v>
                </c:pt>
                <c:pt idx="1220">
                  <c:v>2</c:v>
                </c:pt>
                <c:pt idx="1221">
                  <c:v>3</c:v>
                </c:pt>
                <c:pt idx="1222">
                  <c:v>10</c:v>
                </c:pt>
                <c:pt idx="1223">
                  <c:v>1</c:v>
                </c:pt>
                <c:pt idx="1224">
                  <c:v>2</c:v>
                </c:pt>
                <c:pt idx="1225">
                  <c:v>22</c:v>
                </c:pt>
                <c:pt idx="1226">
                  <c:v>33</c:v>
                </c:pt>
                <c:pt idx="1227">
                  <c:v>2</c:v>
                </c:pt>
                <c:pt idx="1228">
                  <c:v>5</c:v>
                </c:pt>
                <c:pt idx="1229">
                  <c:v>4</c:v>
                </c:pt>
                <c:pt idx="1230">
                  <c:v>8</c:v>
                </c:pt>
                <c:pt idx="1231">
                  <c:v>2</c:v>
                </c:pt>
                <c:pt idx="1232">
                  <c:v>1</c:v>
                </c:pt>
                <c:pt idx="1233">
                  <c:v>5</c:v>
                </c:pt>
                <c:pt idx="1234">
                  <c:v>5</c:v>
                </c:pt>
                <c:pt idx="1235">
                  <c:v>7</c:v>
                </c:pt>
                <c:pt idx="1236">
                  <c:v>2</c:v>
                </c:pt>
                <c:pt idx="1237">
                  <c:v>0</c:v>
                </c:pt>
                <c:pt idx="1238">
                  <c:v>12</c:v>
                </c:pt>
                <c:pt idx="1239">
                  <c:v>9</c:v>
                </c:pt>
                <c:pt idx="1240">
                  <c:v>6</c:v>
                </c:pt>
                <c:pt idx="1241">
                  <c:v>7</c:v>
                </c:pt>
                <c:pt idx="1242">
                  <c:v>64</c:v>
                </c:pt>
                <c:pt idx="1243">
                  <c:v>15</c:v>
                </c:pt>
                <c:pt idx="1244">
                  <c:v>6</c:v>
                </c:pt>
                <c:pt idx="1245">
                  <c:v>8</c:v>
                </c:pt>
                <c:pt idx="1246">
                  <c:v>8</c:v>
                </c:pt>
                <c:pt idx="1247">
                  <c:v>1</c:v>
                </c:pt>
                <c:pt idx="1248">
                  <c:v>3</c:v>
                </c:pt>
                <c:pt idx="1249">
                  <c:v>3</c:v>
                </c:pt>
                <c:pt idx="1250">
                  <c:v>9</c:v>
                </c:pt>
                <c:pt idx="1251">
                  <c:v>11</c:v>
                </c:pt>
                <c:pt idx="1252">
                  <c:v>4</c:v>
                </c:pt>
                <c:pt idx="1253">
                  <c:v>6</c:v>
                </c:pt>
                <c:pt idx="1254">
                  <c:v>2</c:v>
                </c:pt>
                <c:pt idx="1255">
                  <c:v>2</c:v>
                </c:pt>
                <c:pt idx="1256">
                  <c:v>1</c:v>
                </c:pt>
                <c:pt idx="1257">
                  <c:v>21</c:v>
                </c:pt>
                <c:pt idx="1258">
                  <c:v>2</c:v>
                </c:pt>
                <c:pt idx="1259">
                  <c:v>1</c:v>
                </c:pt>
                <c:pt idx="1260">
                  <c:v>3</c:v>
                </c:pt>
                <c:pt idx="1261">
                  <c:v>7</c:v>
                </c:pt>
                <c:pt idx="1262">
                  <c:v>4</c:v>
                </c:pt>
                <c:pt idx="1263">
                  <c:v>2</c:v>
                </c:pt>
                <c:pt idx="1264">
                  <c:v>4</c:v>
                </c:pt>
                <c:pt idx="1265">
                  <c:v>63</c:v>
                </c:pt>
                <c:pt idx="1266">
                  <c:v>1</c:v>
                </c:pt>
                <c:pt idx="1267">
                  <c:v>1</c:v>
                </c:pt>
                <c:pt idx="1268">
                  <c:v>0</c:v>
                </c:pt>
                <c:pt idx="1269">
                  <c:v>14</c:v>
                </c:pt>
                <c:pt idx="1270">
                  <c:v>37</c:v>
                </c:pt>
                <c:pt idx="1271">
                  <c:v>2</c:v>
                </c:pt>
                <c:pt idx="1272">
                  <c:v>4</c:v>
                </c:pt>
                <c:pt idx="1273">
                  <c:v>0</c:v>
                </c:pt>
                <c:pt idx="1274">
                  <c:v>2</c:v>
                </c:pt>
                <c:pt idx="1275">
                  <c:v>2</c:v>
                </c:pt>
                <c:pt idx="1276">
                  <c:v>5</c:v>
                </c:pt>
                <c:pt idx="1277">
                  <c:v>17</c:v>
                </c:pt>
                <c:pt idx="1278">
                  <c:v>16</c:v>
                </c:pt>
                <c:pt idx="1279">
                  <c:v>5</c:v>
                </c:pt>
                <c:pt idx="1280">
                  <c:v>8</c:v>
                </c:pt>
                <c:pt idx="1281">
                  <c:v>354</c:v>
                </c:pt>
                <c:pt idx="1282">
                  <c:v>1</c:v>
                </c:pt>
                <c:pt idx="1283">
                  <c:v>18</c:v>
                </c:pt>
                <c:pt idx="1284">
                  <c:v>13</c:v>
                </c:pt>
                <c:pt idx="1285">
                  <c:v>3</c:v>
                </c:pt>
                <c:pt idx="1286">
                  <c:v>16</c:v>
                </c:pt>
                <c:pt idx="1287">
                  <c:v>3</c:v>
                </c:pt>
                <c:pt idx="1288">
                  <c:v>5</c:v>
                </c:pt>
                <c:pt idx="1289">
                  <c:v>3</c:v>
                </c:pt>
                <c:pt idx="1290">
                  <c:v>1</c:v>
                </c:pt>
                <c:pt idx="1291">
                  <c:v>1</c:v>
                </c:pt>
                <c:pt idx="1292">
                  <c:v>85</c:v>
                </c:pt>
                <c:pt idx="1293">
                  <c:v>2</c:v>
                </c:pt>
                <c:pt idx="1294">
                  <c:v>1</c:v>
                </c:pt>
                <c:pt idx="1295">
                  <c:v>2</c:v>
                </c:pt>
                <c:pt idx="1296">
                  <c:v>4</c:v>
                </c:pt>
                <c:pt idx="1297">
                  <c:v>7</c:v>
                </c:pt>
                <c:pt idx="1298">
                  <c:v>8</c:v>
                </c:pt>
                <c:pt idx="1299">
                  <c:v>19</c:v>
                </c:pt>
                <c:pt idx="1300">
                  <c:v>5</c:v>
                </c:pt>
                <c:pt idx="1301">
                  <c:v>17</c:v>
                </c:pt>
                <c:pt idx="1302">
                  <c:v>2</c:v>
                </c:pt>
                <c:pt idx="1303">
                  <c:v>10</c:v>
                </c:pt>
                <c:pt idx="1304">
                  <c:v>1</c:v>
                </c:pt>
                <c:pt idx="1305">
                  <c:v>1</c:v>
                </c:pt>
                <c:pt idx="1306">
                  <c:v>4</c:v>
                </c:pt>
                <c:pt idx="1307">
                  <c:v>2</c:v>
                </c:pt>
                <c:pt idx="1308">
                  <c:v>24</c:v>
                </c:pt>
                <c:pt idx="1309">
                  <c:v>13</c:v>
                </c:pt>
                <c:pt idx="1310">
                  <c:v>1</c:v>
                </c:pt>
                <c:pt idx="1311">
                  <c:v>5</c:v>
                </c:pt>
                <c:pt idx="1312">
                  <c:v>7</c:v>
                </c:pt>
                <c:pt idx="1313">
                  <c:v>16</c:v>
                </c:pt>
                <c:pt idx="1314">
                  <c:v>13</c:v>
                </c:pt>
                <c:pt idx="1315">
                  <c:v>10</c:v>
                </c:pt>
                <c:pt idx="1316">
                  <c:v>2</c:v>
                </c:pt>
                <c:pt idx="1317">
                  <c:v>1</c:v>
                </c:pt>
                <c:pt idx="1318">
                  <c:v>1</c:v>
                </c:pt>
                <c:pt idx="1319">
                  <c:v>6</c:v>
                </c:pt>
                <c:pt idx="1320">
                  <c:v>2</c:v>
                </c:pt>
                <c:pt idx="1321">
                  <c:v>1</c:v>
                </c:pt>
                <c:pt idx="1322">
                  <c:v>2</c:v>
                </c:pt>
                <c:pt idx="1323">
                  <c:v>6</c:v>
                </c:pt>
                <c:pt idx="1324">
                  <c:v>1</c:v>
                </c:pt>
                <c:pt idx="1325">
                  <c:v>1</c:v>
                </c:pt>
                <c:pt idx="1326">
                  <c:v>24</c:v>
                </c:pt>
                <c:pt idx="1327">
                  <c:v>8</c:v>
                </c:pt>
                <c:pt idx="1328">
                  <c:v>25</c:v>
                </c:pt>
                <c:pt idx="1329">
                  <c:v>26</c:v>
                </c:pt>
                <c:pt idx="1330">
                  <c:v>3</c:v>
                </c:pt>
                <c:pt idx="1331">
                  <c:v>2</c:v>
                </c:pt>
                <c:pt idx="1332">
                  <c:v>5</c:v>
                </c:pt>
                <c:pt idx="1333">
                  <c:v>6</c:v>
                </c:pt>
                <c:pt idx="1334">
                  <c:v>1</c:v>
                </c:pt>
                <c:pt idx="1335">
                  <c:v>1</c:v>
                </c:pt>
                <c:pt idx="1336">
                  <c:v>9</c:v>
                </c:pt>
                <c:pt idx="1337">
                  <c:v>2</c:v>
                </c:pt>
                <c:pt idx="1338">
                  <c:v>47</c:v>
                </c:pt>
                <c:pt idx="1339">
                  <c:v>1</c:v>
                </c:pt>
                <c:pt idx="1340">
                  <c:v>0</c:v>
                </c:pt>
                <c:pt idx="1341">
                  <c:v>11</c:v>
                </c:pt>
                <c:pt idx="1342">
                  <c:v>13</c:v>
                </c:pt>
                <c:pt idx="1343">
                  <c:v>25</c:v>
                </c:pt>
                <c:pt idx="1344">
                  <c:v>14</c:v>
                </c:pt>
                <c:pt idx="1345">
                  <c:v>2</c:v>
                </c:pt>
                <c:pt idx="1346">
                  <c:v>3</c:v>
                </c:pt>
                <c:pt idx="1347">
                  <c:v>4</c:v>
                </c:pt>
                <c:pt idx="1348">
                  <c:v>11</c:v>
                </c:pt>
                <c:pt idx="1349">
                  <c:v>4</c:v>
                </c:pt>
                <c:pt idx="1350">
                  <c:v>3</c:v>
                </c:pt>
                <c:pt idx="1351">
                  <c:v>2</c:v>
                </c:pt>
                <c:pt idx="1352">
                  <c:v>4</c:v>
                </c:pt>
                <c:pt idx="1353">
                  <c:v>15</c:v>
                </c:pt>
                <c:pt idx="1354">
                  <c:v>14</c:v>
                </c:pt>
                <c:pt idx="1355">
                  <c:v>1</c:v>
                </c:pt>
                <c:pt idx="1356">
                  <c:v>2</c:v>
                </c:pt>
                <c:pt idx="1357">
                  <c:v>15</c:v>
                </c:pt>
                <c:pt idx="1358">
                  <c:v>5</c:v>
                </c:pt>
                <c:pt idx="1359">
                  <c:v>2</c:v>
                </c:pt>
                <c:pt idx="1360">
                  <c:v>9</c:v>
                </c:pt>
                <c:pt idx="1361">
                  <c:v>1</c:v>
                </c:pt>
                <c:pt idx="1362">
                  <c:v>31</c:v>
                </c:pt>
                <c:pt idx="1363">
                  <c:v>5</c:v>
                </c:pt>
                <c:pt idx="1364">
                  <c:v>2</c:v>
                </c:pt>
                <c:pt idx="1365">
                  <c:v>1</c:v>
                </c:pt>
                <c:pt idx="1366">
                  <c:v>1</c:v>
                </c:pt>
                <c:pt idx="1367">
                  <c:v>1</c:v>
                </c:pt>
                <c:pt idx="1368">
                  <c:v>32</c:v>
                </c:pt>
                <c:pt idx="1369">
                  <c:v>210</c:v>
                </c:pt>
                <c:pt idx="1370">
                  <c:v>1</c:v>
                </c:pt>
                <c:pt idx="1371">
                  <c:v>3</c:v>
                </c:pt>
                <c:pt idx="1372">
                  <c:v>4</c:v>
                </c:pt>
                <c:pt idx="1373">
                  <c:v>85</c:v>
                </c:pt>
                <c:pt idx="1374">
                  <c:v>1</c:v>
                </c:pt>
                <c:pt idx="1375">
                  <c:v>3</c:v>
                </c:pt>
                <c:pt idx="1376">
                  <c:v>1</c:v>
                </c:pt>
                <c:pt idx="1377">
                  <c:v>4</c:v>
                </c:pt>
                <c:pt idx="1378">
                  <c:v>2</c:v>
                </c:pt>
                <c:pt idx="1379">
                  <c:v>5</c:v>
                </c:pt>
                <c:pt idx="1380">
                  <c:v>51</c:v>
                </c:pt>
                <c:pt idx="1381">
                  <c:v>14</c:v>
                </c:pt>
                <c:pt idx="1382">
                  <c:v>132</c:v>
                </c:pt>
                <c:pt idx="1383">
                  <c:v>26</c:v>
                </c:pt>
                <c:pt idx="1384">
                  <c:v>2</c:v>
                </c:pt>
                <c:pt idx="1385">
                  <c:v>0</c:v>
                </c:pt>
                <c:pt idx="1386">
                  <c:v>27</c:v>
                </c:pt>
                <c:pt idx="1387">
                  <c:v>7</c:v>
                </c:pt>
                <c:pt idx="1388">
                  <c:v>1</c:v>
                </c:pt>
                <c:pt idx="1389">
                  <c:v>10</c:v>
                </c:pt>
                <c:pt idx="1390">
                  <c:v>5</c:v>
                </c:pt>
                <c:pt idx="1391">
                  <c:v>3000</c:v>
                </c:pt>
                <c:pt idx="1392">
                  <c:v>10</c:v>
                </c:pt>
                <c:pt idx="1393">
                  <c:v>6</c:v>
                </c:pt>
                <c:pt idx="1394">
                  <c:v>1</c:v>
                </c:pt>
                <c:pt idx="1395">
                  <c:v>0</c:v>
                </c:pt>
                <c:pt idx="1396">
                  <c:v>3</c:v>
                </c:pt>
                <c:pt idx="1397">
                  <c:v>12</c:v>
                </c:pt>
                <c:pt idx="1398">
                  <c:v>0</c:v>
                </c:pt>
                <c:pt idx="1399">
                  <c:v>1</c:v>
                </c:pt>
                <c:pt idx="1400">
                  <c:v>39</c:v>
                </c:pt>
                <c:pt idx="1401">
                  <c:v>26</c:v>
                </c:pt>
                <c:pt idx="1402">
                  <c:v>1</c:v>
                </c:pt>
                <c:pt idx="1403">
                  <c:v>1</c:v>
                </c:pt>
                <c:pt idx="1404">
                  <c:v>5</c:v>
                </c:pt>
                <c:pt idx="1405">
                  <c:v>2</c:v>
                </c:pt>
                <c:pt idx="1406">
                  <c:v>6</c:v>
                </c:pt>
                <c:pt idx="1407">
                  <c:v>3</c:v>
                </c:pt>
                <c:pt idx="1408">
                  <c:v>4</c:v>
                </c:pt>
                <c:pt idx="1409">
                  <c:v>7</c:v>
                </c:pt>
                <c:pt idx="1410">
                  <c:v>3</c:v>
                </c:pt>
                <c:pt idx="1411">
                  <c:v>4</c:v>
                </c:pt>
                <c:pt idx="1412">
                  <c:v>18</c:v>
                </c:pt>
                <c:pt idx="1413">
                  <c:v>3</c:v>
                </c:pt>
                <c:pt idx="1414">
                  <c:v>12</c:v>
                </c:pt>
                <c:pt idx="1415">
                  <c:v>1</c:v>
                </c:pt>
                <c:pt idx="1416">
                  <c:v>8</c:v>
                </c:pt>
                <c:pt idx="1417">
                  <c:v>8</c:v>
                </c:pt>
                <c:pt idx="1418">
                  <c:v>1</c:v>
                </c:pt>
                <c:pt idx="1419">
                  <c:v>1</c:v>
                </c:pt>
                <c:pt idx="1420">
                  <c:v>15</c:v>
                </c:pt>
                <c:pt idx="1421">
                  <c:v>1</c:v>
                </c:pt>
                <c:pt idx="1422">
                  <c:v>5</c:v>
                </c:pt>
                <c:pt idx="1423">
                  <c:v>3</c:v>
                </c:pt>
                <c:pt idx="1424">
                  <c:v>31</c:v>
                </c:pt>
                <c:pt idx="1425">
                  <c:v>3</c:v>
                </c:pt>
                <c:pt idx="1426">
                  <c:v>22</c:v>
                </c:pt>
                <c:pt idx="1427">
                  <c:v>7</c:v>
                </c:pt>
                <c:pt idx="1428">
                  <c:v>13</c:v>
                </c:pt>
                <c:pt idx="1429">
                  <c:v>8</c:v>
                </c:pt>
                <c:pt idx="1430">
                  <c:v>12</c:v>
                </c:pt>
                <c:pt idx="1431">
                  <c:v>1</c:v>
                </c:pt>
                <c:pt idx="1432">
                  <c:v>11</c:v>
                </c:pt>
                <c:pt idx="1433">
                  <c:v>1</c:v>
                </c:pt>
                <c:pt idx="1434">
                  <c:v>0</c:v>
                </c:pt>
                <c:pt idx="1435">
                  <c:v>5</c:v>
                </c:pt>
                <c:pt idx="1436">
                  <c:v>6</c:v>
                </c:pt>
                <c:pt idx="1437">
                  <c:v>3</c:v>
                </c:pt>
                <c:pt idx="1438">
                  <c:v>93</c:v>
                </c:pt>
                <c:pt idx="1439">
                  <c:v>1</c:v>
                </c:pt>
                <c:pt idx="1440">
                  <c:v>13</c:v>
                </c:pt>
                <c:pt idx="1441">
                  <c:v>19</c:v>
                </c:pt>
                <c:pt idx="1442">
                  <c:v>16</c:v>
                </c:pt>
                <c:pt idx="1443">
                  <c:v>112</c:v>
                </c:pt>
                <c:pt idx="1444">
                  <c:v>1</c:v>
                </c:pt>
                <c:pt idx="1445">
                  <c:v>5</c:v>
                </c:pt>
                <c:pt idx="1446">
                  <c:v>3</c:v>
                </c:pt>
                <c:pt idx="1447">
                  <c:v>4</c:v>
                </c:pt>
                <c:pt idx="1448">
                  <c:v>4</c:v>
                </c:pt>
                <c:pt idx="1449">
                  <c:v>6</c:v>
                </c:pt>
                <c:pt idx="1450">
                  <c:v>1</c:v>
                </c:pt>
                <c:pt idx="1451">
                  <c:v>8</c:v>
                </c:pt>
                <c:pt idx="1452">
                  <c:v>14</c:v>
                </c:pt>
                <c:pt idx="1453">
                  <c:v>3</c:v>
                </c:pt>
                <c:pt idx="1454">
                  <c:v>5</c:v>
                </c:pt>
                <c:pt idx="1455">
                  <c:v>11</c:v>
                </c:pt>
                <c:pt idx="1456">
                  <c:v>2</c:v>
                </c:pt>
                <c:pt idx="1457">
                  <c:v>4</c:v>
                </c:pt>
                <c:pt idx="1458">
                  <c:v>18</c:v>
                </c:pt>
                <c:pt idx="1459">
                  <c:v>2</c:v>
                </c:pt>
                <c:pt idx="1460">
                  <c:v>4</c:v>
                </c:pt>
                <c:pt idx="1461">
                  <c:v>2</c:v>
                </c:pt>
                <c:pt idx="1462">
                  <c:v>3</c:v>
                </c:pt>
                <c:pt idx="1463">
                  <c:v>11</c:v>
                </c:pt>
                <c:pt idx="1464">
                  <c:v>10</c:v>
                </c:pt>
                <c:pt idx="1465">
                  <c:v>5</c:v>
                </c:pt>
                <c:pt idx="1466">
                  <c:v>2</c:v>
                </c:pt>
                <c:pt idx="1467">
                  <c:v>15</c:v>
                </c:pt>
                <c:pt idx="1468">
                  <c:v>10</c:v>
                </c:pt>
                <c:pt idx="1469">
                  <c:v>20</c:v>
                </c:pt>
                <c:pt idx="1470">
                  <c:v>1</c:v>
                </c:pt>
                <c:pt idx="1471">
                  <c:v>41</c:v>
                </c:pt>
                <c:pt idx="1472">
                  <c:v>3</c:v>
                </c:pt>
                <c:pt idx="1473">
                  <c:v>25</c:v>
                </c:pt>
                <c:pt idx="1474">
                  <c:v>4</c:v>
                </c:pt>
                <c:pt idx="1475">
                  <c:v>3</c:v>
                </c:pt>
                <c:pt idx="1476">
                  <c:v>24</c:v>
                </c:pt>
                <c:pt idx="1477">
                  <c:v>13</c:v>
                </c:pt>
                <c:pt idx="1478">
                  <c:v>2</c:v>
                </c:pt>
                <c:pt idx="1479">
                  <c:v>10</c:v>
                </c:pt>
                <c:pt idx="1480">
                  <c:v>1</c:v>
                </c:pt>
                <c:pt idx="1481">
                  <c:v>2</c:v>
                </c:pt>
                <c:pt idx="1482">
                  <c:v>9</c:v>
                </c:pt>
                <c:pt idx="1483">
                  <c:v>3</c:v>
                </c:pt>
                <c:pt idx="1484">
                  <c:v>4</c:v>
                </c:pt>
                <c:pt idx="1485">
                  <c:v>2</c:v>
                </c:pt>
                <c:pt idx="1486">
                  <c:v>38</c:v>
                </c:pt>
                <c:pt idx="1487">
                  <c:v>2</c:v>
                </c:pt>
                <c:pt idx="1488">
                  <c:v>1</c:v>
                </c:pt>
                <c:pt idx="1489">
                  <c:v>20</c:v>
                </c:pt>
                <c:pt idx="1490">
                  <c:v>16</c:v>
                </c:pt>
                <c:pt idx="1491">
                  <c:v>6</c:v>
                </c:pt>
                <c:pt idx="1492">
                  <c:v>6</c:v>
                </c:pt>
                <c:pt idx="1493">
                  <c:v>7</c:v>
                </c:pt>
                <c:pt idx="1494">
                  <c:v>2</c:v>
                </c:pt>
                <c:pt idx="1495">
                  <c:v>43</c:v>
                </c:pt>
                <c:pt idx="1496">
                  <c:v>10</c:v>
                </c:pt>
                <c:pt idx="1497">
                  <c:v>2</c:v>
                </c:pt>
                <c:pt idx="1498">
                  <c:v>32</c:v>
                </c:pt>
                <c:pt idx="1499">
                  <c:v>11</c:v>
                </c:pt>
                <c:pt idx="1500">
                  <c:v>42</c:v>
                </c:pt>
                <c:pt idx="1501">
                  <c:v>36</c:v>
                </c:pt>
                <c:pt idx="1502">
                  <c:v>34</c:v>
                </c:pt>
                <c:pt idx="1503">
                  <c:v>1</c:v>
                </c:pt>
                <c:pt idx="1504">
                  <c:v>10</c:v>
                </c:pt>
                <c:pt idx="1505">
                  <c:v>31</c:v>
                </c:pt>
                <c:pt idx="1506">
                  <c:v>58</c:v>
                </c:pt>
                <c:pt idx="1507">
                  <c:v>2</c:v>
                </c:pt>
                <c:pt idx="1508">
                  <c:v>3</c:v>
                </c:pt>
                <c:pt idx="1509">
                  <c:v>8</c:v>
                </c:pt>
                <c:pt idx="1510">
                  <c:v>8</c:v>
                </c:pt>
                <c:pt idx="1511">
                  <c:v>900</c:v>
                </c:pt>
                <c:pt idx="1512">
                  <c:v>0</c:v>
                </c:pt>
                <c:pt idx="1513">
                  <c:v>10</c:v>
                </c:pt>
                <c:pt idx="1514">
                  <c:v>3</c:v>
                </c:pt>
                <c:pt idx="1515">
                  <c:v>6</c:v>
                </c:pt>
                <c:pt idx="1516">
                  <c:v>11</c:v>
                </c:pt>
                <c:pt idx="1517">
                  <c:v>1</c:v>
                </c:pt>
                <c:pt idx="1518">
                  <c:v>6</c:v>
                </c:pt>
                <c:pt idx="1519">
                  <c:v>7</c:v>
                </c:pt>
                <c:pt idx="1520">
                  <c:v>54</c:v>
                </c:pt>
                <c:pt idx="1521">
                  <c:v>2</c:v>
                </c:pt>
                <c:pt idx="1522">
                  <c:v>5</c:v>
                </c:pt>
                <c:pt idx="1523">
                  <c:v>3</c:v>
                </c:pt>
                <c:pt idx="1524">
                  <c:v>6</c:v>
                </c:pt>
                <c:pt idx="1525">
                  <c:v>27</c:v>
                </c:pt>
                <c:pt idx="1526">
                  <c:v>13</c:v>
                </c:pt>
                <c:pt idx="1527">
                  <c:v>5</c:v>
                </c:pt>
                <c:pt idx="1528">
                  <c:v>27</c:v>
                </c:pt>
                <c:pt idx="1529">
                  <c:v>5</c:v>
                </c:pt>
                <c:pt idx="1530">
                  <c:v>13</c:v>
                </c:pt>
                <c:pt idx="1531">
                  <c:v>11</c:v>
                </c:pt>
                <c:pt idx="1532">
                  <c:v>5</c:v>
                </c:pt>
                <c:pt idx="1533">
                  <c:v>9</c:v>
                </c:pt>
                <c:pt idx="1534">
                  <c:v>151</c:v>
                </c:pt>
                <c:pt idx="1535">
                  <c:v>6</c:v>
                </c:pt>
                <c:pt idx="1536">
                  <c:v>12</c:v>
                </c:pt>
                <c:pt idx="1537">
                  <c:v>1</c:v>
                </c:pt>
                <c:pt idx="1538">
                  <c:v>1</c:v>
                </c:pt>
                <c:pt idx="1539">
                  <c:v>5</c:v>
                </c:pt>
                <c:pt idx="1540">
                  <c:v>40</c:v>
                </c:pt>
                <c:pt idx="1541">
                  <c:v>2</c:v>
                </c:pt>
                <c:pt idx="1542">
                  <c:v>8</c:v>
                </c:pt>
                <c:pt idx="1543">
                  <c:v>3</c:v>
                </c:pt>
                <c:pt idx="1544">
                  <c:v>1</c:v>
                </c:pt>
                <c:pt idx="1545">
                  <c:v>62</c:v>
                </c:pt>
                <c:pt idx="1546">
                  <c:v>600</c:v>
                </c:pt>
                <c:pt idx="1547">
                  <c:v>14</c:v>
                </c:pt>
                <c:pt idx="1548">
                  <c:v>0</c:v>
                </c:pt>
                <c:pt idx="1549">
                  <c:v>37</c:v>
                </c:pt>
                <c:pt idx="1550">
                  <c:v>11</c:v>
                </c:pt>
                <c:pt idx="1551">
                  <c:v>0</c:v>
                </c:pt>
                <c:pt idx="1552">
                  <c:v>9</c:v>
                </c:pt>
                <c:pt idx="1553">
                  <c:v>3</c:v>
                </c:pt>
                <c:pt idx="1554">
                  <c:v>3</c:v>
                </c:pt>
                <c:pt idx="1555">
                  <c:v>41</c:v>
                </c:pt>
                <c:pt idx="1556">
                  <c:v>2</c:v>
                </c:pt>
                <c:pt idx="1557">
                  <c:v>6</c:v>
                </c:pt>
                <c:pt idx="1558">
                  <c:v>5</c:v>
                </c:pt>
                <c:pt idx="1559">
                  <c:v>6</c:v>
                </c:pt>
                <c:pt idx="1560">
                  <c:v>8</c:v>
                </c:pt>
                <c:pt idx="1561">
                  <c:v>2</c:v>
                </c:pt>
                <c:pt idx="1562">
                  <c:v>4</c:v>
                </c:pt>
                <c:pt idx="1563">
                  <c:v>15</c:v>
                </c:pt>
                <c:pt idx="1564">
                  <c:v>1</c:v>
                </c:pt>
                <c:pt idx="1565">
                  <c:v>4</c:v>
                </c:pt>
                <c:pt idx="1566">
                  <c:v>2</c:v>
                </c:pt>
                <c:pt idx="1567">
                  <c:v>26</c:v>
                </c:pt>
                <c:pt idx="1568">
                  <c:v>5</c:v>
                </c:pt>
                <c:pt idx="1569">
                  <c:v>600</c:v>
                </c:pt>
                <c:pt idx="1570">
                  <c:v>17</c:v>
                </c:pt>
                <c:pt idx="1571">
                  <c:v>17</c:v>
                </c:pt>
                <c:pt idx="1572">
                  <c:v>46</c:v>
                </c:pt>
                <c:pt idx="1573">
                  <c:v>12</c:v>
                </c:pt>
                <c:pt idx="1574">
                  <c:v>1</c:v>
                </c:pt>
                <c:pt idx="1575">
                  <c:v>0</c:v>
                </c:pt>
                <c:pt idx="1576">
                  <c:v>18</c:v>
                </c:pt>
                <c:pt idx="1577">
                  <c:v>2</c:v>
                </c:pt>
                <c:pt idx="1578">
                  <c:v>60</c:v>
                </c:pt>
                <c:pt idx="1579">
                  <c:v>8</c:v>
                </c:pt>
                <c:pt idx="1580">
                  <c:v>3</c:v>
                </c:pt>
                <c:pt idx="1581">
                  <c:v>8</c:v>
                </c:pt>
                <c:pt idx="1582">
                  <c:v>0</c:v>
                </c:pt>
                <c:pt idx="1583">
                  <c:v>41</c:v>
                </c:pt>
                <c:pt idx="1584">
                  <c:v>28</c:v>
                </c:pt>
                <c:pt idx="1585">
                  <c:v>2</c:v>
                </c:pt>
                <c:pt idx="1586">
                  <c:v>23</c:v>
                </c:pt>
                <c:pt idx="1587">
                  <c:v>0</c:v>
                </c:pt>
                <c:pt idx="1588">
                  <c:v>6</c:v>
                </c:pt>
                <c:pt idx="1589">
                  <c:v>8</c:v>
                </c:pt>
                <c:pt idx="1590">
                  <c:v>6</c:v>
                </c:pt>
                <c:pt idx="1591">
                  <c:v>7</c:v>
                </c:pt>
                <c:pt idx="1592">
                  <c:v>35</c:v>
                </c:pt>
                <c:pt idx="1593">
                  <c:v>3</c:v>
                </c:pt>
                <c:pt idx="1594">
                  <c:v>7</c:v>
                </c:pt>
                <c:pt idx="1595">
                  <c:v>3</c:v>
                </c:pt>
                <c:pt idx="1596">
                  <c:v>1</c:v>
                </c:pt>
                <c:pt idx="1597">
                  <c:v>3</c:v>
                </c:pt>
                <c:pt idx="1598">
                  <c:v>28</c:v>
                </c:pt>
                <c:pt idx="1599">
                  <c:v>3</c:v>
                </c:pt>
                <c:pt idx="1600">
                  <c:v>1</c:v>
                </c:pt>
                <c:pt idx="1601">
                  <c:v>1</c:v>
                </c:pt>
                <c:pt idx="1602">
                  <c:v>5</c:v>
                </c:pt>
                <c:pt idx="1603">
                  <c:v>6</c:v>
                </c:pt>
                <c:pt idx="1604">
                  <c:v>4</c:v>
                </c:pt>
                <c:pt idx="1605">
                  <c:v>11</c:v>
                </c:pt>
                <c:pt idx="1606">
                  <c:v>1</c:v>
                </c:pt>
                <c:pt idx="1607">
                  <c:v>8</c:v>
                </c:pt>
                <c:pt idx="1608">
                  <c:v>10</c:v>
                </c:pt>
                <c:pt idx="1609">
                  <c:v>10</c:v>
                </c:pt>
                <c:pt idx="1610">
                  <c:v>12</c:v>
                </c:pt>
                <c:pt idx="1611">
                  <c:v>48</c:v>
                </c:pt>
                <c:pt idx="1612">
                  <c:v>10</c:v>
                </c:pt>
                <c:pt idx="1613">
                  <c:v>2</c:v>
                </c:pt>
                <c:pt idx="1614">
                  <c:v>1</c:v>
                </c:pt>
                <c:pt idx="1615">
                  <c:v>5</c:v>
                </c:pt>
                <c:pt idx="1616">
                  <c:v>21</c:v>
                </c:pt>
                <c:pt idx="1617">
                  <c:v>30</c:v>
                </c:pt>
                <c:pt idx="1618">
                  <c:v>6</c:v>
                </c:pt>
                <c:pt idx="1619">
                  <c:v>111</c:v>
                </c:pt>
                <c:pt idx="1620">
                  <c:v>38</c:v>
                </c:pt>
                <c:pt idx="1621">
                  <c:v>1</c:v>
                </c:pt>
                <c:pt idx="1622">
                  <c:v>2</c:v>
                </c:pt>
                <c:pt idx="1623">
                  <c:v>15</c:v>
                </c:pt>
                <c:pt idx="1624">
                  <c:v>2</c:v>
                </c:pt>
                <c:pt idx="1625">
                  <c:v>37</c:v>
                </c:pt>
                <c:pt idx="1626">
                  <c:v>10</c:v>
                </c:pt>
                <c:pt idx="1627">
                  <c:v>41</c:v>
                </c:pt>
                <c:pt idx="1628">
                  <c:v>8</c:v>
                </c:pt>
                <c:pt idx="1629">
                  <c:v>8</c:v>
                </c:pt>
                <c:pt idx="1630">
                  <c:v>33</c:v>
                </c:pt>
                <c:pt idx="1631">
                  <c:v>11</c:v>
                </c:pt>
                <c:pt idx="1632">
                  <c:v>13</c:v>
                </c:pt>
                <c:pt idx="1633">
                  <c:v>5</c:v>
                </c:pt>
                <c:pt idx="1634">
                  <c:v>18</c:v>
                </c:pt>
                <c:pt idx="1635">
                  <c:v>2</c:v>
                </c:pt>
                <c:pt idx="1636">
                  <c:v>1</c:v>
                </c:pt>
                <c:pt idx="1637">
                  <c:v>19</c:v>
                </c:pt>
                <c:pt idx="1638">
                  <c:v>39</c:v>
                </c:pt>
                <c:pt idx="1639">
                  <c:v>2</c:v>
                </c:pt>
                <c:pt idx="1640">
                  <c:v>8</c:v>
                </c:pt>
                <c:pt idx="1641">
                  <c:v>20</c:v>
                </c:pt>
                <c:pt idx="1642">
                  <c:v>1</c:v>
                </c:pt>
                <c:pt idx="1643">
                  <c:v>6</c:v>
                </c:pt>
                <c:pt idx="1644">
                  <c:v>11</c:v>
                </c:pt>
                <c:pt idx="1645">
                  <c:v>3</c:v>
                </c:pt>
                <c:pt idx="1646">
                  <c:v>2</c:v>
                </c:pt>
                <c:pt idx="1647">
                  <c:v>9</c:v>
                </c:pt>
                <c:pt idx="1648">
                  <c:v>3</c:v>
                </c:pt>
                <c:pt idx="1649">
                  <c:v>7</c:v>
                </c:pt>
                <c:pt idx="1650">
                  <c:v>24</c:v>
                </c:pt>
                <c:pt idx="1651">
                  <c:v>121</c:v>
                </c:pt>
                <c:pt idx="1652">
                  <c:v>7</c:v>
                </c:pt>
                <c:pt idx="1653">
                  <c:v>7</c:v>
                </c:pt>
                <c:pt idx="1654">
                  <c:v>32</c:v>
                </c:pt>
                <c:pt idx="1655">
                  <c:v>1</c:v>
                </c:pt>
                <c:pt idx="1656">
                  <c:v>7</c:v>
                </c:pt>
                <c:pt idx="1657">
                  <c:v>7</c:v>
                </c:pt>
                <c:pt idx="1658">
                  <c:v>6</c:v>
                </c:pt>
                <c:pt idx="1659">
                  <c:v>4</c:v>
                </c:pt>
                <c:pt idx="1660">
                  <c:v>24</c:v>
                </c:pt>
                <c:pt idx="1661">
                  <c:v>9</c:v>
                </c:pt>
                <c:pt idx="1662">
                  <c:v>16</c:v>
                </c:pt>
                <c:pt idx="1663">
                  <c:v>28</c:v>
                </c:pt>
                <c:pt idx="1664">
                  <c:v>28</c:v>
                </c:pt>
                <c:pt idx="1665">
                  <c:v>128</c:v>
                </c:pt>
                <c:pt idx="1666">
                  <c:v>4</c:v>
                </c:pt>
                <c:pt idx="1667">
                  <c:v>20</c:v>
                </c:pt>
                <c:pt idx="1668">
                  <c:v>6</c:v>
                </c:pt>
                <c:pt idx="1669">
                  <c:v>49</c:v>
                </c:pt>
                <c:pt idx="1670">
                  <c:v>10</c:v>
                </c:pt>
                <c:pt idx="1671">
                  <c:v>13</c:v>
                </c:pt>
                <c:pt idx="1672">
                  <c:v>2</c:v>
                </c:pt>
                <c:pt idx="1673">
                  <c:v>13</c:v>
                </c:pt>
                <c:pt idx="1674">
                  <c:v>2</c:v>
                </c:pt>
                <c:pt idx="1675">
                  <c:v>14</c:v>
                </c:pt>
                <c:pt idx="1676">
                  <c:v>8</c:v>
                </c:pt>
                <c:pt idx="1677">
                  <c:v>2</c:v>
                </c:pt>
                <c:pt idx="1678">
                  <c:v>5</c:v>
                </c:pt>
                <c:pt idx="1679">
                  <c:v>89</c:v>
                </c:pt>
                <c:pt idx="1680">
                  <c:v>12</c:v>
                </c:pt>
                <c:pt idx="1681">
                  <c:v>2</c:v>
                </c:pt>
                <c:pt idx="1682">
                  <c:v>25</c:v>
                </c:pt>
                <c:pt idx="1683">
                  <c:v>50</c:v>
                </c:pt>
                <c:pt idx="1684">
                  <c:v>1</c:v>
                </c:pt>
                <c:pt idx="1685">
                  <c:v>1</c:v>
                </c:pt>
                <c:pt idx="1686">
                  <c:v>2</c:v>
                </c:pt>
                <c:pt idx="1687">
                  <c:v>28</c:v>
                </c:pt>
                <c:pt idx="1688">
                  <c:v>1</c:v>
                </c:pt>
                <c:pt idx="1689">
                  <c:v>43</c:v>
                </c:pt>
                <c:pt idx="1690">
                  <c:v>34</c:v>
                </c:pt>
                <c:pt idx="1691">
                  <c:v>23</c:v>
                </c:pt>
                <c:pt idx="1692">
                  <c:v>13</c:v>
                </c:pt>
                <c:pt idx="1693">
                  <c:v>3</c:v>
                </c:pt>
                <c:pt idx="1694">
                  <c:v>4</c:v>
                </c:pt>
                <c:pt idx="1695">
                  <c:v>9</c:v>
                </c:pt>
                <c:pt idx="1696">
                  <c:v>6</c:v>
                </c:pt>
                <c:pt idx="1697">
                  <c:v>49</c:v>
                </c:pt>
                <c:pt idx="1698">
                  <c:v>2</c:v>
                </c:pt>
                <c:pt idx="1699">
                  <c:v>0</c:v>
                </c:pt>
                <c:pt idx="1700">
                  <c:v>48</c:v>
                </c:pt>
                <c:pt idx="1701">
                  <c:v>12</c:v>
                </c:pt>
                <c:pt idx="1702">
                  <c:v>4</c:v>
                </c:pt>
                <c:pt idx="1703">
                  <c:v>30</c:v>
                </c:pt>
                <c:pt idx="1704">
                  <c:v>11</c:v>
                </c:pt>
                <c:pt idx="1705">
                  <c:v>24</c:v>
                </c:pt>
                <c:pt idx="1706">
                  <c:v>14</c:v>
                </c:pt>
                <c:pt idx="1707">
                  <c:v>4</c:v>
                </c:pt>
                <c:pt idx="1708">
                  <c:v>8</c:v>
                </c:pt>
                <c:pt idx="1709">
                  <c:v>4</c:v>
                </c:pt>
                <c:pt idx="1710">
                  <c:v>1</c:v>
                </c:pt>
                <c:pt idx="1711">
                  <c:v>6</c:v>
                </c:pt>
                <c:pt idx="1712">
                  <c:v>0</c:v>
                </c:pt>
                <c:pt idx="1713">
                  <c:v>5</c:v>
                </c:pt>
                <c:pt idx="1714">
                  <c:v>27</c:v>
                </c:pt>
                <c:pt idx="1715">
                  <c:v>12</c:v>
                </c:pt>
                <c:pt idx="1716">
                  <c:v>4</c:v>
                </c:pt>
                <c:pt idx="1717">
                  <c:v>3</c:v>
                </c:pt>
                <c:pt idx="1718">
                  <c:v>6</c:v>
                </c:pt>
                <c:pt idx="1719">
                  <c:v>15</c:v>
                </c:pt>
                <c:pt idx="1720">
                  <c:v>3</c:v>
                </c:pt>
                <c:pt idx="1721">
                  <c:v>5</c:v>
                </c:pt>
                <c:pt idx="1722">
                  <c:v>1</c:v>
                </c:pt>
                <c:pt idx="1723">
                  <c:v>21</c:v>
                </c:pt>
                <c:pt idx="1724">
                  <c:v>10</c:v>
                </c:pt>
                <c:pt idx="1725">
                  <c:v>24</c:v>
                </c:pt>
                <c:pt idx="1726">
                  <c:v>25</c:v>
                </c:pt>
                <c:pt idx="1727">
                  <c:v>9</c:v>
                </c:pt>
                <c:pt idx="1728">
                  <c:v>29</c:v>
                </c:pt>
                <c:pt idx="1729">
                  <c:v>2</c:v>
                </c:pt>
                <c:pt idx="1730">
                  <c:v>42</c:v>
                </c:pt>
                <c:pt idx="1731">
                  <c:v>1</c:v>
                </c:pt>
                <c:pt idx="1732">
                  <c:v>4</c:v>
                </c:pt>
                <c:pt idx="1733">
                  <c:v>137</c:v>
                </c:pt>
                <c:pt idx="1734">
                  <c:v>4</c:v>
                </c:pt>
                <c:pt idx="1735">
                  <c:v>2</c:v>
                </c:pt>
                <c:pt idx="1736">
                  <c:v>3</c:v>
                </c:pt>
                <c:pt idx="1737">
                  <c:v>10</c:v>
                </c:pt>
                <c:pt idx="1738">
                  <c:v>3</c:v>
                </c:pt>
                <c:pt idx="1739">
                  <c:v>8</c:v>
                </c:pt>
                <c:pt idx="1740">
                  <c:v>2</c:v>
                </c:pt>
                <c:pt idx="1741">
                  <c:v>56</c:v>
                </c:pt>
                <c:pt idx="1742">
                  <c:v>7</c:v>
                </c:pt>
                <c:pt idx="1743">
                  <c:v>26</c:v>
                </c:pt>
                <c:pt idx="1744">
                  <c:v>1</c:v>
                </c:pt>
                <c:pt idx="1745">
                  <c:v>43</c:v>
                </c:pt>
                <c:pt idx="1746">
                  <c:v>45</c:v>
                </c:pt>
                <c:pt idx="1747">
                  <c:v>4</c:v>
                </c:pt>
                <c:pt idx="1748">
                  <c:v>3</c:v>
                </c:pt>
                <c:pt idx="1749">
                  <c:v>3</c:v>
                </c:pt>
                <c:pt idx="1750">
                  <c:v>1</c:v>
                </c:pt>
                <c:pt idx="1751">
                  <c:v>2</c:v>
                </c:pt>
                <c:pt idx="1752">
                  <c:v>7</c:v>
                </c:pt>
                <c:pt idx="1753">
                  <c:v>14</c:v>
                </c:pt>
                <c:pt idx="1754">
                  <c:v>8</c:v>
                </c:pt>
                <c:pt idx="1755">
                  <c:v>2</c:v>
                </c:pt>
                <c:pt idx="1756">
                  <c:v>393</c:v>
                </c:pt>
                <c:pt idx="1757">
                  <c:v>30</c:v>
                </c:pt>
                <c:pt idx="1758">
                  <c:v>2</c:v>
                </c:pt>
                <c:pt idx="1759">
                  <c:v>2</c:v>
                </c:pt>
                <c:pt idx="1760">
                  <c:v>12</c:v>
                </c:pt>
                <c:pt idx="1761">
                  <c:v>20</c:v>
                </c:pt>
                <c:pt idx="1762">
                  <c:v>2</c:v>
                </c:pt>
                <c:pt idx="1763">
                  <c:v>1</c:v>
                </c:pt>
                <c:pt idx="1764">
                  <c:v>71</c:v>
                </c:pt>
                <c:pt idx="1765">
                  <c:v>51</c:v>
                </c:pt>
                <c:pt idx="1766">
                  <c:v>3</c:v>
                </c:pt>
                <c:pt idx="1767">
                  <c:v>9</c:v>
                </c:pt>
                <c:pt idx="1768">
                  <c:v>4</c:v>
                </c:pt>
                <c:pt idx="1769">
                  <c:v>12</c:v>
                </c:pt>
                <c:pt idx="1770">
                  <c:v>10</c:v>
                </c:pt>
                <c:pt idx="1771">
                  <c:v>8</c:v>
                </c:pt>
                <c:pt idx="1772">
                  <c:v>3</c:v>
                </c:pt>
                <c:pt idx="1773">
                  <c:v>47</c:v>
                </c:pt>
                <c:pt idx="1774">
                  <c:v>5</c:v>
                </c:pt>
                <c:pt idx="1775">
                  <c:v>5</c:v>
                </c:pt>
                <c:pt idx="1776">
                  <c:v>9</c:v>
                </c:pt>
                <c:pt idx="1777">
                  <c:v>22</c:v>
                </c:pt>
                <c:pt idx="1778">
                  <c:v>17</c:v>
                </c:pt>
                <c:pt idx="1779">
                  <c:v>19</c:v>
                </c:pt>
                <c:pt idx="1780">
                  <c:v>6</c:v>
                </c:pt>
                <c:pt idx="1781">
                  <c:v>7</c:v>
                </c:pt>
                <c:pt idx="1782">
                  <c:v>32</c:v>
                </c:pt>
                <c:pt idx="1783">
                  <c:v>2</c:v>
                </c:pt>
                <c:pt idx="1784">
                  <c:v>3</c:v>
                </c:pt>
                <c:pt idx="1785">
                  <c:v>19</c:v>
                </c:pt>
                <c:pt idx="1786">
                  <c:v>30</c:v>
                </c:pt>
                <c:pt idx="1787">
                  <c:v>1</c:v>
                </c:pt>
                <c:pt idx="1788">
                  <c:v>13</c:v>
                </c:pt>
                <c:pt idx="1789">
                  <c:v>369</c:v>
                </c:pt>
                <c:pt idx="1790">
                  <c:v>5</c:v>
                </c:pt>
                <c:pt idx="1791">
                  <c:v>2</c:v>
                </c:pt>
                <c:pt idx="1792">
                  <c:v>3</c:v>
                </c:pt>
                <c:pt idx="1793">
                  <c:v>275</c:v>
                </c:pt>
                <c:pt idx="1794">
                  <c:v>9</c:v>
                </c:pt>
                <c:pt idx="1795">
                  <c:v>2</c:v>
                </c:pt>
                <c:pt idx="1796">
                  <c:v>11</c:v>
                </c:pt>
                <c:pt idx="1797">
                  <c:v>12</c:v>
                </c:pt>
                <c:pt idx="1798">
                  <c:v>9</c:v>
                </c:pt>
                <c:pt idx="1799">
                  <c:v>21</c:v>
                </c:pt>
                <c:pt idx="1800">
                  <c:v>20</c:v>
                </c:pt>
                <c:pt idx="1801">
                  <c:v>16</c:v>
                </c:pt>
                <c:pt idx="1802">
                  <c:v>12</c:v>
                </c:pt>
                <c:pt idx="1803">
                  <c:v>19</c:v>
                </c:pt>
                <c:pt idx="1804">
                  <c:v>5</c:v>
                </c:pt>
                <c:pt idx="1805">
                  <c:v>1</c:v>
                </c:pt>
                <c:pt idx="1806">
                  <c:v>10</c:v>
                </c:pt>
                <c:pt idx="1807">
                  <c:v>9</c:v>
                </c:pt>
                <c:pt idx="1808">
                  <c:v>15</c:v>
                </c:pt>
                <c:pt idx="1809">
                  <c:v>7</c:v>
                </c:pt>
                <c:pt idx="1810">
                  <c:v>24</c:v>
                </c:pt>
                <c:pt idx="1811">
                  <c:v>19</c:v>
                </c:pt>
                <c:pt idx="1812">
                  <c:v>28</c:v>
                </c:pt>
                <c:pt idx="1813">
                  <c:v>280</c:v>
                </c:pt>
                <c:pt idx="1814">
                  <c:v>0</c:v>
                </c:pt>
                <c:pt idx="1815">
                  <c:v>164</c:v>
                </c:pt>
                <c:pt idx="1816">
                  <c:v>7</c:v>
                </c:pt>
                <c:pt idx="1817">
                  <c:v>31</c:v>
                </c:pt>
                <c:pt idx="1818">
                  <c:v>6</c:v>
                </c:pt>
                <c:pt idx="1819">
                  <c:v>4</c:v>
                </c:pt>
                <c:pt idx="1820">
                  <c:v>3</c:v>
                </c:pt>
                <c:pt idx="1821">
                  <c:v>48</c:v>
                </c:pt>
                <c:pt idx="1822">
                  <c:v>3</c:v>
                </c:pt>
                <c:pt idx="1823">
                  <c:v>133</c:v>
                </c:pt>
                <c:pt idx="1824">
                  <c:v>7</c:v>
                </c:pt>
                <c:pt idx="1825">
                  <c:v>13</c:v>
                </c:pt>
                <c:pt idx="1826">
                  <c:v>9</c:v>
                </c:pt>
                <c:pt idx="1827">
                  <c:v>3</c:v>
                </c:pt>
                <c:pt idx="1828">
                  <c:v>60</c:v>
                </c:pt>
                <c:pt idx="1829">
                  <c:v>28</c:v>
                </c:pt>
                <c:pt idx="1830">
                  <c:v>2</c:v>
                </c:pt>
                <c:pt idx="1831">
                  <c:v>6</c:v>
                </c:pt>
                <c:pt idx="1832">
                  <c:v>14</c:v>
                </c:pt>
                <c:pt idx="1833">
                  <c:v>4</c:v>
                </c:pt>
                <c:pt idx="1834">
                  <c:v>16</c:v>
                </c:pt>
                <c:pt idx="1835">
                  <c:v>2</c:v>
                </c:pt>
                <c:pt idx="1836">
                  <c:v>2</c:v>
                </c:pt>
                <c:pt idx="1837">
                  <c:v>20</c:v>
                </c:pt>
                <c:pt idx="1838">
                  <c:v>37</c:v>
                </c:pt>
                <c:pt idx="1839">
                  <c:v>4</c:v>
                </c:pt>
                <c:pt idx="1840">
                  <c:v>20</c:v>
                </c:pt>
                <c:pt idx="1841">
                  <c:v>21</c:v>
                </c:pt>
                <c:pt idx="1842">
                  <c:v>14</c:v>
                </c:pt>
                <c:pt idx="1843">
                  <c:v>3</c:v>
                </c:pt>
                <c:pt idx="1844">
                  <c:v>5</c:v>
                </c:pt>
                <c:pt idx="1845">
                  <c:v>13</c:v>
                </c:pt>
                <c:pt idx="1846">
                  <c:v>2</c:v>
                </c:pt>
                <c:pt idx="1847">
                  <c:v>10</c:v>
                </c:pt>
                <c:pt idx="1848">
                  <c:v>16</c:v>
                </c:pt>
                <c:pt idx="1849">
                  <c:v>26</c:v>
                </c:pt>
                <c:pt idx="1850">
                  <c:v>18</c:v>
                </c:pt>
                <c:pt idx="1851">
                  <c:v>3</c:v>
                </c:pt>
                <c:pt idx="1852">
                  <c:v>10</c:v>
                </c:pt>
                <c:pt idx="1853">
                  <c:v>0</c:v>
                </c:pt>
                <c:pt idx="1854">
                  <c:v>4</c:v>
                </c:pt>
                <c:pt idx="1855">
                  <c:v>0</c:v>
                </c:pt>
                <c:pt idx="1856">
                  <c:v>2</c:v>
                </c:pt>
                <c:pt idx="1857">
                  <c:v>9</c:v>
                </c:pt>
                <c:pt idx="1858">
                  <c:v>1</c:v>
                </c:pt>
                <c:pt idx="1859">
                  <c:v>2</c:v>
                </c:pt>
                <c:pt idx="1860">
                  <c:v>1</c:v>
                </c:pt>
                <c:pt idx="1861">
                  <c:v>0</c:v>
                </c:pt>
                <c:pt idx="1862">
                  <c:v>7</c:v>
                </c:pt>
                <c:pt idx="1863">
                  <c:v>1</c:v>
                </c:pt>
                <c:pt idx="1864">
                  <c:v>0</c:v>
                </c:pt>
                <c:pt idx="1865">
                  <c:v>3</c:v>
                </c:pt>
                <c:pt idx="1866">
                  <c:v>5</c:v>
                </c:pt>
                <c:pt idx="1867">
                  <c:v>0</c:v>
                </c:pt>
                <c:pt idx="1868">
                  <c:v>0</c:v>
                </c:pt>
                <c:pt idx="1869">
                  <c:v>0</c:v>
                </c:pt>
                <c:pt idx="1870">
                  <c:v>1</c:v>
                </c:pt>
                <c:pt idx="1871">
                  <c:v>0</c:v>
                </c:pt>
                <c:pt idx="1872">
                  <c:v>0</c:v>
                </c:pt>
                <c:pt idx="1873">
                  <c:v>0</c:v>
                </c:pt>
                <c:pt idx="1874">
                  <c:v>0</c:v>
                </c:pt>
                <c:pt idx="1875">
                  <c:v>0</c:v>
                </c:pt>
                <c:pt idx="1876">
                  <c:v>2</c:v>
                </c:pt>
                <c:pt idx="1877">
                  <c:v>5</c:v>
                </c:pt>
                <c:pt idx="1878">
                  <c:v>0</c:v>
                </c:pt>
                <c:pt idx="1879">
                  <c:v>3</c:v>
                </c:pt>
                <c:pt idx="1880">
                  <c:v>3</c:v>
                </c:pt>
                <c:pt idx="1881">
                  <c:v>3</c:v>
                </c:pt>
                <c:pt idx="1882">
                  <c:v>2</c:v>
                </c:pt>
                <c:pt idx="1883">
                  <c:v>0</c:v>
                </c:pt>
                <c:pt idx="1884">
                  <c:v>0</c:v>
                </c:pt>
                <c:pt idx="1885">
                  <c:v>1</c:v>
                </c:pt>
                <c:pt idx="1886">
                  <c:v>0</c:v>
                </c:pt>
                <c:pt idx="1887">
                  <c:v>7</c:v>
                </c:pt>
                <c:pt idx="1888">
                  <c:v>4</c:v>
                </c:pt>
                <c:pt idx="1889">
                  <c:v>24</c:v>
                </c:pt>
                <c:pt idx="1890">
                  <c:v>0</c:v>
                </c:pt>
                <c:pt idx="1891">
                  <c:v>15</c:v>
                </c:pt>
                <c:pt idx="1892">
                  <c:v>0</c:v>
                </c:pt>
                <c:pt idx="1893">
                  <c:v>0</c:v>
                </c:pt>
                <c:pt idx="1894">
                  <c:v>2</c:v>
                </c:pt>
                <c:pt idx="1895">
                  <c:v>0</c:v>
                </c:pt>
                <c:pt idx="1896">
                  <c:v>1</c:v>
                </c:pt>
                <c:pt idx="1897">
                  <c:v>3</c:v>
                </c:pt>
                <c:pt idx="1898">
                  <c:v>3</c:v>
                </c:pt>
                <c:pt idx="1899">
                  <c:v>2</c:v>
                </c:pt>
                <c:pt idx="1900">
                  <c:v>0</c:v>
                </c:pt>
                <c:pt idx="1901">
                  <c:v>7</c:v>
                </c:pt>
                <c:pt idx="1902">
                  <c:v>11</c:v>
                </c:pt>
                <c:pt idx="1903">
                  <c:v>8</c:v>
                </c:pt>
                <c:pt idx="1904">
                  <c:v>6</c:v>
                </c:pt>
                <c:pt idx="1905">
                  <c:v>1</c:v>
                </c:pt>
                <c:pt idx="1906">
                  <c:v>0</c:v>
                </c:pt>
                <c:pt idx="1907">
                  <c:v>0</c:v>
                </c:pt>
                <c:pt idx="1908">
                  <c:v>0</c:v>
                </c:pt>
                <c:pt idx="1909">
                  <c:v>3</c:v>
                </c:pt>
                <c:pt idx="1910">
                  <c:v>0</c:v>
                </c:pt>
                <c:pt idx="1911">
                  <c:v>0</c:v>
                </c:pt>
                <c:pt idx="1912">
                  <c:v>11</c:v>
                </c:pt>
                <c:pt idx="1913">
                  <c:v>1</c:v>
                </c:pt>
                <c:pt idx="1914">
                  <c:v>0</c:v>
                </c:pt>
                <c:pt idx="1915">
                  <c:v>2</c:v>
                </c:pt>
                <c:pt idx="1916">
                  <c:v>4</c:v>
                </c:pt>
                <c:pt idx="1917">
                  <c:v>1</c:v>
                </c:pt>
                <c:pt idx="1918">
                  <c:v>1</c:v>
                </c:pt>
                <c:pt idx="1919">
                  <c:v>12</c:v>
                </c:pt>
                <c:pt idx="1920">
                  <c:v>3</c:v>
                </c:pt>
                <c:pt idx="1921">
                  <c:v>1</c:v>
                </c:pt>
                <c:pt idx="1922">
                  <c:v>2</c:v>
                </c:pt>
                <c:pt idx="1923">
                  <c:v>2</c:v>
                </c:pt>
                <c:pt idx="1924">
                  <c:v>2</c:v>
                </c:pt>
                <c:pt idx="1925">
                  <c:v>8</c:v>
                </c:pt>
                <c:pt idx="1926">
                  <c:v>0</c:v>
                </c:pt>
                <c:pt idx="1927">
                  <c:v>1</c:v>
                </c:pt>
                <c:pt idx="1928">
                  <c:v>3</c:v>
                </c:pt>
                <c:pt idx="1929">
                  <c:v>15</c:v>
                </c:pt>
                <c:pt idx="1930">
                  <c:v>2</c:v>
                </c:pt>
                <c:pt idx="1931">
                  <c:v>0</c:v>
                </c:pt>
                <c:pt idx="1932">
                  <c:v>8</c:v>
                </c:pt>
                <c:pt idx="1933">
                  <c:v>1</c:v>
                </c:pt>
                <c:pt idx="1934">
                  <c:v>2</c:v>
                </c:pt>
                <c:pt idx="1935">
                  <c:v>0</c:v>
                </c:pt>
                <c:pt idx="1936">
                  <c:v>7</c:v>
                </c:pt>
                <c:pt idx="1937">
                  <c:v>57</c:v>
                </c:pt>
                <c:pt idx="1938">
                  <c:v>5</c:v>
                </c:pt>
                <c:pt idx="1939">
                  <c:v>5</c:v>
                </c:pt>
                <c:pt idx="1940">
                  <c:v>2</c:v>
                </c:pt>
                <c:pt idx="1941">
                  <c:v>1</c:v>
                </c:pt>
                <c:pt idx="1942">
                  <c:v>1</c:v>
                </c:pt>
                <c:pt idx="1943">
                  <c:v>1</c:v>
                </c:pt>
                <c:pt idx="1944">
                  <c:v>0</c:v>
                </c:pt>
                <c:pt idx="1945">
                  <c:v>11</c:v>
                </c:pt>
                <c:pt idx="1946">
                  <c:v>2</c:v>
                </c:pt>
                <c:pt idx="1947">
                  <c:v>1</c:v>
                </c:pt>
                <c:pt idx="1948">
                  <c:v>1</c:v>
                </c:pt>
                <c:pt idx="1949">
                  <c:v>0</c:v>
                </c:pt>
                <c:pt idx="1950">
                  <c:v>0</c:v>
                </c:pt>
                <c:pt idx="1951">
                  <c:v>5</c:v>
                </c:pt>
                <c:pt idx="1952">
                  <c:v>14</c:v>
                </c:pt>
                <c:pt idx="1953">
                  <c:v>4</c:v>
                </c:pt>
                <c:pt idx="1954">
                  <c:v>1</c:v>
                </c:pt>
                <c:pt idx="1955">
                  <c:v>11</c:v>
                </c:pt>
                <c:pt idx="1956">
                  <c:v>0</c:v>
                </c:pt>
                <c:pt idx="1957">
                  <c:v>2</c:v>
                </c:pt>
                <c:pt idx="1958">
                  <c:v>1</c:v>
                </c:pt>
                <c:pt idx="1959">
                  <c:v>3</c:v>
                </c:pt>
                <c:pt idx="1960">
                  <c:v>1</c:v>
                </c:pt>
                <c:pt idx="1961">
                  <c:v>1</c:v>
                </c:pt>
                <c:pt idx="1962">
                  <c:v>3</c:v>
                </c:pt>
                <c:pt idx="1963">
                  <c:v>0</c:v>
                </c:pt>
                <c:pt idx="1964">
                  <c:v>9</c:v>
                </c:pt>
                <c:pt idx="1965">
                  <c:v>2</c:v>
                </c:pt>
                <c:pt idx="1966">
                  <c:v>3</c:v>
                </c:pt>
                <c:pt idx="1967">
                  <c:v>11</c:v>
                </c:pt>
                <c:pt idx="1968">
                  <c:v>0</c:v>
                </c:pt>
                <c:pt idx="1969">
                  <c:v>1</c:v>
                </c:pt>
                <c:pt idx="1970">
                  <c:v>0</c:v>
                </c:pt>
                <c:pt idx="1971">
                  <c:v>0</c:v>
                </c:pt>
                <c:pt idx="1972">
                  <c:v>2</c:v>
                </c:pt>
                <c:pt idx="1973">
                  <c:v>0</c:v>
                </c:pt>
                <c:pt idx="1974">
                  <c:v>1</c:v>
                </c:pt>
                <c:pt idx="1975">
                  <c:v>14</c:v>
                </c:pt>
                <c:pt idx="1976">
                  <c:v>3</c:v>
                </c:pt>
                <c:pt idx="1977">
                  <c:v>0</c:v>
                </c:pt>
                <c:pt idx="1978">
                  <c:v>0</c:v>
                </c:pt>
                <c:pt idx="1979">
                  <c:v>6</c:v>
                </c:pt>
                <c:pt idx="1980">
                  <c:v>7</c:v>
                </c:pt>
                <c:pt idx="1981">
                  <c:v>3</c:v>
                </c:pt>
                <c:pt idx="1982">
                  <c:v>3</c:v>
                </c:pt>
                <c:pt idx="1983">
                  <c:v>0</c:v>
                </c:pt>
                <c:pt idx="1984">
                  <c:v>2</c:v>
                </c:pt>
                <c:pt idx="1985">
                  <c:v>1</c:v>
                </c:pt>
                <c:pt idx="1986">
                  <c:v>7</c:v>
                </c:pt>
                <c:pt idx="1987">
                  <c:v>1</c:v>
                </c:pt>
                <c:pt idx="1988">
                  <c:v>10</c:v>
                </c:pt>
                <c:pt idx="1989">
                  <c:v>0</c:v>
                </c:pt>
                <c:pt idx="1990">
                  <c:v>5</c:v>
                </c:pt>
                <c:pt idx="1991">
                  <c:v>1</c:v>
                </c:pt>
                <c:pt idx="1992">
                  <c:v>0</c:v>
                </c:pt>
                <c:pt idx="1993">
                  <c:v>4</c:v>
                </c:pt>
                <c:pt idx="1994">
                  <c:v>2</c:v>
                </c:pt>
                <c:pt idx="1995">
                  <c:v>8</c:v>
                </c:pt>
                <c:pt idx="1996">
                  <c:v>2</c:v>
                </c:pt>
                <c:pt idx="1997">
                  <c:v>10</c:v>
                </c:pt>
                <c:pt idx="1998">
                  <c:v>0</c:v>
                </c:pt>
                <c:pt idx="1999">
                  <c:v>0</c:v>
                </c:pt>
              </c:numCache>
            </c:numRef>
          </c:yVal>
          <c:smooth val="0"/>
          <c:extLst>
            <c:ext xmlns:c16="http://schemas.microsoft.com/office/drawing/2014/chart" uri="{C3380CC4-5D6E-409C-BE32-E72D297353CC}">
              <c16:uniqueId val="{00000000-FFA2-4F83-9AB1-4CD8C6615EF0}"/>
            </c:ext>
          </c:extLst>
        </c:ser>
        <c:dLbls>
          <c:showLegendKey val="0"/>
          <c:showVal val="0"/>
          <c:showCatName val="0"/>
          <c:showSerName val="0"/>
          <c:showPercent val="0"/>
          <c:showBubbleSize val="0"/>
        </c:dLbls>
        <c:axId val="92868832"/>
        <c:axId val="92872192"/>
      </c:scatterChart>
      <c:valAx>
        <c:axId val="9286883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2192"/>
        <c:crosses val="autoZero"/>
        <c:crossBetween val="midCat"/>
      </c:valAx>
      <c:valAx>
        <c:axId val="9287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88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Distribution Matrix!PT_Distribution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category Distribution</a:t>
            </a:r>
            <a:endParaRPr lang="en-IN" b="1"/>
          </a:p>
        </c:rich>
      </c:tx>
      <c:layout>
        <c:manualLayout>
          <c:xMode val="edge"/>
          <c:yMode val="edge"/>
          <c:x val="0.33766508215535146"/>
          <c:y val="0.10492278208813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'Sales Distribution Matrix'!$B$3:$B$4</c:f>
              <c:strCache>
                <c:ptCount val="1"/>
                <c:pt idx="0">
                  <c:v>100-200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94-483B-B8CC-85F9D74EFB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94-483B-B8CC-85F9D74EF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94-483B-B8CC-85F9D74EFB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94-483B-B8CC-85F9D74EF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Matrix'!$B$5:$B$9</c:f>
              <c:numCache>
                <c:formatCode>0.00%</c:formatCode>
                <c:ptCount val="4"/>
                <c:pt idx="0">
                  <c:v>2.5000000000000001E-3</c:v>
                </c:pt>
                <c:pt idx="1">
                  <c:v>0.192</c:v>
                </c:pt>
                <c:pt idx="2">
                  <c:v>3.4500000000000003E-2</c:v>
                </c:pt>
                <c:pt idx="3">
                  <c:v>8.6999999999999994E-2</c:v>
                </c:pt>
              </c:numCache>
            </c:numRef>
          </c:val>
          <c:extLst>
            <c:ext xmlns:c16="http://schemas.microsoft.com/office/drawing/2014/chart" uri="{C3380CC4-5D6E-409C-BE32-E72D297353CC}">
              <c16:uniqueId val="{00000008-FD94-483B-B8CC-85F9D74EFB0D}"/>
            </c:ext>
          </c:extLst>
        </c:ser>
        <c:ser>
          <c:idx val="1"/>
          <c:order val="1"/>
          <c:tx>
            <c:strRef>
              <c:f>'Sales Distribution Matrix'!$C$3:$C$4</c:f>
              <c:strCache>
                <c:ptCount val="1"/>
                <c:pt idx="0">
                  <c:v>50-100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D94-483B-B8CC-85F9D74EFB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D94-483B-B8CC-85F9D74EF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D94-483B-B8CC-85F9D74EFB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D94-483B-B8CC-85F9D74EF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Matrix'!$C$5:$C$9</c:f>
              <c:numCache>
                <c:formatCode>0.00%</c:formatCode>
                <c:ptCount val="4"/>
                <c:pt idx="0">
                  <c:v>4.0000000000000001E-3</c:v>
                </c:pt>
                <c:pt idx="1">
                  <c:v>9.5500000000000002E-2</c:v>
                </c:pt>
                <c:pt idx="2">
                  <c:v>4.4499999999999998E-2</c:v>
                </c:pt>
                <c:pt idx="3">
                  <c:v>4.7500000000000001E-2</c:v>
                </c:pt>
              </c:numCache>
            </c:numRef>
          </c:val>
          <c:extLst>
            <c:ext xmlns:c16="http://schemas.microsoft.com/office/drawing/2014/chart" uri="{C3380CC4-5D6E-409C-BE32-E72D297353CC}">
              <c16:uniqueId val="{00000011-FD94-483B-B8CC-85F9D74EFB0D}"/>
            </c:ext>
          </c:extLst>
        </c:ser>
        <c:ser>
          <c:idx val="2"/>
          <c:order val="2"/>
          <c:tx>
            <c:strRef>
              <c:f>'Sales Distribution Matrix'!$D$3:$D$4</c:f>
              <c:strCache>
                <c:ptCount val="1"/>
                <c:pt idx="0">
                  <c:v>Over 200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D94-483B-B8CC-85F9D74EFB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D94-483B-B8CC-85F9D74EF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D94-483B-B8CC-85F9D74EFB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D94-483B-B8CC-85F9D74EF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Matrix'!$D$5:$D$9</c:f>
              <c:numCache>
                <c:formatCode>0.00%</c:formatCode>
                <c:ptCount val="4"/>
                <c:pt idx="0">
                  <c:v>1E-3</c:v>
                </c:pt>
                <c:pt idx="1">
                  <c:v>0.13500000000000001</c:v>
                </c:pt>
                <c:pt idx="2">
                  <c:v>2.0500000000000001E-2</c:v>
                </c:pt>
                <c:pt idx="3">
                  <c:v>7.9500000000000001E-2</c:v>
                </c:pt>
              </c:numCache>
            </c:numRef>
          </c:val>
          <c:extLst>
            <c:ext xmlns:c16="http://schemas.microsoft.com/office/drawing/2014/chart" uri="{C3380CC4-5D6E-409C-BE32-E72D297353CC}">
              <c16:uniqueId val="{0000001A-FD94-483B-B8CC-85F9D74EFB0D}"/>
            </c:ext>
          </c:extLst>
        </c:ser>
        <c:ser>
          <c:idx val="3"/>
          <c:order val="3"/>
          <c:tx>
            <c:strRef>
              <c:f>'Sales Distribution Matrix'!$E$3:$E$4</c:f>
              <c:strCache>
                <c:ptCount val="1"/>
                <c:pt idx="0">
                  <c:v>Under 50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FD94-483B-B8CC-85F9D74EFB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FD94-483B-B8CC-85F9D74EF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FD94-483B-B8CC-85F9D74EFB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FD94-483B-B8CC-85F9D74EF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Matrix'!$E$5:$E$9</c:f>
              <c:numCache>
                <c:formatCode>0.00%</c:formatCode>
                <c:ptCount val="4"/>
                <c:pt idx="0">
                  <c:v>3.5499999999999997E-2</c:v>
                </c:pt>
                <c:pt idx="1">
                  <c:v>0.125</c:v>
                </c:pt>
                <c:pt idx="2">
                  <c:v>8.4500000000000006E-2</c:v>
                </c:pt>
                <c:pt idx="3">
                  <c:v>1.15E-2</c:v>
                </c:pt>
              </c:numCache>
            </c:numRef>
          </c:val>
          <c:extLst>
            <c:ext xmlns:c16="http://schemas.microsoft.com/office/drawing/2014/chart" uri="{C3380CC4-5D6E-409C-BE32-E72D297353CC}">
              <c16:uniqueId val="{00000023-FD94-483B-B8CC-85F9D74EFB0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a:t>
            </a:r>
            <a:r>
              <a:rPr lang="en-US" b="1" baseline="0"/>
              <a:t> vs Sales</a:t>
            </a:r>
            <a:endParaRPr lang="en-US" b="1"/>
          </a:p>
        </c:rich>
      </c:tx>
      <c:layout>
        <c:manualLayout>
          <c:xMode val="edge"/>
          <c:yMode val="edge"/>
          <c:x val="0.384617891513560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ecommerce_furniture_dataset_202!$C$1</c:f>
              <c:strCache>
                <c:ptCount val="1"/>
                <c:pt idx="0">
                  <c:v>sold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29365704286964"/>
                  <c:y val="-0.333072688830562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ecommerce_furniture_dataset_202!$B$2:$B$2001</c:f>
              <c:numCache>
                <c:formatCode>[$$-409]#,##0.00</c:formatCode>
                <c:ptCount val="2000"/>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574.86</c:v>
                </c:pt>
                <c:pt idx="66">
                  <c:v>31.71</c:v>
                </c:pt>
                <c:pt idx="67">
                  <c:v>36.39</c:v>
                </c:pt>
                <c:pt idx="68">
                  <c:v>105.3</c:v>
                </c:pt>
                <c:pt idx="69">
                  <c:v>101.98</c:v>
                </c:pt>
                <c:pt idx="70">
                  <c:v>117.66</c:v>
                </c:pt>
                <c:pt idx="71">
                  <c:v>194.17</c:v>
                </c:pt>
                <c:pt idx="72">
                  <c:v>48.43</c:v>
                </c:pt>
                <c:pt idx="73">
                  <c:v>159.72999999999999</c:v>
                </c:pt>
                <c:pt idx="74">
                  <c:v>584.04999999999995</c:v>
                </c:pt>
                <c:pt idx="75">
                  <c:v>218.84</c:v>
                </c:pt>
                <c:pt idx="76">
                  <c:v>376.5</c:v>
                </c:pt>
                <c:pt idx="77">
                  <c:v>219.63</c:v>
                </c:pt>
                <c:pt idx="78">
                  <c:v>497.44</c:v>
                </c:pt>
                <c:pt idx="79">
                  <c:v>106.19</c:v>
                </c:pt>
                <c:pt idx="80">
                  <c:v>21.22</c:v>
                </c:pt>
                <c:pt idx="81">
                  <c:v>129.68</c:v>
                </c:pt>
                <c:pt idx="82">
                  <c:v>143.97999999999999</c:v>
                </c:pt>
                <c:pt idx="83">
                  <c:v>172.61</c:v>
                </c:pt>
                <c:pt idx="84">
                  <c:v>49.39</c:v>
                </c:pt>
                <c:pt idx="85">
                  <c:v>151.55000000000001</c:v>
                </c:pt>
                <c:pt idx="86">
                  <c:v>237.47</c:v>
                </c:pt>
                <c:pt idx="87">
                  <c:v>282.27</c:v>
                </c:pt>
                <c:pt idx="88">
                  <c:v>225.91</c:v>
                </c:pt>
                <c:pt idx="89">
                  <c:v>55.96</c:v>
                </c:pt>
                <c:pt idx="90">
                  <c:v>74.17</c:v>
                </c:pt>
                <c:pt idx="91">
                  <c:v>305.08</c:v>
                </c:pt>
                <c:pt idx="92">
                  <c:v>342.3</c:v>
                </c:pt>
                <c:pt idx="93">
                  <c:v>149.82</c:v>
                </c:pt>
                <c:pt idx="94">
                  <c:v>77.650000000000006</c:v>
                </c:pt>
                <c:pt idx="95">
                  <c:v>423.56</c:v>
                </c:pt>
                <c:pt idx="96">
                  <c:v>43.96</c:v>
                </c:pt>
                <c:pt idx="97">
                  <c:v>145.9</c:v>
                </c:pt>
                <c:pt idx="98">
                  <c:v>48.56</c:v>
                </c:pt>
                <c:pt idx="99">
                  <c:v>200.12</c:v>
                </c:pt>
                <c:pt idx="100">
                  <c:v>39.46</c:v>
                </c:pt>
                <c:pt idx="101">
                  <c:v>38.58</c:v>
                </c:pt>
                <c:pt idx="102">
                  <c:v>361.06</c:v>
                </c:pt>
                <c:pt idx="103">
                  <c:v>90.8</c:v>
                </c:pt>
                <c:pt idx="104">
                  <c:v>297.24</c:v>
                </c:pt>
                <c:pt idx="105">
                  <c:v>150.54</c:v>
                </c:pt>
                <c:pt idx="106">
                  <c:v>40.130000000000003</c:v>
                </c:pt>
                <c:pt idx="107">
                  <c:v>186.18</c:v>
                </c:pt>
                <c:pt idx="108">
                  <c:v>58.99</c:v>
                </c:pt>
                <c:pt idx="109">
                  <c:v>141.18</c:v>
                </c:pt>
                <c:pt idx="110">
                  <c:v>377.51</c:v>
                </c:pt>
                <c:pt idx="111">
                  <c:v>445.4</c:v>
                </c:pt>
                <c:pt idx="112">
                  <c:v>167.79</c:v>
                </c:pt>
                <c:pt idx="113">
                  <c:v>302.17</c:v>
                </c:pt>
                <c:pt idx="114">
                  <c:v>103.78</c:v>
                </c:pt>
                <c:pt idx="115">
                  <c:v>84.52</c:v>
                </c:pt>
                <c:pt idx="116">
                  <c:v>157.84</c:v>
                </c:pt>
                <c:pt idx="117">
                  <c:v>713.77</c:v>
                </c:pt>
                <c:pt idx="118">
                  <c:v>157.05000000000001</c:v>
                </c:pt>
                <c:pt idx="119">
                  <c:v>302.94</c:v>
                </c:pt>
                <c:pt idx="120">
                  <c:v>897.64</c:v>
                </c:pt>
                <c:pt idx="121">
                  <c:v>192.58</c:v>
                </c:pt>
                <c:pt idx="122">
                  <c:v>443.39</c:v>
                </c:pt>
                <c:pt idx="123">
                  <c:v>93.82</c:v>
                </c:pt>
                <c:pt idx="124">
                  <c:v>356.63</c:v>
                </c:pt>
                <c:pt idx="125">
                  <c:v>115.92</c:v>
                </c:pt>
                <c:pt idx="126">
                  <c:v>263.91000000000003</c:v>
                </c:pt>
                <c:pt idx="127">
                  <c:v>115.19</c:v>
                </c:pt>
                <c:pt idx="128">
                  <c:v>42.06</c:v>
                </c:pt>
                <c:pt idx="129">
                  <c:v>115.28</c:v>
                </c:pt>
                <c:pt idx="130">
                  <c:v>111.74</c:v>
                </c:pt>
                <c:pt idx="131">
                  <c:v>107.9</c:v>
                </c:pt>
                <c:pt idx="132">
                  <c:v>73.739999999999995</c:v>
                </c:pt>
                <c:pt idx="133">
                  <c:v>131.76</c:v>
                </c:pt>
                <c:pt idx="134">
                  <c:v>94.75</c:v>
                </c:pt>
                <c:pt idx="135">
                  <c:v>89.13</c:v>
                </c:pt>
                <c:pt idx="136">
                  <c:v>156.84</c:v>
                </c:pt>
                <c:pt idx="137">
                  <c:v>85.01</c:v>
                </c:pt>
                <c:pt idx="138">
                  <c:v>82.36</c:v>
                </c:pt>
                <c:pt idx="139">
                  <c:v>265.91000000000003</c:v>
                </c:pt>
                <c:pt idx="140">
                  <c:v>148.59</c:v>
                </c:pt>
                <c:pt idx="141">
                  <c:v>148.63</c:v>
                </c:pt>
                <c:pt idx="142">
                  <c:v>165.14</c:v>
                </c:pt>
                <c:pt idx="143">
                  <c:v>131.97</c:v>
                </c:pt>
                <c:pt idx="144">
                  <c:v>313.75</c:v>
                </c:pt>
                <c:pt idx="145">
                  <c:v>351.62</c:v>
                </c:pt>
                <c:pt idx="146">
                  <c:v>164.72</c:v>
                </c:pt>
                <c:pt idx="147">
                  <c:v>208.23</c:v>
                </c:pt>
                <c:pt idx="148">
                  <c:v>222.59</c:v>
                </c:pt>
                <c:pt idx="149">
                  <c:v>139.27000000000001</c:v>
                </c:pt>
                <c:pt idx="150">
                  <c:v>207.23</c:v>
                </c:pt>
                <c:pt idx="151">
                  <c:v>288.54000000000002</c:v>
                </c:pt>
                <c:pt idx="152">
                  <c:v>129.15</c:v>
                </c:pt>
                <c:pt idx="153">
                  <c:v>86.86</c:v>
                </c:pt>
                <c:pt idx="154">
                  <c:v>1.99</c:v>
                </c:pt>
                <c:pt idx="155">
                  <c:v>81.02</c:v>
                </c:pt>
                <c:pt idx="156">
                  <c:v>435.86</c:v>
                </c:pt>
                <c:pt idx="157">
                  <c:v>484.46</c:v>
                </c:pt>
                <c:pt idx="158">
                  <c:v>163.41999999999999</c:v>
                </c:pt>
                <c:pt idx="159">
                  <c:v>103.38</c:v>
                </c:pt>
                <c:pt idx="160">
                  <c:v>321.05</c:v>
                </c:pt>
                <c:pt idx="161">
                  <c:v>42.98</c:v>
                </c:pt>
                <c:pt idx="162">
                  <c:v>104.75</c:v>
                </c:pt>
                <c:pt idx="163">
                  <c:v>393.44</c:v>
                </c:pt>
                <c:pt idx="164">
                  <c:v>387.73</c:v>
                </c:pt>
                <c:pt idx="165">
                  <c:v>181.94</c:v>
                </c:pt>
                <c:pt idx="166">
                  <c:v>432.98</c:v>
                </c:pt>
                <c:pt idx="167">
                  <c:v>225.19</c:v>
                </c:pt>
                <c:pt idx="168">
                  <c:v>42.83</c:v>
                </c:pt>
                <c:pt idx="169">
                  <c:v>298.14</c:v>
                </c:pt>
                <c:pt idx="170">
                  <c:v>141.47</c:v>
                </c:pt>
                <c:pt idx="171">
                  <c:v>157.25</c:v>
                </c:pt>
                <c:pt idx="172">
                  <c:v>339.1</c:v>
                </c:pt>
                <c:pt idx="173">
                  <c:v>374.4</c:v>
                </c:pt>
                <c:pt idx="174">
                  <c:v>141.05000000000001</c:v>
                </c:pt>
                <c:pt idx="175">
                  <c:v>335.98</c:v>
                </c:pt>
                <c:pt idx="176">
                  <c:v>58.53</c:v>
                </c:pt>
                <c:pt idx="177">
                  <c:v>203.36</c:v>
                </c:pt>
                <c:pt idx="178">
                  <c:v>182.94</c:v>
                </c:pt>
                <c:pt idx="179">
                  <c:v>135.61000000000001</c:v>
                </c:pt>
                <c:pt idx="180">
                  <c:v>263.57</c:v>
                </c:pt>
                <c:pt idx="181">
                  <c:v>144.11000000000001</c:v>
                </c:pt>
                <c:pt idx="182">
                  <c:v>100.34</c:v>
                </c:pt>
                <c:pt idx="183">
                  <c:v>350.23</c:v>
                </c:pt>
                <c:pt idx="184">
                  <c:v>58.94</c:v>
                </c:pt>
                <c:pt idx="185">
                  <c:v>161.81</c:v>
                </c:pt>
                <c:pt idx="186">
                  <c:v>26.36</c:v>
                </c:pt>
                <c:pt idx="187">
                  <c:v>415.51</c:v>
                </c:pt>
                <c:pt idx="188">
                  <c:v>156.46</c:v>
                </c:pt>
                <c:pt idx="189">
                  <c:v>325.77999999999997</c:v>
                </c:pt>
                <c:pt idx="190">
                  <c:v>141.43</c:v>
                </c:pt>
                <c:pt idx="191">
                  <c:v>349.73</c:v>
                </c:pt>
                <c:pt idx="192">
                  <c:v>111.07</c:v>
                </c:pt>
                <c:pt idx="193">
                  <c:v>301.72000000000003</c:v>
                </c:pt>
                <c:pt idx="194">
                  <c:v>10.85</c:v>
                </c:pt>
                <c:pt idx="195">
                  <c:v>47.81</c:v>
                </c:pt>
                <c:pt idx="196">
                  <c:v>117.38</c:v>
                </c:pt>
                <c:pt idx="197">
                  <c:v>699.75</c:v>
                </c:pt>
                <c:pt idx="198">
                  <c:v>187.88</c:v>
                </c:pt>
                <c:pt idx="199">
                  <c:v>61.61</c:v>
                </c:pt>
                <c:pt idx="200">
                  <c:v>26.79</c:v>
                </c:pt>
                <c:pt idx="201">
                  <c:v>140.9</c:v>
                </c:pt>
                <c:pt idx="202">
                  <c:v>287.8</c:v>
                </c:pt>
                <c:pt idx="203">
                  <c:v>685.54</c:v>
                </c:pt>
                <c:pt idx="204">
                  <c:v>121.07</c:v>
                </c:pt>
                <c:pt idx="205">
                  <c:v>51.58</c:v>
                </c:pt>
                <c:pt idx="206">
                  <c:v>149.04</c:v>
                </c:pt>
                <c:pt idx="207">
                  <c:v>55.63</c:v>
                </c:pt>
                <c:pt idx="208">
                  <c:v>183.3</c:v>
                </c:pt>
                <c:pt idx="209">
                  <c:v>158.57</c:v>
                </c:pt>
                <c:pt idx="210">
                  <c:v>75.8</c:v>
                </c:pt>
                <c:pt idx="211">
                  <c:v>21.2</c:v>
                </c:pt>
                <c:pt idx="212">
                  <c:v>117.65</c:v>
                </c:pt>
                <c:pt idx="213">
                  <c:v>136.72999999999999</c:v>
                </c:pt>
                <c:pt idx="214">
                  <c:v>100</c:v>
                </c:pt>
                <c:pt idx="215">
                  <c:v>86.8</c:v>
                </c:pt>
                <c:pt idx="216">
                  <c:v>62.75</c:v>
                </c:pt>
                <c:pt idx="217">
                  <c:v>266.5</c:v>
                </c:pt>
                <c:pt idx="218">
                  <c:v>173.36</c:v>
                </c:pt>
                <c:pt idx="219">
                  <c:v>266.69</c:v>
                </c:pt>
                <c:pt idx="220">
                  <c:v>84.99</c:v>
                </c:pt>
                <c:pt idx="221">
                  <c:v>159.46</c:v>
                </c:pt>
                <c:pt idx="222">
                  <c:v>237.16</c:v>
                </c:pt>
                <c:pt idx="223">
                  <c:v>250.92</c:v>
                </c:pt>
                <c:pt idx="224">
                  <c:v>158.66</c:v>
                </c:pt>
                <c:pt idx="225">
                  <c:v>549.9</c:v>
                </c:pt>
                <c:pt idx="226">
                  <c:v>144.71</c:v>
                </c:pt>
                <c:pt idx="227">
                  <c:v>66.12</c:v>
                </c:pt>
                <c:pt idx="228">
                  <c:v>549.84</c:v>
                </c:pt>
                <c:pt idx="229">
                  <c:v>169.64</c:v>
                </c:pt>
                <c:pt idx="230">
                  <c:v>59.45</c:v>
                </c:pt>
                <c:pt idx="231">
                  <c:v>208.46</c:v>
                </c:pt>
                <c:pt idx="232">
                  <c:v>154.93</c:v>
                </c:pt>
                <c:pt idx="233">
                  <c:v>121.16</c:v>
                </c:pt>
                <c:pt idx="234">
                  <c:v>151.28</c:v>
                </c:pt>
                <c:pt idx="235">
                  <c:v>10.85</c:v>
                </c:pt>
                <c:pt idx="236">
                  <c:v>121.51</c:v>
                </c:pt>
                <c:pt idx="237">
                  <c:v>413.17</c:v>
                </c:pt>
                <c:pt idx="238">
                  <c:v>212.67</c:v>
                </c:pt>
                <c:pt idx="239">
                  <c:v>334.86</c:v>
                </c:pt>
                <c:pt idx="240">
                  <c:v>26.76</c:v>
                </c:pt>
                <c:pt idx="241">
                  <c:v>197.49</c:v>
                </c:pt>
                <c:pt idx="242">
                  <c:v>146.05000000000001</c:v>
                </c:pt>
                <c:pt idx="243">
                  <c:v>375.69</c:v>
                </c:pt>
                <c:pt idx="244">
                  <c:v>12.79</c:v>
                </c:pt>
                <c:pt idx="245">
                  <c:v>142.68</c:v>
                </c:pt>
                <c:pt idx="246">
                  <c:v>249.4</c:v>
                </c:pt>
                <c:pt idx="247">
                  <c:v>550.15</c:v>
                </c:pt>
                <c:pt idx="248">
                  <c:v>295.19</c:v>
                </c:pt>
                <c:pt idx="249">
                  <c:v>52.28</c:v>
                </c:pt>
                <c:pt idx="250">
                  <c:v>243.78</c:v>
                </c:pt>
                <c:pt idx="251">
                  <c:v>441.86</c:v>
                </c:pt>
                <c:pt idx="252">
                  <c:v>182.94</c:v>
                </c:pt>
                <c:pt idx="253">
                  <c:v>46.1</c:v>
                </c:pt>
                <c:pt idx="254">
                  <c:v>10.24</c:v>
                </c:pt>
                <c:pt idx="255">
                  <c:v>277.64999999999998</c:v>
                </c:pt>
                <c:pt idx="256">
                  <c:v>142.88</c:v>
                </c:pt>
                <c:pt idx="257">
                  <c:v>114.07</c:v>
                </c:pt>
                <c:pt idx="258">
                  <c:v>701.52</c:v>
                </c:pt>
                <c:pt idx="259">
                  <c:v>77.94</c:v>
                </c:pt>
                <c:pt idx="260">
                  <c:v>254.86</c:v>
                </c:pt>
                <c:pt idx="261">
                  <c:v>132.74</c:v>
                </c:pt>
                <c:pt idx="262">
                  <c:v>554.95000000000005</c:v>
                </c:pt>
                <c:pt idx="263">
                  <c:v>534.86</c:v>
                </c:pt>
                <c:pt idx="264">
                  <c:v>43.67</c:v>
                </c:pt>
                <c:pt idx="265">
                  <c:v>560.47</c:v>
                </c:pt>
                <c:pt idx="266">
                  <c:v>112.62</c:v>
                </c:pt>
                <c:pt idx="267">
                  <c:v>143.76</c:v>
                </c:pt>
                <c:pt idx="268">
                  <c:v>230.01</c:v>
                </c:pt>
                <c:pt idx="269">
                  <c:v>172.6</c:v>
                </c:pt>
                <c:pt idx="270">
                  <c:v>278.60000000000002</c:v>
                </c:pt>
                <c:pt idx="271">
                  <c:v>560</c:v>
                </c:pt>
                <c:pt idx="272">
                  <c:v>193.8</c:v>
                </c:pt>
                <c:pt idx="273">
                  <c:v>563.79</c:v>
                </c:pt>
                <c:pt idx="274">
                  <c:v>133.31</c:v>
                </c:pt>
                <c:pt idx="275">
                  <c:v>60.86</c:v>
                </c:pt>
                <c:pt idx="276">
                  <c:v>127.44</c:v>
                </c:pt>
                <c:pt idx="277">
                  <c:v>899</c:v>
                </c:pt>
                <c:pt idx="278">
                  <c:v>294.25</c:v>
                </c:pt>
                <c:pt idx="279">
                  <c:v>734.58</c:v>
                </c:pt>
                <c:pt idx="280">
                  <c:v>103.15</c:v>
                </c:pt>
                <c:pt idx="281">
                  <c:v>436.33</c:v>
                </c:pt>
                <c:pt idx="282">
                  <c:v>176.82</c:v>
                </c:pt>
                <c:pt idx="283">
                  <c:v>438.08</c:v>
                </c:pt>
                <c:pt idx="284">
                  <c:v>38.01</c:v>
                </c:pt>
                <c:pt idx="285">
                  <c:v>199.3</c:v>
                </c:pt>
                <c:pt idx="286">
                  <c:v>188.91</c:v>
                </c:pt>
                <c:pt idx="287">
                  <c:v>48.66</c:v>
                </c:pt>
                <c:pt idx="288">
                  <c:v>198.13</c:v>
                </c:pt>
                <c:pt idx="289">
                  <c:v>177.94</c:v>
                </c:pt>
                <c:pt idx="290">
                  <c:v>53.45</c:v>
                </c:pt>
                <c:pt idx="291">
                  <c:v>263.35000000000002</c:v>
                </c:pt>
                <c:pt idx="292">
                  <c:v>23.77</c:v>
                </c:pt>
                <c:pt idx="293">
                  <c:v>94.19</c:v>
                </c:pt>
                <c:pt idx="294">
                  <c:v>142.88</c:v>
                </c:pt>
                <c:pt idx="295">
                  <c:v>62.31</c:v>
                </c:pt>
                <c:pt idx="296">
                  <c:v>109.8</c:v>
                </c:pt>
                <c:pt idx="297">
                  <c:v>221.46</c:v>
                </c:pt>
                <c:pt idx="298">
                  <c:v>289.61</c:v>
                </c:pt>
                <c:pt idx="299">
                  <c:v>166.58</c:v>
                </c:pt>
                <c:pt idx="300">
                  <c:v>146.97</c:v>
                </c:pt>
                <c:pt idx="301">
                  <c:v>278.18</c:v>
                </c:pt>
                <c:pt idx="302">
                  <c:v>183.3</c:v>
                </c:pt>
                <c:pt idx="303">
                  <c:v>342.28</c:v>
                </c:pt>
                <c:pt idx="304">
                  <c:v>872.74</c:v>
                </c:pt>
                <c:pt idx="305">
                  <c:v>181.75</c:v>
                </c:pt>
                <c:pt idx="306">
                  <c:v>290.58999999999997</c:v>
                </c:pt>
                <c:pt idx="307">
                  <c:v>160.87</c:v>
                </c:pt>
                <c:pt idx="308">
                  <c:v>154.65</c:v>
                </c:pt>
                <c:pt idx="309">
                  <c:v>461.08</c:v>
                </c:pt>
                <c:pt idx="310">
                  <c:v>409.5</c:v>
                </c:pt>
                <c:pt idx="311">
                  <c:v>506.52</c:v>
                </c:pt>
                <c:pt idx="312">
                  <c:v>209.88</c:v>
                </c:pt>
                <c:pt idx="313">
                  <c:v>611.77</c:v>
                </c:pt>
                <c:pt idx="314">
                  <c:v>210.76</c:v>
                </c:pt>
                <c:pt idx="315">
                  <c:v>109.89</c:v>
                </c:pt>
                <c:pt idx="316">
                  <c:v>57.15</c:v>
                </c:pt>
                <c:pt idx="317">
                  <c:v>137.27000000000001</c:v>
                </c:pt>
                <c:pt idx="318">
                  <c:v>57.2</c:v>
                </c:pt>
                <c:pt idx="319">
                  <c:v>156.46</c:v>
                </c:pt>
                <c:pt idx="320">
                  <c:v>112.57</c:v>
                </c:pt>
                <c:pt idx="321">
                  <c:v>236.04</c:v>
                </c:pt>
                <c:pt idx="322">
                  <c:v>4.3899999999999997</c:v>
                </c:pt>
                <c:pt idx="323">
                  <c:v>128.30000000000001</c:v>
                </c:pt>
                <c:pt idx="324">
                  <c:v>70.87</c:v>
                </c:pt>
                <c:pt idx="325">
                  <c:v>104.08</c:v>
                </c:pt>
                <c:pt idx="326">
                  <c:v>673.94</c:v>
                </c:pt>
                <c:pt idx="327">
                  <c:v>396.67</c:v>
                </c:pt>
                <c:pt idx="328">
                  <c:v>74.319999999999993</c:v>
                </c:pt>
                <c:pt idx="329">
                  <c:v>285.5</c:v>
                </c:pt>
                <c:pt idx="330">
                  <c:v>93.51</c:v>
                </c:pt>
                <c:pt idx="331">
                  <c:v>185.48</c:v>
                </c:pt>
                <c:pt idx="332">
                  <c:v>22.93</c:v>
                </c:pt>
                <c:pt idx="333">
                  <c:v>336.61</c:v>
                </c:pt>
                <c:pt idx="334">
                  <c:v>177.77</c:v>
                </c:pt>
                <c:pt idx="335">
                  <c:v>27.17</c:v>
                </c:pt>
                <c:pt idx="336">
                  <c:v>152.80000000000001</c:v>
                </c:pt>
                <c:pt idx="337">
                  <c:v>189.17</c:v>
                </c:pt>
                <c:pt idx="338">
                  <c:v>884.59</c:v>
                </c:pt>
                <c:pt idx="339">
                  <c:v>488.66</c:v>
                </c:pt>
                <c:pt idx="340">
                  <c:v>366.6</c:v>
                </c:pt>
                <c:pt idx="341">
                  <c:v>805.08</c:v>
                </c:pt>
                <c:pt idx="342">
                  <c:v>801.16</c:v>
                </c:pt>
                <c:pt idx="343">
                  <c:v>145.87</c:v>
                </c:pt>
                <c:pt idx="344">
                  <c:v>276.58</c:v>
                </c:pt>
                <c:pt idx="345">
                  <c:v>138.08000000000001</c:v>
                </c:pt>
                <c:pt idx="346">
                  <c:v>208.13</c:v>
                </c:pt>
                <c:pt idx="347">
                  <c:v>388.18</c:v>
                </c:pt>
                <c:pt idx="348">
                  <c:v>162.46</c:v>
                </c:pt>
                <c:pt idx="349">
                  <c:v>81.150000000000006</c:v>
                </c:pt>
                <c:pt idx="350">
                  <c:v>23.37</c:v>
                </c:pt>
                <c:pt idx="351">
                  <c:v>152</c:v>
                </c:pt>
                <c:pt idx="352">
                  <c:v>57.38</c:v>
                </c:pt>
                <c:pt idx="353">
                  <c:v>105.17</c:v>
                </c:pt>
                <c:pt idx="354">
                  <c:v>534.25</c:v>
                </c:pt>
                <c:pt idx="355">
                  <c:v>146.07</c:v>
                </c:pt>
                <c:pt idx="356">
                  <c:v>112.81</c:v>
                </c:pt>
                <c:pt idx="357">
                  <c:v>627.32000000000005</c:v>
                </c:pt>
                <c:pt idx="358">
                  <c:v>493.47</c:v>
                </c:pt>
                <c:pt idx="359">
                  <c:v>80.099999999999994</c:v>
                </c:pt>
                <c:pt idx="360">
                  <c:v>268.74</c:v>
                </c:pt>
                <c:pt idx="361">
                  <c:v>470.5</c:v>
                </c:pt>
                <c:pt idx="362">
                  <c:v>456.41</c:v>
                </c:pt>
                <c:pt idx="363">
                  <c:v>263.87</c:v>
                </c:pt>
                <c:pt idx="364">
                  <c:v>955.17</c:v>
                </c:pt>
                <c:pt idx="365">
                  <c:v>199.15</c:v>
                </c:pt>
                <c:pt idx="366">
                  <c:v>78.650000000000006</c:v>
                </c:pt>
                <c:pt idx="367">
                  <c:v>31.22</c:v>
                </c:pt>
                <c:pt idx="368">
                  <c:v>73.91</c:v>
                </c:pt>
                <c:pt idx="369">
                  <c:v>619.37</c:v>
                </c:pt>
                <c:pt idx="370">
                  <c:v>357.43</c:v>
                </c:pt>
                <c:pt idx="371">
                  <c:v>157.05000000000001</c:v>
                </c:pt>
                <c:pt idx="372">
                  <c:v>170.58</c:v>
                </c:pt>
                <c:pt idx="373">
                  <c:v>73.16</c:v>
                </c:pt>
                <c:pt idx="374">
                  <c:v>474.29</c:v>
                </c:pt>
                <c:pt idx="375">
                  <c:v>381.93</c:v>
                </c:pt>
                <c:pt idx="376">
                  <c:v>164.24</c:v>
                </c:pt>
                <c:pt idx="377">
                  <c:v>80.260000000000005</c:v>
                </c:pt>
                <c:pt idx="378">
                  <c:v>182.76</c:v>
                </c:pt>
                <c:pt idx="379">
                  <c:v>31.17</c:v>
                </c:pt>
                <c:pt idx="380">
                  <c:v>1052.29</c:v>
                </c:pt>
                <c:pt idx="381">
                  <c:v>608.30999999999995</c:v>
                </c:pt>
                <c:pt idx="382">
                  <c:v>53.4</c:v>
                </c:pt>
                <c:pt idx="383">
                  <c:v>42.47</c:v>
                </c:pt>
                <c:pt idx="384">
                  <c:v>14.52</c:v>
                </c:pt>
                <c:pt idx="385">
                  <c:v>185.35</c:v>
                </c:pt>
                <c:pt idx="386">
                  <c:v>267.19</c:v>
                </c:pt>
                <c:pt idx="387">
                  <c:v>208.46</c:v>
                </c:pt>
                <c:pt idx="388">
                  <c:v>119.49</c:v>
                </c:pt>
                <c:pt idx="389">
                  <c:v>116.94</c:v>
                </c:pt>
                <c:pt idx="390">
                  <c:v>9.57</c:v>
                </c:pt>
                <c:pt idx="391">
                  <c:v>122.2</c:v>
                </c:pt>
                <c:pt idx="392">
                  <c:v>78.87</c:v>
                </c:pt>
                <c:pt idx="393">
                  <c:v>294.45999999999998</c:v>
                </c:pt>
                <c:pt idx="394">
                  <c:v>22.24</c:v>
                </c:pt>
                <c:pt idx="395">
                  <c:v>538.08000000000004</c:v>
                </c:pt>
                <c:pt idx="396">
                  <c:v>91.74</c:v>
                </c:pt>
                <c:pt idx="397">
                  <c:v>707.04</c:v>
                </c:pt>
                <c:pt idx="398">
                  <c:v>366.6</c:v>
                </c:pt>
                <c:pt idx="399">
                  <c:v>21.92</c:v>
                </c:pt>
                <c:pt idx="400">
                  <c:v>105.22</c:v>
                </c:pt>
                <c:pt idx="401">
                  <c:v>131.04</c:v>
                </c:pt>
                <c:pt idx="402">
                  <c:v>369.25</c:v>
                </c:pt>
                <c:pt idx="403">
                  <c:v>34.68</c:v>
                </c:pt>
                <c:pt idx="404">
                  <c:v>217.19</c:v>
                </c:pt>
                <c:pt idx="405">
                  <c:v>227.47</c:v>
                </c:pt>
                <c:pt idx="406">
                  <c:v>57.09</c:v>
                </c:pt>
                <c:pt idx="407">
                  <c:v>33.880000000000003</c:v>
                </c:pt>
                <c:pt idx="408">
                  <c:v>228.12</c:v>
                </c:pt>
                <c:pt idx="409">
                  <c:v>63.97</c:v>
                </c:pt>
                <c:pt idx="410">
                  <c:v>35.32</c:v>
                </c:pt>
                <c:pt idx="411">
                  <c:v>151.31</c:v>
                </c:pt>
                <c:pt idx="412">
                  <c:v>301.22000000000003</c:v>
                </c:pt>
                <c:pt idx="413">
                  <c:v>282.27</c:v>
                </c:pt>
                <c:pt idx="414">
                  <c:v>35.19</c:v>
                </c:pt>
                <c:pt idx="415">
                  <c:v>241.04</c:v>
                </c:pt>
                <c:pt idx="416">
                  <c:v>8.25</c:v>
                </c:pt>
                <c:pt idx="417">
                  <c:v>194.17</c:v>
                </c:pt>
                <c:pt idx="418">
                  <c:v>94.76</c:v>
                </c:pt>
                <c:pt idx="419">
                  <c:v>335.99</c:v>
                </c:pt>
                <c:pt idx="420">
                  <c:v>11.37</c:v>
                </c:pt>
                <c:pt idx="421">
                  <c:v>491.34</c:v>
                </c:pt>
                <c:pt idx="422">
                  <c:v>42.77</c:v>
                </c:pt>
                <c:pt idx="423">
                  <c:v>273.97000000000003</c:v>
                </c:pt>
                <c:pt idx="424">
                  <c:v>102.1</c:v>
                </c:pt>
                <c:pt idx="425">
                  <c:v>241.51</c:v>
                </c:pt>
                <c:pt idx="426">
                  <c:v>44.68</c:v>
                </c:pt>
                <c:pt idx="427">
                  <c:v>125.54</c:v>
                </c:pt>
                <c:pt idx="428">
                  <c:v>36.770000000000003</c:v>
                </c:pt>
                <c:pt idx="429">
                  <c:v>58.1</c:v>
                </c:pt>
                <c:pt idx="430">
                  <c:v>50.76</c:v>
                </c:pt>
                <c:pt idx="431">
                  <c:v>493.67</c:v>
                </c:pt>
                <c:pt idx="432">
                  <c:v>144.84</c:v>
                </c:pt>
                <c:pt idx="433">
                  <c:v>805.08</c:v>
                </c:pt>
                <c:pt idx="434">
                  <c:v>361.31</c:v>
                </c:pt>
                <c:pt idx="435">
                  <c:v>12.12</c:v>
                </c:pt>
                <c:pt idx="436">
                  <c:v>103.5</c:v>
                </c:pt>
                <c:pt idx="437">
                  <c:v>282.52999999999997</c:v>
                </c:pt>
                <c:pt idx="438">
                  <c:v>302.44</c:v>
                </c:pt>
                <c:pt idx="439">
                  <c:v>320.04000000000002</c:v>
                </c:pt>
                <c:pt idx="440">
                  <c:v>242.08</c:v>
                </c:pt>
                <c:pt idx="441">
                  <c:v>202.49</c:v>
                </c:pt>
                <c:pt idx="442">
                  <c:v>32.81</c:v>
                </c:pt>
                <c:pt idx="443">
                  <c:v>25.1</c:v>
                </c:pt>
                <c:pt idx="444">
                  <c:v>133.87</c:v>
                </c:pt>
                <c:pt idx="445">
                  <c:v>43.2</c:v>
                </c:pt>
                <c:pt idx="446">
                  <c:v>357.43</c:v>
                </c:pt>
                <c:pt idx="447">
                  <c:v>17.71</c:v>
                </c:pt>
                <c:pt idx="448">
                  <c:v>195.95</c:v>
                </c:pt>
                <c:pt idx="449">
                  <c:v>68.72</c:v>
                </c:pt>
                <c:pt idx="450">
                  <c:v>14.98</c:v>
                </c:pt>
                <c:pt idx="451">
                  <c:v>27.5</c:v>
                </c:pt>
                <c:pt idx="452">
                  <c:v>109.56</c:v>
                </c:pt>
                <c:pt idx="453">
                  <c:v>137.01</c:v>
                </c:pt>
                <c:pt idx="454">
                  <c:v>237.36</c:v>
                </c:pt>
                <c:pt idx="455">
                  <c:v>45.78</c:v>
                </c:pt>
                <c:pt idx="456">
                  <c:v>509.9</c:v>
                </c:pt>
                <c:pt idx="457">
                  <c:v>159.13</c:v>
                </c:pt>
                <c:pt idx="458">
                  <c:v>10.29</c:v>
                </c:pt>
                <c:pt idx="459">
                  <c:v>191.75</c:v>
                </c:pt>
                <c:pt idx="460">
                  <c:v>6.07</c:v>
                </c:pt>
                <c:pt idx="461">
                  <c:v>117.09</c:v>
                </c:pt>
                <c:pt idx="462">
                  <c:v>43.31</c:v>
                </c:pt>
                <c:pt idx="463">
                  <c:v>547.07000000000005</c:v>
                </c:pt>
                <c:pt idx="464">
                  <c:v>148.1</c:v>
                </c:pt>
                <c:pt idx="465">
                  <c:v>313.66000000000003</c:v>
                </c:pt>
                <c:pt idx="466">
                  <c:v>384.93</c:v>
                </c:pt>
                <c:pt idx="467">
                  <c:v>145.62</c:v>
                </c:pt>
                <c:pt idx="468">
                  <c:v>7.08</c:v>
                </c:pt>
                <c:pt idx="469">
                  <c:v>128.13</c:v>
                </c:pt>
                <c:pt idx="470">
                  <c:v>155.79</c:v>
                </c:pt>
                <c:pt idx="471">
                  <c:v>222.43</c:v>
                </c:pt>
                <c:pt idx="472">
                  <c:v>12.04</c:v>
                </c:pt>
                <c:pt idx="473">
                  <c:v>91.27</c:v>
                </c:pt>
                <c:pt idx="474">
                  <c:v>14.86</c:v>
                </c:pt>
                <c:pt idx="475">
                  <c:v>136.18</c:v>
                </c:pt>
                <c:pt idx="476">
                  <c:v>198.74</c:v>
                </c:pt>
                <c:pt idx="477">
                  <c:v>78.44</c:v>
                </c:pt>
                <c:pt idx="478">
                  <c:v>94.55</c:v>
                </c:pt>
                <c:pt idx="479">
                  <c:v>60.39</c:v>
                </c:pt>
                <c:pt idx="480">
                  <c:v>41.66</c:v>
                </c:pt>
                <c:pt idx="481">
                  <c:v>57.32</c:v>
                </c:pt>
                <c:pt idx="482">
                  <c:v>52.85</c:v>
                </c:pt>
                <c:pt idx="483">
                  <c:v>673.43</c:v>
                </c:pt>
                <c:pt idx="484">
                  <c:v>13.8</c:v>
                </c:pt>
                <c:pt idx="485">
                  <c:v>80.39</c:v>
                </c:pt>
                <c:pt idx="486">
                  <c:v>186.66</c:v>
                </c:pt>
                <c:pt idx="487">
                  <c:v>80.06</c:v>
                </c:pt>
                <c:pt idx="488">
                  <c:v>559.48</c:v>
                </c:pt>
                <c:pt idx="489">
                  <c:v>176.66</c:v>
                </c:pt>
                <c:pt idx="490">
                  <c:v>39.58</c:v>
                </c:pt>
                <c:pt idx="491">
                  <c:v>303.76</c:v>
                </c:pt>
                <c:pt idx="492">
                  <c:v>14.38</c:v>
                </c:pt>
                <c:pt idx="493">
                  <c:v>225.27</c:v>
                </c:pt>
                <c:pt idx="494">
                  <c:v>15.4</c:v>
                </c:pt>
                <c:pt idx="495">
                  <c:v>57.46</c:v>
                </c:pt>
                <c:pt idx="496">
                  <c:v>13.55</c:v>
                </c:pt>
                <c:pt idx="497">
                  <c:v>193.21</c:v>
                </c:pt>
                <c:pt idx="498">
                  <c:v>29.67</c:v>
                </c:pt>
                <c:pt idx="499">
                  <c:v>148.46</c:v>
                </c:pt>
                <c:pt idx="500">
                  <c:v>155.24</c:v>
                </c:pt>
                <c:pt idx="501">
                  <c:v>57.14</c:v>
                </c:pt>
                <c:pt idx="502">
                  <c:v>1529.58</c:v>
                </c:pt>
                <c:pt idx="503">
                  <c:v>11.18</c:v>
                </c:pt>
                <c:pt idx="504">
                  <c:v>22.82</c:v>
                </c:pt>
                <c:pt idx="505">
                  <c:v>501.86</c:v>
                </c:pt>
                <c:pt idx="506">
                  <c:v>566.39</c:v>
                </c:pt>
                <c:pt idx="507">
                  <c:v>28.05</c:v>
                </c:pt>
                <c:pt idx="508">
                  <c:v>29.03</c:v>
                </c:pt>
                <c:pt idx="509">
                  <c:v>160.41</c:v>
                </c:pt>
                <c:pt idx="510">
                  <c:v>22.37</c:v>
                </c:pt>
                <c:pt idx="511">
                  <c:v>24.07</c:v>
                </c:pt>
                <c:pt idx="512">
                  <c:v>34.020000000000003</c:v>
                </c:pt>
                <c:pt idx="513">
                  <c:v>206.97</c:v>
                </c:pt>
                <c:pt idx="514">
                  <c:v>29.34</c:v>
                </c:pt>
                <c:pt idx="515">
                  <c:v>343.13</c:v>
                </c:pt>
                <c:pt idx="516">
                  <c:v>8.31</c:v>
                </c:pt>
                <c:pt idx="517">
                  <c:v>105.55</c:v>
                </c:pt>
                <c:pt idx="518">
                  <c:v>37.89</c:v>
                </c:pt>
                <c:pt idx="519">
                  <c:v>26.95</c:v>
                </c:pt>
                <c:pt idx="520">
                  <c:v>7.95</c:v>
                </c:pt>
                <c:pt idx="521">
                  <c:v>398.3</c:v>
                </c:pt>
                <c:pt idx="522">
                  <c:v>34.200000000000003</c:v>
                </c:pt>
                <c:pt idx="523">
                  <c:v>44.69</c:v>
                </c:pt>
                <c:pt idx="524">
                  <c:v>18.91</c:v>
                </c:pt>
                <c:pt idx="525">
                  <c:v>56.86</c:v>
                </c:pt>
                <c:pt idx="526">
                  <c:v>11.69</c:v>
                </c:pt>
                <c:pt idx="527">
                  <c:v>45.94</c:v>
                </c:pt>
                <c:pt idx="528">
                  <c:v>25.27</c:v>
                </c:pt>
                <c:pt idx="529">
                  <c:v>69.03</c:v>
                </c:pt>
                <c:pt idx="530">
                  <c:v>79.98</c:v>
                </c:pt>
                <c:pt idx="531">
                  <c:v>86.73</c:v>
                </c:pt>
                <c:pt idx="532">
                  <c:v>13.8</c:v>
                </c:pt>
                <c:pt idx="533">
                  <c:v>63</c:v>
                </c:pt>
                <c:pt idx="534">
                  <c:v>11.47</c:v>
                </c:pt>
                <c:pt idx="535">
                  <c:v>94.9</c:v>
                </c:pt>
                <c:pt idx="536">
                  <c:v>35.840000000000003</c:v>
                </c:pt>
                <c:pt idx="537">
                  <c:v>180.96</c:v>
                </c:pt>
                <c:pt idx="538">
                  <c:v>55.23</c:v>
                </c:pt>
                <c:pt idx="539">
                  <c:v>34.409999999999997</c:v>
                </c:pt>
                <c:pt idx="540">
                  <c:v>16.45</c:v>
                </c:pt>
                <c:pt idx="541">
                  <c:v>121.39</c:v>
                </c:pt>
                <c:pt idx="542">
                  <c:v>15.24</c:v>
                </c:pt>
                <c:pt idx="543">
                  <c:v>8.35</c:v>
                </c:pt>
                <c:pt idx="544">
                  <c:v>207.36</c:v>
                </c:pt>
                <c:pt idx="545">
                  <c:v>501.86</c:v>
                </c:pt>
                <c:pt idx="546">
                  <c:v>16.170000000000002</c:v>
                </c:pt>
                <c:pt idx="547">
                  <c:v>27.96</c:v>
                </c:pt>
                <c:pt idx="548">
                  <c:v>31.24</c:v>
                </c:pt>
                <c:pt idx="549">
                  <c:v>232.42</c:v>
                </c:pt>
                <c:pt idx="550">
                  <c:v>33.85</c:v>
                </c:pt>
                <c:pt idx="551">
                  <c:v>13.61</c:v>
                </c:pt>
                <c:pt idx="552">
                  <c:v>18.37</c:v>
                </c:pt>
                <c:pt idx="553">
                  <c:v>184.07</c:v>
                </c:pt>
                <c:pt idx="554">
                  <c:v>31.38</c:v>
                </c:pt>
                <c:pt idx="555">
                  <c:v>118.53</c:v>
                </c:pt>
                <c:pt idx="556">
                  <c:v>103.38</c:v>
                </c:pt>
                <c:pt idx="557">
                  <c:v>292.92</c:v>
                </c:pt>
                <c:pt idx="558">
                  <c:v>14.79</c:v>
                </c:pt>
                <c:pt idx="559">
                  <c:v>99.22</c:v>
                </c:pt>
                <c:pt idx="560">
                  <c:v>104.34</c:v>
                </c:pt>
                <c:pt idx="561">
                  <c:v>129.94999999999999</c:v>
                </c:pt>
                <c:pt idx="562">
                  <c:v>171.08</c:v>
                </c:pt>
                <c:pt idx="563">
                  <c:v>248.08</c:v>
                </c:pt>
                <c:pt idx="564">
                  <c:v>141.53</c:v>
                </c:pt>
                <c:pt idx="565">
                  <c:v>38.229999999999997</c:v>
                </c:pt>
                <c:pt idx="566">
                  <c:v>44.61</c:v>
                </c:pt>
                <c:pt idx="567">
                  <c:v>1068.5</c:v>
                </c:pt>
                <c:pt idx="568">
                  <c:v>68.8</c:v>
                </c:pt>
                <c:pt idx="569">
                  <c:v>119.78</c:v>
                </c:pt>
                <c:pt idx="570">
                  <c:v>156.35</c:v>
                </c:pt>
                <c:pt idx="571">
                  <c:v>112.04</c:v>
                </c:pt>
                <c:pt idx="572">
                  <c:v>51.3</c:v>
                </c:pt>
                <c:pt idx="573">
                  <c:v>169.56</c:v>
                </c:pt>
                <c:pt idx="574">
                  <c:v>41.42</c:v>
                </c:pt>
                <c:pt idx="575">
                  <c:v>54.66</c:v>
                </c:pt>
                <c:pt idx="576">
                  <c:v>86.94</c:v>
                </c:pt>
                <c:pt idx="577">
                  <c:v>228.06</c:v>
                </c:pt>
                <c:pt idx="578">
                  <c:v>843.86</c:v>
                </c:pt>
                <c:pt idx="579">
                  <c:v>136.02000000000001</c:v>
                </c:pt>
                <c:pt idx="580">
                  <c:v>1301.71</c:v>
                </c:pt>
                <c:pt idx="581">
                  <c:v>110.84</c:v>
                </c:pt>
                <c:pt idx="582">
                  <c:v>122.35</c:v>
                </c:pt>
                <c:pt idx="583">
                  <c:v>691.82</c:v>
                </c:pt>
                <c:pt idx="584">
                  <c:v>357.72</c:v>
                </c:pt>
                <c:pt idx="585">
                  <c:v>56.44</c:v>
                </c:pt>
                <c:pt idx="586">
                  <c:v>48.1</c:v>
                </c:pt>
                <c:pt idx="587">
                  <c:v>119.73</c:v>
                </c:pt>
                <c:pt idx="588">
                  <c:v>55.86</c:v>
                </c:pt>
                <c:pt idx="589">
                  <c:v>185.2</c:v>
                </c:pt>
                <c:pt idx="590">
                  <c:v>375.38</c:v>
                </c:pt>
                <c:pt idx="591">
                  <c:v>421.21</c:v>
                </c:pt>
                <c:pt idx="592">
                  <c:v>195.89</c:v>
                </c:pt>
                <c:pt idx="593">
                  <c:v>268.83999999999997</c:v>
                </c:pt>
                <c:pt idx="594">
                  <c:v>181.94</c:v>
                </c:pt>
                <c:pt idx="595">
                  <c:v>33.92</c:v>
                </c:pt>
                <c:pt idx="596">
                  <c:v>123.89</c:v>
                </c:pt>
                <c:pt idx="597">
                  <c:v>0.99</c:v>
                </c:pt>
                <c:pt idx="598">
                  <c:v>254.28</c:v>
                </c:pt>
                <c:pt idx="599">
                  <c:v>121.94</c:v>
                </c:pt>
                <c:pt idx="600">
                  <c:v>74.510000000000005</c:v>
                </c:pt>
                <c:pt idx="601">
                  <c:v>329.84</c:v>
                </c:pt>
                <c:pt idx="602">
                  <c:v>51.92</c:v>
                </c:pt>
                <c:pt idx="603">
                  <c:v>72.599999999999994</c:v>
                </c:pt>
                <c:pt idx="604">
                  <c:v>534.86</c:v>
                </c:pt>
                <c:pt idx="605">
                  <c:v>51.16</c:v>
                </c:pt>
                <c:pt idx="606">
                  <c:v>73.739999999999995</c:v>
                </c:pt>
                <c:pt idx="607">
                  <c:v>45.65</c:v>
                </c:pt>
                <c:pt idx="608">
                  <c:v>75.25</c:v>
                </c:pt>
                <c:pt idx="609">
                  <c:v>147.91999999999999</c:v>
                </c:pt>
                <c:pt idx="610">
                  <c:v>141.05000000000001</c:v>
                </c:pt>
                <c:pt idx="611">
                  <c:v>90.03</c:v>
                </c:pt>
                <c:pt idx="612">
                  <c:v>540.91</c:v>
                </c:pt>
                <c:pt idx="613">
                  <c:v>84.33</c:v>
                </c:pt>
                <c:pt idx="614">
                  <c:v>266.69</c:v>
                </c:pt>
                <c:pt idx="615">
                  <c:v>161.59</c:v>
                </c:pt>
                <c:pt idx="616">
                  <c:v>125.55</c:v>
                </c:pt>
                <c:pt idx="617">
                  <c:v>33.18</c:v>
                </c:pt>
                <c:pt idx="618">
                  <c:v>20.39</c:v>
                </c:pt>
                <c:pt idx="619">
                  <c:v>18.23</c:v>
                </c:pt>
                <c:pt idx="620">
                  <c:v>312.89999999999998</c:v>
                </c:pt>
                <c:pt idx="621">
                  <c:v>87.83</c:v>
                </c:pt>
                <c:pt idx="622">
                  <c:v>196.09</c:v>
                </c:pt>
                <c:pt idx="623">
                  <c:v>571.49</c:v>
                </c:pt>
                <c:pt idx="624">
                  <c:v>33.35</c:v>
                </c:pt>
                <c:pt idx="625">
                  <c:v>109.69</c:v>
                </c:pt>
                <c:pt idx="626">
                  <c:v>206.12</c:v>
                </c:pt>
                <c:pt idx="627">
                  <c:v>88.64</c:v>
                </c:pt>
                <c:pt idx="628">
                  <c:v>260.33999999999997</c:v>
                </c:pt>
                <c:pt idx="629">
                  <c:v>461.3</c:v>
                </c:pt>
                <c:pt idx="630">
                  <c:v>133.38</c:v>
                </c:pt>
                <c:pt idx="631">
                  <c:v>109.78</c:v>
                </c:pt>
                <c:pt idx="632">
                  <c:v>47.07</c:v>
                </c:pt>
                <c:pt idx="633">
                  <c:v>549.07000000000005</c:v>
                </c:pt>
                <c:pt idx="634">
                  <c:v>85.58</c:v>
                </c:pt>
                <c:pt idx="635">
                  <c:v>74.540000000000006</c:v>
                </c:pt>
                <c:pt idx="636">
                  <c:v>114.08</c:v>
                </c:pt>
                <c:pt idx="637">
                  <c:v>122.36</c:v>
                </c:pt>
                <c:pt idx="638">
                  <c:v>125.41</c:v>
                </c:pt>
                <c:pt idx="639">
                  <c:v>377.99</c:v>
                </c:pt>
                <c:pt idx="640">
                  <c:v>648.92999999999995</c:v>
                </c:pt>
                <c:pt idx="641">
                  <c:v>925.33</c:v>
                </c:pt>
                <c:pt idx="642">
                  <c:v>499.63</c:v>
                </c:pt>
                <c:pt idx="643">
                  <c:v>686.65</c:v>
                </c:pt>
                <c:pt idx="644">
                  <c:v>161.81</c:v>
                </c:pt>
                <c:pt idx="645">
                  <c:v>89.38</c:v>
                </c:pt>
                <c:pt idx="646">
                  <c:v>182.76</c:v>
                </c:pt>
                <c:pt idx="647">
                  <c:v>288.38</c:v>
                </c:pt>
                <c:pt idx="648">
                  <c:v>174.44</c:v>
                </c:pt>
                <c:pt idx="649">
                  <c:v>392.16</c:v>
                </c:pt>
                <c:pt idx="650">
                  <c:v>239.85</c:v>
                </c:pt>
                <c:pt idx="651">
                  <c:v>161.65</c:v>
                </c:pt>
                <c:pt idx="652">
                  <c:v>253.15</c:v>
                </c:pt>
                <c:pt idx="653">
                  <c:v>193.13</c:v>
                </c:pt>
                <c:pt idx="654">
                  <c:v>203.08</c:v>
                </c:pt>
                <c:pt idx="655">
                  <c:v>162.46</c:v>
                </c:pt>
                <c:pt idx="656">
                  <c:v>2876.38</c:v>
                </c:pt>
                <c:pt idx="657">
                  <c:v>290.55</c:v>
                </c:pt>
                <c:pt idx="658">
                  <c:v>452.07</c:v>
                </c:pt>
                <c:pt idx="659">
                  <c:v>111.68</c:v>
                </c:pt>
                <c:pt idx="660">
                  <c:v>235.31</c:v>
                </c:pt>
                <c:pt idx="661">
                  <c:v>186.94</c:v>
                </c:pt>
                <c:pt idx="662">
                  <c:v>198.69</c:v>
                </c:pt>
                <c:pt idx="663">
                  <c:v>155.97999999999999</c:v>
                </c:pt>
                <c:pt idx="664">
                  <c:v>443.05</c:v>
                </c:pt>
                <c:pt idx="665">
                  <c:v>336.99</c:v>
                </c:pt>
                <c:pt idx="666">
                  <c:v>21.43</c:v>
                </c:pt>
                <c:pt idx="667">
                  <c:v>42.93</c:v>
                </c:pt>
                <c:pt idx="668">
                  <c:v>117.1</c:v>
                </c:pt>
                <c:pt idx="669">
                  <c:v>148.24</c:v>
                </c:pt>
                <c:pt idx="670">
                  <c:v>26.32</c:v>
                </c:pt>
                <c:pt idx="671">
                  <c:v>23.37</c:v>
                </c:pt>
                <c:pt idx="672">
                  <c:v>1274.1500000000001</c:v>
                </c:pt>
                <c:pt idx="673">
                  <c:v>26.38</c:v>
                </c:pt>
                <c:pt idx="674">
                  <c:v>21.89</c:v>
                </c:pt>
                <c:pt idx="675">
                  <c:v>114.1</c:v>
                </c:pt>
                <c:pt idx="676">
                  <c:v>213.23</c:v>
                </c:pt>
                <c:pt idx="677">
                  <c:v>193.13</c:v>
                </c:pt>
                <c:pt idx="678">
                  <c:v>182.76</c:v>
                </c:pt>
                <c:pt idx="679">
                  <c:v>73.42</c:v>
                </c:pt>
                <c:pt idx="680">
                  <c:v>265.11</c:v>
                </c:pt>
                <c:pt idx="681">
                  <c:v>191.52</c:v>
                </c:pt>
                <c:pt idx="682">
                  <c:v>458</c:v>
                </c:pt>
                <c:pt idx="683">
                  <c:v>71.62</c:v>
                </c:pt>
                <c:pt idx="684">
                  <c:v>491.53</c:v>
                </c:pt>
                <c:pt idx="685">
                  <c:v>470.64</c:v>
                </c:pt>
                <c:pt idx="686">
                  <c:v>159.41</c:v>
                </c:pt>
                <c:pt idx="687">
                  <c:v>139.4</c:v>
                </c:pt>
                <c:pt idx="688">
                  <c:v>186.69</c:v>
                </c:pt>
                <c:pt idx="689">
                  <c:v>1.04</c:v>
                </c:pt>
                <c:pt idx="690">
                  <c:v>14.7</c:v>
                </c:pt>
                <c:pt idx="691">
                  <c:v>386.28</c:v>
                </c:pt>
                <c:pt idx="692">
                  <c:v>1.01</c:v>
                </c:pt>
                <c:pt idx="693">
                  <c:v>5</c:v>
                </c:pt>
                <c:pt idx="694">
                  <c:v>83.78</c:v>
                </c:pt>
                <c:pt idx="695">
                  <c:v>568.67999999999995</c:v>
                </c:pt>
                <c:pt idx="696">
                  <c:v>26.11</c:v>
                </c:pt>
                <c:pt idx="697">
                  <c:v>174.52</c:v>
                </c:pt>
                <c:pt idx="698">
                  <c:v>174.52</c:v>
                </c:pt>
                <c:pt idx="699">
                  <c:v>237.79</c:v>
                </c:pt>
                <c:pt idx="700">
                  <c:v>109.07</c:v>
                </c:pt>
                <c:pt idx="701">
                  <c:v>58.94</c:v>
                </c:pt>
                <c:pt idx="702">
                  <c:v>88.25</c:v>
                </c:pt>
                <c:pt idx="703">
                  <c:v>138.71</c:v>
                </c:pt>
                <c:pt idx="704">
                  <c:v>128.9</c:v>
                </c:pt>
                <c:pt idx="705">
                  <c:v>31.82</c:v>
                </c:pt>
                <c:pt idx="706">
                  <c:v>109.9</c:v>
                </c:pt>
                <c:pt idx="707">
                  <c:v>53.33</c:v>
                </c:pt>
                <c:pt idx="708">
                  <c:v>107.93</c:v>
                </c:pt>
                <c:pt idx="709">
                  <c:v>39.24</c:v>
                </c:pt>
                <c:pt idx="710">
                  <c:v>157.66</c:v>
                </c:pt>
                <c:pt idx="711">
                  <c:v>209.06</c:v>
                </c:pt>
                <c:pt idx="712">
                  <c:v>32.53</c:v>
                </c:pt>
                <c:pt idx="713">
                  <c:v>25.95</c:v>
                </c:pt>
                <c:pt idx="714">
                  <c:v>150.6</c:v>
                </c:pt>
                <c:pt idx="715">
                  <c:v>175.65</c:v>
                </c:pt>
                <c:pt idx="716">
                  <c:v>79.72</c:v>
                </c:pt>
                <c:pt idx="717">
                  <c:v>167.22</c:v>
                </c:pt>
                <c:pt idx="718">
                  <c:v>82.47</c:v>
                </c:pt>
                <c:pt idx="719">
                  <c:v>217.85</c:v>
                </c:pt>
                <c:pt idx="720">
                  <c:v>161.69</c:v>
                </c:pt>
                <c:pt idx="721">
                  <c:v>498.51</c:v>
                </c:pt>
                <c:pt idx="722">
                  <c:v>46.02</c:v>
                </c:pt>
                <c:pt idx="723">
                  <c:v>256.26</c:v>
                </c:pt>
                <c:pt idx="724">
                  <c:v>31.75</c:v>
                </c:pt>
                <c:pt idx="725">
                  <c:v>184.67</c:v>
                </c:pt>
                <c:pt idx="726">
                  <c:v>140.88</c:v>
                </c:pt>
                <c:pt idx="727">
                  <c:v>60.39</c:v>
                </c:pt>
                <c:pt idx="728">
                  <c:v>72.38</c:v>
                </c:pt>
                <c:pt idx="729">
                  <c:v>223.85</c:v>
                </c:pt>
                <c:pt idx="730">
                  <c:v>128.9</c:v>
                </c:pt>
                <c:pt idx="731">
                  <c:v>243.12</c:v>
                </c:pt>
                <c:pt idx="732">
                  <c:v>192.04</c:v>
                </c:pt>
                <c:pt idx="733">
                  <c:v>202.87</c:v>
                </c:pt>
                <c:pt idx="734">
                  <c:v>59.34</c:v>
                </c:pt>
                <c:pt idx="735">
                  <c:v>98.28</c:v>
                </c:pt>
                <c:pt idx="736">
                  <c:v>92.66</c:v>
                </c:pt>
                <c:pt idx="737">
                  <c:v>54.64</c:v>
                </c:pt>
                <c:pt idx="738">
                  <c:v>209.8</c:v>
                </c:pt>
                <c:pt idx="739">
                  <c:v>271.25</c:v>
                </c:pt>
                <c:pt idx="740">
                  <c:v>226.44</c:v>
                </c:pt>
                <c:pt idx="741">
                  <c:v>159.63999999999999</c:v>
                </c:pt>
                <c:pt idx="742">
                  <c:v>130.75</c:v>
                </c:pt>
                <c:pt idx="743">
                  <c:v>233.06</c:v>
                </c:pt>
                <c:pt idx="744">
                  <c:v>114.07</c:v>
                </c:pt>
                <c:pt idx="745">
                  <c:v>281.10000000000002</c:v>
                </c:pt>
                <c:pt idx="746">
                  <c:v>284.24</c:v>
                </c:pt>
                <c:pt idx="747">
                  <c:v>153.09</c:v>
                </c:pt>
                <c:pt idx="748">
                  <c:v>187.78</c:v>
                </c:pt>
                <c:pt idx="749">
                  <c:v>491.64</c:v>
                </c:pt>
                <c:pt idx="750">
                  <c:v>70.37</c:v>
                </c:pt>
                <c:pt idx="751">
                  <c:v>348.52</c:v>
                </c:pt>
                <c:pt idx="752">
                  <c:v>225.46</c:v>
                </c:pt>
                <c:pt idx="753">
                  <c:v>36.270000000000003</c:v>
                </c:pt>
                <c:pt idx="754">
                  <c:v>135.63</c:v>
                </c:pt>
                <c:pt idx="755">
                  <c:v>94.87</c:v>
                </c:pt>
                <c:pt idx="756">
                  <c:v>159.41999999999999</c:v>
                </c:pt>
                <c:pt idx="757">
                  <c:v>148.72999999999999</c:v>
                </c:pt>
                <c:pt idx="758">
                  <c:v>174.87</c:v>
                </c:pt>
                <c:pt idx="759">
                  <c:v>177.84</c:v>
                </c:pt>
                <c:pt idx="760">
                  <c:v>163.43</c:v>
                </c:pt>
                <c:pt idx="761">
                  <c:v>78.78</c:v>
                </c:pt>
                <c:pt idx="762">
                  <c:v>27.73</c:v>
                </c:pt>
                <c:pt idx="763">
                  <c:v>222.45</c:v>
                </c:pt>
                <c:pt idx="764">
                  <c:v>38.72</c:v>
                </c:pt>
                <c:pt idx="765">
                  <c:v>154.57</c:v>
                </c:pt>
                <c:pt idx="766">
                  <c:v>136.28</c:v>
                </c:pt>
                <c:pt idx="767">
                  <c:v>59.6</c:v>
                </c:pt>
                <c:pt idx="768">
                  <c:v>10.5</c:v>
                </c:pt>
                <c:pt idx="769">
                  <c:v>167.57</c:v>
                </c:pt>
                <c:pt idx="770">
                  <c:v>239.48</c:v>
                </c:pt>
                <c:pt idx="771">
                  <c:v>436.39</c:v>
                </c:pt>
                <c:pt idx="772">
                  <c:v>85.47</c:v>
                </c:pt>
                <c:pt idx="773">
                  <c:v>146.78</c:v>
                </c:pt>
                <c:pt idx="774">
                  <c:v>244.69</c:v>
                </c:pt>
                <c:pt idx="775">
                  <c:v>65.94</c:v>
                </c:pt>
                <c:pt idx="776">
                  <c:v>110.05</c:v>
                </c:pt>
                <c:pt idx="777">
                  <c:v>80.95</c:v>
                </c:pt>
                <c:pt idx="778">
                  <c:v>114.39</c:v>
                </c:pt>
                <c:pt idx="779">
                  <c:v>193.52</c:v>
                </c:pt>
                <c:pt idx="780">
                  <c:v>62.81</c:v>
                </c:pt>
                <c:pt idx="781">
                  <c:v>32.03</c:v>
                </c:pt>
                <c:pt idx="782">
                  <c:v>73.14</c:v>
                </c:pt>
                <c:pt idx="783">
                  <c:v>207.53</c:v>
                </c:pt>
                <c:pt idx="784">
                  <c:v>393.91</c:v>
                </c:pt>
                <c:pt idx="785">
                  <c:v>187.35</c:v>
                </c:pt>
                <c:pt idx="786">
                  <c:v>70.87</c:v>
                </c:pt>
                <c:pt idx="787">
                  <c:v>147.65</c:v>
                </c:pt>
                <c:pt idx="788">
                  <c:v>458.26</c:v>
                </c:pt>
                <c:pt idx="789">
                  <c:v>44.71</c:v>
                </c:pt>
                <c:pt idx="790">
                  <c:v>211.21</c:v>
                </c:pt>
                <c:pt idx="791">
                  <c:v>84.55</c:v>
                </c:pt>
                <c:pt idx="792">
                  <c:v>149.1</c:v>
                </c:pt>
                <c:pt idx="793">
                  <c:v>138.37</c:v>
                </c:pt>
                <c:pt idx="794">
                  <c:v>1874.29</c:v>
                </c:pt>
                <c:pt idx="795">
                  <c:v>155.66999999999999</c:v>
                </c:pt>
                <c:pt idx="796">
                  <c:v>191.55</c:v>
                </c:pt>
                <c:pt idx="797">
                  <c:v>182.18</c:v>
                </c:pt>
                <c:pt idx="798">
                  <c:v>81.55</c:v>
                </c:pt>
                <c:pt idx="799">
                  <c:v>292.54000000000002</c:v>
                </c:pt>
                <c:pt idx="800">
                  <c:v>24.74</c:v>
                </c:pt>
                <c:pt idx="801">
                  <c:v>192.31</c:v>
                </c:pt>
                <c:pt idx="802">
                  <c:v>58.94</c:v>
                </c:pt>
                <c:pt idx="803">
                  <c:v>133.87</c:v>
                </c:pt>
                <c:pt idx="804">
                  <c:v>120.76</c:v>
                </c:pt>
                <c:pt idx="805">
                  <c:v>152.1</c:v>
                </c:pt>
                <c:pt idx="806">
                  <c:v>7.92</c:v>
                </c:pt>
                <c:pt idx="807">
                  <c:v>130.76</c:v>
                </c:pt>
                <c:pt idx="808">
                  <c:v>199.32</c:v>
                </c:pt>
                <c:pt idx="809">
                  <c:v>131.13999999999999</c:v>
                </c:pt>
                <c:pt idx="810">
                  <c:v>194.87</c:v>
                </c:pt>
                <c:pt idx="811">
                  <c:v>470.77</c:v>
                </c:pt>
                <c:pt idx="812">
                  <c:v>98.44</c:v>
                </c:pt>
                <c:pt idx="813">
                  <c:v>91.27</c:v>
                </c:pt>
                <c:pt idx="814">
                  <c:v>73.81</c:v>
                </c:pt>
                <c:pt idx="815">
                  <c:v>144.77000000000001</c:v>
                </c:pt>
                <c:pt idx="816">
                  <c:v>141.79</c:v>
                </c:pt>
                <c:pt idx="817">
                  <c:v>218.14</c:v>
                </c:pt>
                <c:pt idx="818">
                  <c:v>96.22</c:v>
                </c:pt>
                <c:pt idx="819">
                  <c:v>73.010000000000005</c:v>
                </c:pt>
                <c:pt idx="820">
                  <c:v>95.67</c:v>
                </c:pt>
                <c:pt idx="821">
                  <c:v>58.65</c:v>
                </c:pt>
                <c:pt idx="822">
                  <c:v>376.32</c:v>
                </c:pt>
                <c:pt idx="823">
                  <c:v>184.12</c:v>
                </c:pt>
                <c:pt idx="824">
                  <c:v>156.62</c:v>
                </c:pt>
                <c:pt idx="825">
                  <c:v>333.27</c:v>
                </c:pt>
                <c:pt idx="826">
                  <c:v>155.49</c:v>
                </c:pt>
                <c:pt idx="827">
                  <c:v>147.94</c:v>
                </c:pt>
                <c:pt idx="828">
                  <c:v>236.24</c:v>
                </c:pt>
                <c:pt idx="829">
                  <c:v>32.56</c:v>
                </c:pt>
                <c:pt idx="830">
                  <c:v>180.77</c:v>
                </c:pt>
                <c:pt idx="831">
                  <c:v>58.97</c:v>
                </c:pt>
                <c:pt idx="832">
                  <c:v>198.03</c:v>
                </c:pt>
                <c:pt idx="833">
                  <c:v>140.77000000000001</c:v>
                </c:pt>
                <c:pt idx="834">
                  <c:v>310.64999999999998</c:v>
                </c:pt>
                <c:pt idx="835">
                  <c:v>55.61</c:v>
                </c:pt>
                <c:pt idx="836">
                  <c:v>186.58</c:v>
                </c:pt>
                <c:pt idx="837">
                  <c:v>788.22</c:v>
                </c:pt>
                <c:pt idx="838">
                  <c:v>111.6</c:v>
                </c:pt>
                <c:pt idx="839">
                  <c:v>54.26</c:v>
                </c:pt>
                <c:pt idx="840">
                  <c:v>188.67</c:v>
                </c:pt>
                <c:pt idx="841">
                  <c:v>101.44</c:v>
                </c:pt>
                <c:pt idx="842">
                  <c:v>36.28</c:v>
                </c:pt>
                <c:pt idx="843">
                  <c:v>190.56</c:v>
                </c:pt>
                <c:pt idx="844">
                  <c:v>43.26</c:v>
                </c:pt>
                <c:pt idx="845">
                  <c:v>826.09</c:v>
                </c:pt>
                <c:pt idx="846">
                  <c:v>111.83</c:v>
                </c:pt>
                <c:pt idx="847">
                  <c:v>128.15</c:v>
                </c:pt>
                <c:pt idx="848">
                  <c:v>61.33</c:v>
                </c:pt>
                <c:pt idx="849">
                  <c:v>142.63999999999999</c:v>
                </c:pt>
                <c:pt idx="850">
                  <c:v>24.34</c:v>
                </c:pt>
                <c:pt idx="851">
                  <c:v>70.75</c:v>
                </c:pt>
                <c:pt idx="852">
                  <c:v>64.02</c:v>
                </c:pt>
                <c:pt idx="853">
                  <c:v>127.38</c:v>
                </c:pt>
                <c:pt idx="854">
                  <c:v>33.89</c:v>
                </c:pt>
                <c:pt idx="855">
                  <c:v>33.17</c:v>
                </c:pt>
                <c:pt idx="856">
                  <c:v>232.83</c:v>
                </c:pt>
                <c:pt idx="857">
                  <c:v>169.53</c:v>
                </c:pt>
                <c:pt idx="858">
                  <c:v>78.05</c:v>
                </c:pt>
                <c:pt idx="859">
                  <c:v>36.35</c:v>
                </c:pt>
                <c:pt idx="860">
                  <c:v>189.39</c:v>
                </c:pt>
                <c:pt idx="861">
                  <c:v>160.46</c:v>
                </c:pt>
                <c:pt idx="862">
                  <c:v>285.27999999999997</c:v>
                </c:pt>
                <c:pt idx="863">
                  <c:v>233.46</c:v>
                </c:pt>
                <c:pt idx="864">
                  <c:v>179.1</c:v>
                </c:pt>
                <c:pt idx="865">
                  <c:v>85.49</c:v>
                </c:pt>
                <c:pt idx="866">
                  <c:v>138.05000000000001</c:v>
                </c:pt>
                <c:pt idx="867">
                  <c:v>11.52</c:v>
                </c:pt>
                <c:pt idx="868">
                  <c:v>30.92</c:v>
                </c:pt>
                <c:pt idx="869">
                  <c:v>7.89</c:v>
                </c:pt>
                <c:pt idx="870">
                  <c:v>390.33</c:v>
                </c:pt>
                <c:pt idx="871">
                  <c:v>345.93</c:v>
                </c:pt>
                <c:pt idx="872">
                  <c:v>143.54</c:v>
                </c:pt>
                <c:pt idx="873">
                  <c:v>58.94</c:v>
                </c:pt>
                <c:pt idx="874">
                  <c:v>100.62</c:v>
                </c:pt>
                <c:pt idx="875">
                  <c:v>74.55</c:v>
                </c:pt>
                <c:pt idx="876">
                  <c:v>159.05000000000001</c:v>
                </c:pt>
                <c:pt idx="877">
                  <c:v>125.49</c:v>
                </c:pt>
                <c:pt idx="878">
                  <c:v>113.88</c:v>
                </c:pt>
                <c:pt idx="879">
                  <c:v>56.73</c:v>
                </c:pt>
                <c:pt idx="880">
                  <c:v>72.010000000000005</c:v>
                </c:pt>
                <c:pt idx="881">
                  <c:v>135.54</c:v>
                </c:pt>
                <c:pt idx="882">
                  <c:v>82.24</c:v>
                </c:pt>
                <c:pt idx="883">
                  <c:v>250.7</c:v>
                </c:pt>
                <c:pt idx="884">
                  <c:v>101.44</c:v>
                </c:pt>
                <c:pt idx="885">
                  <c:v>780.68</c:v>
                </c:pt>
                <c:pt idx="886">
                  <c:v>307.48</c:v>
                </c:pt>
                <c:pt idx="887">
                  <c:v>143.78</c:v>
                </c:pt>
                <c:pt idx="888">
                  <c:v>102.21</c:v>
                </c:pt>
                <c:pt idx="889">
                  <c:v>262.20999999999998</c:v>
                </c:pt>
                <c:pt idx="890">
                  <c:v>52.96</c:v>
                </c:pt>
                <c:pt idx="891">
                  <c:v>87.8</c:v>
                </c:pt>
                <c:pt idx="892">
                  <c:v>96.82</c:v>
                </c:pt>
                <c:pt idx="893">
                  <c:v>118.64</c:v>
                </c:pt>
                <c:pt idx="894">
                  <c:v>164.43</c:v>
                </c:pt>
                <c:pt idx="895">
                  <c:v>67.069999999999993</c:v>
                </c:pt>
                <c:pt idx="896">
                  <c:v>143.91</c:v>
                </c:pt>
                <c:pt idx="897">
                  <c:v>127.97</c:v>
                </c:pt>
                <c:pt idx="898">
                  <c:v>56.34</c:v>
                </c:pt>
                <c:pt idx="899">
                  <c:v>82.73</c:v>
                </c:pt>
                <c:pt idx="900">
                  <c:v>174.13</c:v>
                </c:pt>
                <c:pt idx="901">
                  <c:v>211.68</c:v>
                </c:pt>
                <c:pt idx="902">
                  <c:v>51.17</c:v>
                </c:pt>
                <c:pt idx="903">
                  <c:v>61.7</c:v>
                </c:pt>
                <c:pt idx="904">
                  <c:v>113.09</c:v>
                </c:pt>
                <c:pt idx="905">
                  <c:v>209.11</c:v>
                </c:pt>
                <c:pt idx="906">
                  <c:v>156.27000000000001</c:v>
                </c:pt>
                <c:pt idx="907">
                  <c:v>117.88</c:v>
                </c:pt>
                <c:pt idx="908">
                  <c:v>143.9</c:v>
                </c:pt>
                <c:pt idx="909">
                  <c:v>49.28</c:v>
                </c:pt>
                <c:pt idx="910">
                  <c:v>81.36</c:v>
                </c:pt>
                <c:pt idx="911">
                  <c:v>138.68</c:v>
                </c:pt>
                <c:pt idx="912">
                  <c:v>50.31</c:v>
                </c:pt>
                <c:pt idx="913">
                  <c:v>241.96</c:v>
                </c:pt>
                <c:pt idx="914">
                  <c:v>29.44</c:v>
                </c:pt>
                <c:pt idx="915">
                  <c:v>86.86</c:v>
                </c:pt>
                <c:pt idx="916">
                  <c:v>522.4</c:v>
                </c:pt>
                <c:pt idx="917">
                  <c:v>30.29</c:v>
                </c:pt>
                <c:pt idx="918">
                  <c:v>124.14</c:v>
                </c:pt>
                <c:pt idx="919">
                  <c:v>35.14</c:v>
                </c:pt>
                <c:pt idx="920">
                  <c:v>153.68</c:v>
                </c:pt>
                <c:pt idx="921">
                  <c:v>104.08</c:v>
                </c:pt>
                <c:pt idx="922">
                  <c:v>34.1</c:v>
                </c:pt>
                <c:pt idx="923">
                  <c:v>110.22</c:v>
                </c:pt>
                <c:pt idx="924">
                  <c:v>162.30000000000001</c:v>
                </c:pt>
                <c:pt idx="925">
                  <c:v>7.67</c:v>
                </c:pt>
                <c:pt idx="926">
                  <c:v>82.68</c:v>
                </c:pt>
                <c:pt idx="927">
                  <c:v>186.72</c:v>
                </c:pt>
                <c:pt idx="928">
                  <c:v>247.7</c:v>
                </c:pt>
                <c:pt idx="929">
                  <c:v>85.64</c:v>
                </c:pt>
                <c:pt idx="930">
                  <c:v>25.89</c:v>
                </c:pt>
                <c:pt idx="931">
                  <c:v>8.1199999999999992</c:v>
                </c:pt>
                <c:pt idx="932">
                  <c:v>85.95</c:v>
                </c:pt>
                <c:pt idx="933">
                  <c:v>216.99</c:v>
                </c:pt>
                <c:pt idx="934">
                  <c:v>125.8</c:v>
                </c:pt>
                <c:pt idx="935">
                  <c:v>47.31</c:v>
                </c:pt>
                <c:pt idx="936">
                  <c:v>49.49</c:v>
                </c:pt>
                <c:pt idx="937">
                  <c:v>212.86</c:v>
                </c:pt>
                <c:pt idx="938">
                  <c:v>187.48</c:v>
                </c:pt>
                <c:pt idx="939">
                  <c:v>251.04</c:v>
                </c:pt>
                <c:pt idx="940">
                  <c:v>47.92</c:v>
                </c:pt>
                <c:pt idx="941">
                  <c:v>60.14</c:v>
                </c:pt>
                <c:pt idx="942">
                  <c:v>33.79</c:v>
                </c:pt>
                <c:pt idx="943">
                  <c:v>219.63</c:v>
                </c:pt>
                <c:pt idx="944">
                  <c:v>80.760000000000005</c:v>
                </c:pt>
                <c:pt idx="945">
                  <c:v>44.53</c:v>
                </c:pt>
                <c:pt idx="946">
                  <c:v>149.47</c:v>
                </c:pt>
                <c:pt idx="947">
                  <c:v>56.16</c:v>
                </c:pt>
                <c:pt idx="948">
                  <c:v>141.05000000000001</c:v>
                </c:pt>
                <c:pt idx="949">
                  <c:v>56.36</c:v>
                </c:pt>
                <c:pt idx="950">
                  <c:v>172.94</c:v>
                </c:pt>
                <c:pt idx="951">
                  <c:v>172.51</c:v>
                </c:pt>
                <c:pt idx="952">
                  <c:v>157.75</c:v>
                </c:pt>
                <c:pt idx="953">
                  <c:v>28.75</c:v>
                </c:pt>
                <c:pt idx="954">
                  <c:v>287.38</c:v>
                </c:pt>
                <c:pt idx="955">
                  <c:v>82.18</c:v>
                </c:pt>
                <c:pt idx="956">
                  <c:v>147.36000000000001</c:v>
                </c:pt>
                <c:pt idx="957">
                  <c:v>268.85000000000002</c:v>
                </c:pt>
                <c:pt idx="958">
                  <c:v>0.99</c:v>
                </c:pt>
                <c:pt idx="959">
                  <c:v>187.88</c:v>
                </c:pt>
                <c:pt idx="960">
                  <c:v>97.27</c:v>
                </c:pt>
                <c:pt idx="961">
                  <c:v>47.33</c:v>
                </c:pt>
                <c:pt idx="962">
                  <c:v>189.19</c:v>
                </c:pt>
                <c:pt idx="963">
                  <c:v>143.83000000000001</c:v>
                </c:pt>
                <c:pt idx="964">
                  <c:v>26.5</c:v>
                </c:pt>
                <c:pt idx="965">
                  <c:v>188.03</c:v>
                </c:pt>
                <c:pt idx="966">
                  <c:v>154.5</c:v>
                </c:pt>
                <c:pt idx="967">
                  <c:v>139.63</c:v>
                </c:pt>
                <c:pt idx="968">
                  <c:v>187.95</c:v>
                </c:pt>
                <c:pt idx="969">
                  <c:v>171.76</c:v>
                </c:pt>
                <c:pt idx="970">
                  <c:v>261.54000000000002</c:v>
                </c:pt>
                <c:pt idx="971">
                  <c:v>143.93</c:v>
                </c:pt>
                <c:pt idx="972">
                  <c:v>136.66</c:v>
                </c:pt>
                <c:pt idx="973">
                  <c:v>50.42</c:v>
                </c:pt>
                <c:pt idx="974">
                  <c:v>245.91</c:v>
                </c:pt>
                <c:pt idx="975">
                  <c:v>102.19</c:v>
                </c:pt>
                <c:pt idx="976">
                  <c:v>27.93</c:v>
                </c:pt>
                <c:pt idx="977">
                  <c:v>248.6</c:v>
                </c:pt>
                <c:pt idx="978">
                  <c:v>12.11</c:v>
                </c:pt>
                <c:pt idx="979">
                  <c:v>96.01</c:v>
                </c:pt>
                <c:pt idx="980">
                  <c:v>40.08</c:v>
                </c:pt>
                <c:pt idx="981">
                  <c:v>144.62</c:v>
                </c:pt>
                <c:pt idx="982">
                  <c:v>23.43</c:v>
                </c:pt>
                <c:pt idx="983">
                  <c:v>235.34</c:v>
                </c:pt>
                <c:pt idx="984">
                  <c:v>215.68</c:v>
                </c:pt>
                <c:pt idx="985">
                  <c:v>38.590000000000003</c:v>
                </c:pt>
                <c:pt idx="986">
                  <c:v>199.97</c:v>
                </c:pt>
                <c:pt idx="987">
                  <c:v>71.75</c:v>
                </c:pt>
                <c:pt idx="988">
                  <c:v>82.82</c:v>
                </c:pt>
                <c:pt idx="989">
                  <c:v>106.15</c:v>
                </c:pt>
                <c:pt idx="990">
                  <c:v>141.05000000000001</c:v>
                </c:pt>
                <c:pt idx="991">
                  <c:v>468.71</c:v>
                </c:pt>
                <c:pt idx="992">
                  <c:v>173.25</c:v>
                </c:pt>
                <c:pt idx="993">
                  <c:v>12.79</c:v>
                </c:pt>
                <c:pt idx="994">
                  <c:v>55.57</c:v>
                </c:pt>
                <c:pt idx="995">
                  <c:v>366.32</c:v>
                </c:pt>
                <c:pt idx="996">
                  <c:v>251.55</c:v>
                </c:pt>
                <c:pt idx="997">
                  <c:v>63.81</c:v>
                </c:pt>
                <c:pt idx="998">
                  <c:v>114.08</c:v>
                </c:pt>
                <c:pt idx="999">
                  <c:v>96.37</c:v>
                </c:pt>
                <c:pt idx="1000">
                  <c:v>112.95</c:v>
                </c:pt>
                <c:pt idx="1001">
                  <c:v>86.45</c:v>
                </c:pt>
                <c:pt idx="1002">
                  <c:v>50.61</c:v>
                </c:pt>
                <c:pt idx="1003">
                  <c:v>10.67</c:v>
                </c:pt>
                <c:pt idx="1004">
                  <c:v>139.52000000000001</c:v>
                </c:pt>
                <c:pt idx="1005">
                  <c:v>245.57</c:v>
                </c:pt>
                <c:pt idx="1006">
                  <c:v>178.92</c:v>
                </c:pt>
                <c:pt idx="1007">
                  <c:v>33.11</c:v>
                </c:pt>
                <c:pt idx="1008">
                  <c:v>12.28</c:v>
                </c:pt>
                <c:pt idx="1009">
                  <c:v>51.06</c:v>
                </c:pt>
                <c:pt idx="1010">
                  <c:v>93.85</c:v>
                </c:pt>
                <c:pt idx="1011">
                  <c:v>242.21</c:v>
                </c:pt>
                <c:pt idx="1012">
                  <c:v>89.17</c:v>
                </c:pt>
                <c:pt idx="1013">
                  <c:v>82.72</c:v>
                </c:pt>
                <c:pt idx="1014">
                  <c:v>152.5</c:v>
                </c:pt>
                <c:pt idx="1015">
                  <c:v>54.35</c:v>
                </c:pt>
                <c:pt idx="1016">
                  <c:v>66.680000000000007</c:v>
                </c:pt>
                <c:pt idx="1017">
                  <c:v>175.57</c:v>
                </c:pt>
                <c:pt idx="1018">
                  <c:v>52.77</c:v>
                </c:pt>
                <c:pt idx="1019">
                  <c:v>26.46</c:v>
                </c:pt>
                <c:pt idx="1020">
                  <c:v>229.7</c:v>
                </c:pt>
                <c:pt idx="1021">
                  <c:v>13.64</c:v>
                </c:pt>
                <c:pt idx="1022">
                  <c:v>73.349999999999994</c:v>
                </c:pt>
                <c:pt idx="1023">
                  <c:v>44.75</c:v>
                </c:pt>
                <c:pt idx="1024">
                  <c:v>29.45</c:v>
                </c:pt>
                <c:pt idx="1025">
                  <c:v>177.45</c:v>
                </c:pt>
                <c:pt idx="1026">
                  <c:v>83.9</c:v>
                </c:pt>
                <c:pt idx="1027">
                  <c:v>4.82</c:v>
                </c:pt>
                <c:pt idx="1028">
                  <c:v>357.4</c:v>
                </c:pt>
                <c:pt idx="1029">
                  <c:v>159.57</c:v>
                </c:pt>
                <c:pt idx="1030">
                  <c:v>253.22</c:v>
                </c:pt>
                <c:pt idx="1031">
                  <c:v>67.959999999999994</c:v>
                </c:pt>
                <c:pt idx="1032">
                  <c:v>175.63</c:v>
                </c:pt>
                <c:pt idx="1033">
                  <c:v>67.38</c:v>
                </c:pt>
                <c:pt idx="1034">
                  <c:v>15.69</c:v>
                </c:pt>
                <c:pt idx="1035">
                  <c:v>61.65</c:v>
                </c:pt>
                <c:pt idx="1036">
                  <c:v>38.07</c:v>
                </c:pt>
                <c:pt idx="1037">
                  <c:v>133.15</c:v>
                </c:pt>
                <c:pt idx="1038">
                  <c:v>102.97</c:v>
                </c:pt>
                <c:pt idx="1039">
                  <c:v>349.06</c:v>
                </c:pt>
                <c:pt idx="1040">
                  <c:v>125.35</c:v>
                </c:pt>
                <c:pt idx="1041">
                  <c:v>228.06</c:v>
                </c:pt>
                <c:pt idx="1042">
                  <c:v>34</c:v>
                </c:pt>
                <c:pt idx="1043">
                  <c:v>152.46</c:v>
                </c:pt>
                <c:pt idx="1044">
                  <c:v>214.69</c:v>
                </c:pt>
                <c:pt idx="1045">
                  <c:v>89.4</c:v>
                </c:pt>
                <c:pt idx="1046">
                  <c:v>29</c:v>
                </c:pt>
                <c:pt idx="1047">
                  <c:v>9.07</c:v>
                </c:pt>
                <c:pt idx="1048">
                  <c:v>30.78</c:v>
                </c:pt>
                <c:pt idx="1049">
                  <c:v>174.09</c:v>
                </c:pt>
                <c:pt idx="1050">
                  <c:v>62.75</c:v>
                </c:pt>
                <c:pt idx="1051">
                  <c:v>181.88</c:v>
                </c:pt>
                <c:pt idx="1052">
                  <c:v>117.79</c:v>
                </c:pt>
                <c:pt idx="1053">
                  <c:v>31.51</c:v>
                </c:pt>
                <c:pt idx="1054">
                  <c:v>7.92</c:v>
                </c:pt>
                <c:pt idx="1055">
                  <c:v>188.7</c:v>
                </c:pt>
                <c:pt idx="1056">
                  <c:v>41.57</c:v>
                </c:pt>
                <c:pt idx="1057">
                  <c:v>155.43</c:v>
                </c:pt>
                <c:pt idx="1058">
                  <c:v>112.72</c:v>
                </c:pt>
                <c:pt idx="1059">
                  <c:v>85.85</c:v>
                </c:pt>
                <c:pt idx="1060">
                  <c:v>128</c:v>
                </c:pt>
                <c:pt idx="1061">
                  <c:v>39.299999999999997</c:v>
                </c:pt>
                <c:pt idx="1062">
                  <c:v>41.18</c:v>
                </c:pt>
                <c:pt idx="1063">
                  <c:v>236.7</c:v>
                </c:pt>
                <c:pt idx="1064">
                  <c:v>58.93</c:v>
                </c:pt>
                <c:pt idx="1065">
                  <c:v>128.12</c:v>
                </c:pt>
                <c:pt idx="1066">
                  <c:v>129.32</c:v>
                </c:pt>
                <c:pt idx="1067">
                  <c:v>150.81</c:v>
                </c:pt>
                <c:pt idx="1068">
                  <c:v>173.29</c:v>
                </c:pt>
                <c:pt idx="1069">
                  <c:v>10.79</c:v>
                </c:pt>
                <c:pt idx="1070">
                  <c:v>34.22</c:v>
                </c:pt>
                <c:pt idx="1071">
                  <c:v>143.53</c:v>
                </c:pt>
                <c:pt idx="1072">
                  <c:v>71.150000000000006</c:v>
                </c:pt>
                <c:pt idx="1073">
                  <c:v>58.45</c:v>
                </c:pt>
                <c:pt idx="1074">
                  <c:v>169.62</c:v>
                </c:pt>
                <c:pt idx="1075">
                  <c:v>226.97</c:v>
                </c:pt>
                <c:pt idx="1076">
                  <c:v>112.56</c:v>
                </c:pt>
                <c:pt idx="1077">
                  <c:v>70.12</c:v>
                </c:pt>
                <c:pt idx="1078">
                  <c:v>12.61</c:v>
                </c:pt>
                <c:pt idx="1079">
                  <c:v>76.010000000000005</c:v>
                </c:pt>
                <c:pt idx="1080">
                  <c:v>61.88</c:v>
                </c:pt>
                <c:pt idx="1081">
                  <c:v>154.37</c:v>
                </c:pt>
                <c:pt idx="1082">
                  <c:v>64.09</c:v>
                </c:pt>
                <c:pt idx="1083">
                  <c:v>26.3</c:v>
                </c:pt>
                <c:pt idx="1084">
                  <c:v>7.09</c:v>
                </c:pt>
                <c:pt idx="1085">
                  <c:v>22.49</c:v>
                </c:pt>
                <c:pt idx="1086">
                  <c:v>132.87</c:v>
                </c:pt>
                <c:pt idx="1087">
                  <c:v>118.17</c:v>
                </c:pt>
                <c:pt idx="1088">
                  <c:v>121.82</c:v>
                </c:pt>
                <c:pt idx="1089">
                  <c:v>178.33</c:v>
                </c:pt>
                <c:pt idx="1090">
                  <c:v>841.14</c:v>
                </c:pt>
                <c:pt idx="1091">
                  <c:v>55.21</c:v>
                </c:pt>
                <c:pt idx="1092">
                  <c:v>44.27</c:v>
                </c:pt>
                <c:pt idx="1093">
                  <c:v>175.25</c:v>
                </c:pt>
                <c:pt idx="1094">
                  <c:v>18.010000000000002</c:v>
                </c:pt>
                <c:pt idx="1095">
                  <c:v>0.99</c:v>
                </c:pt>
                <c:pt idx="1096">
                  <c:v>64.78</c:v>
                </c:pt>
                <c:pt idx="1097">
                  <c:v>197.9</c:v>
                </c:pt>
                <c:pt idx="1098">
                  <c:v>117.79</c:v>
                </c:pt>
                <c:pt idx="1099">
                  <c:v>53.74</c:v>
                </c:pt>
                <c:pt idx="1100">
                  <c:v>72.489999999999995</c:v>
                </c:pt>
                <c:pt idx="1101">
                  <c:v>34.94</c:v>
                </c:pt>
                <c:pt idx="1102">
                  <c:v>172.7</c:v>
                </c:pt>
                <c:pt idx="1103">
                  <c:v>145.69999999999999</c:v>
                </c:pt>
                <c:pt idx="1104">
                  <c:v>288.77</c:v>
                </c:pt>
                <c:pt idx="1105">
                  <c:v>144.09</c:v>
                </c:pt>
                <c:pt idx="1106">
                  <c:v>4.1500000000000004</c:v>
                </c:pt>
                <c:pt idx="1107">
                  <c:v>141.96</c:v>
                </c:pt>
                <c:pt idx="1108">
                  <c:v>30.27</c:v>
                </c:pt>
                <c:pt idx="1109">
                  <c:v>191.89</c:v>
                </c:pt>
                <c:pt idx="1110">
                  <c:v>390.07</c:v>
                </c:pt>
                <c:pt idx="1111">
                  <c:v>69.349999999999994</c:v>
                </c:pt>
                <c:pt idx="1112">
                  <c:v>93.06</c:v>
                </c:pt>
                <c:pt idx="1113">
                  <c:v>96.39</c:v>
                </c:pt>
                <c:pt idx="1114">
                  <c:v>35.119999999999997</c:v>
                </c:pt>
                <c:pt idx="1115">
                  <c:v>94.38</c:v>
                </c:pt>
                <c:pt idx="1116">
                  <c:v>35.409999999999997</c:v>
                </c:pt>
                <c:pt idx="1117">
                  <c:v>136.36000000000001</c:v>
                </c:pt>
                <c:pt idx="1118">
                  <c:v>37.51</c:v>
                </c:pt>
                <c:pt idx="1119">
                  <c:v>376.4</c:v>
                </c:pt>
                <c:pt idx="1120">
                  <c:v>18.690000000000001</c:v>
                </c:pt>
                <c:pt idx="1121">
                  <c:v>248.78</c:v>
                </c:pt>
                <c:pt idx="1122">
                  <c:v>56.94</c:v>
                </c:pt>
                <c:pt idx="1123">
                  <c:v>146.80000000000001</c:v>
                </c:pt>
                <c:pt idx="1124">
                  <c:v>91.65</c:v>
                </c:pt>
                <c:pt idx="1125">
                  <c:v>173.16</c:v>
                </c:pt>
                <c:pt idx="1126">
                  <c:v>66.849999999999994</c:v>
                </c:pt>
                <c:pt idx="1127">
                  <c:v>51.4</c:v>
                </c:pt>
                <c:pt idx="1128">
                  <c:v>530.46</c:v>
                </c:pt>
                <c:pt idx="1129">
                  <c:v>37.6</c:v>
                </c:pt>
                <c:pt idx="1130">
                  <c:v>3.94</c:v>
                </c:pt>
                <c:pt idx="1131">
                  <c:v>255.02</c:v>
                </c:pt>
                <c:pt idx="1132">
                  <c:v>240.05</c:v>
                </c:pt>
                <c:pt idx="1133">
                  <c:v>67.81</c:v>
                </c:pt>
                <c:pt idx="1134">
                  <c:v>168.62</c:v>
                </c:pt>
                <c:pt idx="1135">
                  <c:v>216.55</c:v>
                </c:pt>
                <c:pt idx="1136">
                  <c:v>143.04</c:v>
                </c:pt>
                <c:pt idx="1137">
                  <c:v>36.65</c:v>
                </c:pt>
                <c:pt idx="1138">
                  <c:v>111.05</c:v>
                </c:pt>
                <c:pt idx="1139">
                  <c:v>28.28</c:v>
                </c:pt>
                <c:pt idx="1140">
                  <c:v>8.18</c:v>
                </c:pt>
                <c:pt idx="1141">
                  <c:v>108.14</c:v>
                </c:pt>
                <c:pt idx="1142">
                  <c:v>136.24</c:v>
                </c:pt>
                <c:pt idx="1143">
                  <c:v>104.85</c:v>
                </c:pt>
                <c:pt idx="1144">
                  <c:v>439.93</c:v>
                </c:pt>
                <c:pt idx="1145">
                  <c:v>95.06</c:v>
                </c:pt>
                <c:pt idx="1146">
                  <c:v>36.07</c:v>
                </c:pt>
                <c:pt idx="1147">
                  <c:v>24.96</c:v>
                </c:pt>
                <c:pt idx="1148">
                  <c:v>7.64</c:v>
                </c:pt>
                <c:pt idx="1149">
                  <c:v>318.16000000000003</c:v>
                </c:pt>
                <c:pt idx="1150">
                  <c:v>68.34</c:v>
                </c:pt>
                <c:pt idx="1151">
                  <c:v>150.5</c:v>
                </c:pt>
                <c:pt idx="1152">
                  <c:v>153.68</c:v>
                </c:pt>
                <c:pt idx="1153">
                  <c:v>133.88999999999999</c:v>
                </c:pt>
                <c:pt idx="1154">
                  <c:v>2.84</c:v>
                </c:pt>
                <c:pt idx="1155">
                  <c:v>274.81</c:v>
                </c:pt>
                <c:pt idx="1156">
                  <c:v>14.17</c:v>
                </c:pt>
                <c:pt idx="1157">
                  <c:v>229.12</c:v>
                </c:pt>
                <c:pt idx="1158">
                  <c:v>229.61</c:v>
                </c:pt>
                <c:pt idx="1159">
                  <c:v>36.729999999999997</c:v>
                </c:pt>
                <c:pt idx="1160">
                  <c:v>190.47</c:v>
                </c:pt>
                <c:pt idx="1161">
                  <c:v>47.85</c:v>
                </c:pt>
                <c:pt idx="1162">
                  <c:v>170.6</c:v>
                </c:pt>
                <c:pt idx="1163">
                  <c:v>301.7</c:v>
                </c:pt>
                <c:pt idx="1164">
                  <c:v>46.25</c:v>
                </c:pt>
                <c:pt idx="1165">
                  <c:v>1197.77</c:v>
                </c:pt>
                <c:pt idx="1166">
                  <c:v>32.31</c:v>
                </c:pt>
                <c:pt idx="1167">
                  <c:v>59.68</c:v>
                </c:pt>
                <c:pt idx="1168">
                  <c:v>35.92</c:v>
                </c:pt>
                <c:pt idx="1169">
                  <c:v>498.93</c:v>
                </c:pt>
                <c:pt idx="1170">
                  <c:v>166.59</c:v>
                </c:pt>
                <c:pt idx="1171">
                  <c:v>335.12</c:v>
                </c:pt>
                <c:pt idx="1172">
                  <c:v>40.78</c:v>
                </c:pt>
                <c:pt idx="1173">
                  <c:v>169.97</c:v>
                </c:pt>
                <c:pt idx="1174">
                  <c:v>8.0399999999999991</c:v>
                </c:pt>
                <c:pt idx="1175">
                  <c:v>159.66</c:v>
                </c:pt>
                <c:pt idx="1176">
                  <c:v>13.99</c:v>
                </c:pt>
                <c:pt idx="1177">
                  <c:v>140.85</c:v>
                </c:pt>
                <c:pt idx="1178">
                  <c:v>7.27</c:v>
                </c:pt>
                <c:pt idx="1179">
                  <c:v>102.02</c:v>
                </c:pt>
                <c:pt idx="1180">
                  <c:v>30.84</c:v>
                </c:pt>
                <c:pt idx="1181">
                  <c:v>236.87</c:v>
                </c:pt>
                <c:pt idx="1182">
                  <c:v>35.979999999999997</c:v>
                </c:pt>
                <c:pt idx="1183">
                  <c:v>105.02</c:v>
                </c:pt>
                <c:pt idx="1184">
                  <c:v>70.42</c:v>
                </c:pt>
                <c:pt idx="1185">
                  <c:v>8.6199999999999992</c:v>
                </c:pt>
                <c:pt idx="1186">
                  <c:v>52.12</c:v>
                </c:pt>
                <c:pt idx="1187">
                  <c:v>350.1</c:v>
                </c:pt>
                <c:pt idx="1188">
                  <c:v>122.32</c:v>
                </c:pt>
                <c:pt idx="1189">
                  <c:v>199.58</c:v>
                </c:pt>
                <c:pt idx="1190">
                  <c:v>208.28</c:v>
                </c:pt>
                <c:pt idx="1191">
                  <c:v>54.71</c:v>
                </c:pt>
                <c:pt idx="1192">
                  <c:v>270.49</c:v>
                </c:pt>
                <c:pt idx="1193">
                  <c:v>141.96</c:v>
                </c:pt>
                <c:pt idx="1194">
                  <c:v>7.37</c:v>
                </c:pt>
                <c:pt idx="1195">
                  <c:v>28.66</c:v>
                </c:pt>
                <c:pt idx="1196">
                  <c:v>110.34</c:v>
                </c:pt>
                <c:pt idx="1197">
                  <c:v>231.39</c:v>
                </c:pt>
                <c:pt idx="1198">
                  <c:v>95.79</c:v>
                </c:pt>
                <c:pt idx="1199">
                  <c:v>74.040000000000006</c:v>
                </c:pt>
                <c:pt idx="1200">
                  <c:v>145.6</c:v>
                </c:pt>
                <c:pt idx="1201">
                  <c:v>66.459999999999994</c:v>
                </c:pt>
                <c:pt idx="1202">
                  <c:v>243.74</c:v>
                </c:pt>
                <c:pt idx="1203">
                  <c:v>73.27</c:v>
                </c:pt>
                <c:pt idx="1204">
                  <c:v>133.18</c:v>
                </c:pt>
                <c:pt idx="1205">
                  <c:v>104.33</c:v>
                </c:pt>
                <c:pt idx="1206">
                  <c:v>176.52</c:v>
                </c:pt>
                <c:pt idx="1207">
                  <c:v>7.47</c:v>
                </c:pt>
                <c:pt idx="1208">
                  <c:v>161.11000000000001</c:v>
                </c:pt>
                <c:pt idx="1209">
                  <c:v>1425.97</c:v>
                </c:pt>
                <c:pt idx="1210">
                  <c:v>1.27</c:v>
                </c:pt>
                <c:pt idx="1211">
                  <c:v>42.87</c:v>
                </c:pt>
                <c:pt idx="1212">
                  <c:v>217.42</c:v>
                </c:pt>
                <c:pt idx="1213">
                  <c:v>369.91</c:v>
                </c:pt>
                <c:pt idx="1214">
                  <c:v>68.16</c:v>
                </c:pt>
                <c:pt idx="1215">
                  <c:v>29.12</c:v>
                </c:pt>
                <c:pt idx="1216">
                  <c:v>46.8</c:v>
                </c:pt>
                <c:pt idx="1217">
                  <c:v>34.85</c:v>
                </c:pt>
                <c:pt idx="1218">
                  <c:v>213.1</c:v>
                </c:pt>
                <c:pt idx="1219">
                  <c:v>61.95</c:v>
                </c:pt>
                <c:pt idx="1220">
                  <c:v>63.98</c:v>
                </c:pt>
                <c:pt idx="1221">
                  <c:v>160.03</c:v>
                </c:pt>
                <c:pt idx="1222">
                  <c:v>37.090000000000003</c:v>
                </c:pt>
                <c:pt idx="1223">
                  <c:v>21.05</c:v>
                </c:pt>
                <c:pt idx="1224">
                  <c:v>121.28</c:v>
                </c:pt>
                <c:pt idx="1225">
                  <c:v>563.48</c:v>
                </c:pt>
                <c:pt idx="1226">
                  <c:v>62.24</c:v>
                </c:pt>
                <c:pt idx="1227">
                  <c:v>48.82</c:v>
                </c:pt>
                <c:pt idx="1228">
                  <c:v>36.65</c:v>
                </c:pt>
                <c:pt idx="1229">
                  <c:v>219.89</c:v>
                </c:pt>
                <c:pt idx="1230">
                  <c:v>246.25</c:v>
                </c:pt>
                <c:pt idx="1231">
                  <c:v>52.07</c:v>
                </c:pt>
                <c:pt idx="1232">
                  <c:v>75.33</c:v>
                </c:pt>
                <c:pt idx="1233">
                  <c:v>119.11</c:v>
                </c:pt>
                <c:pt idx="1234">
                  <c:v>129.1</c:v>
                </c:pt>
                <c:pt idx="1235">
                  <c:v>160.69</c:v>
                </c:pt>
                <c:pt idx="1236">
                  <c:v>6.64</c:v>
                </c:pt>
                <c:pt idx="1237">
                  <c:v>142.84</c:v>
                </c:pt>
                <c:pt idx="1238">
                  <c:v>177.48</c:v>
                </c:pt>
                <c:pt idx="1239">
                  <c:v>1.34</c:v>
                </c:pt>
                <c:pt idx="1240">
                  <c:v>33.659999999999997</c:v>
                </c:pt>
                <c:pt idx="1241">
                  <c:v>204.31</c:v>
                </c:pt>
                <c:pt idx="1242">
                  <c:v>5.49</c:v>
                </c:pt>
                <c:pt idx="1243">
                  <c:v>27.08</c:v>
                </c:pt>
                <c:pt idx="1244">
                  <c:v>165.67</c:v>
                </c:pt>
                <c:pt idx="1245">
                  <c:v>81.41</c:v>
                </c:pt>
                <c:pt idx="1246">
                  <c:v>36.33</c:v>
                </c:pt>
                <c:pt idx="1247">
                  <c:v>90</c:v>
                </c:pt>
                <c:pt idx="1248">
                  <c:v>47.9</c:v>
                </c:pt>
                <c:pt idx="1249">
                  <c:v>190.14</c:v>
                </c:pt>
                <c:pt idx="1250">
                  <c:v>99.09</c:v>
                </c:pt>
                <c:pt idx="1251">
                  <c:v>54.99</c:v>
                </c:pt>
                <c:pt idx="1252">
                  <c:v>65.58</c:v>
                </c:pt>
                <c:pt idx="1253">
                  <c:v>166.31</c:v>
                </c:pt>
                <c:pt idx="1254">
                  <c:v>119</c:v>
                </c:pt>
                <c:pt idx="1255">
                  <c:v>212.13</c:v>
                </c:pt>
                <c:pt idx="1256">
                  <c:v>264.01</c:v>
                </c:pt>
                <c:pt idx="1257">
                  <c:v>65.81</c:v>
                </c:pt>
                <c:pt idx="1258">
                  <c:v>89.84</c:v>
                </c:pt>
                <c:pt idx="1259">
                  <c:v>100.69</c:v>
                </c:pt>
                <c:pt idx="1260">
                  <c:v>166.59</c:v>
                </c:pt>
                <c:pt idx="1261">
                  <c:v>134.55000000000001</c:v>
                </c:pt>
                <c:pt idx="1262">
                  <c:v>44.62</c:v>
                </c:pt>
                <c:pt idx="1263">
                  <c:v>410.38</c:v>
                </c:pt>
                <c:pt idx="1264">
                  <c:v>281.82</c:v>
                </c:pt>
                <c:pt idx="1265">
                  <c:v>26.5</c:v>
                </c:pt>
                <c:pt idx="1266">
                  <c:v>248.97</c:v>
                </c:pt>
                <c:pt idx="1267">
                  <c:v>134.04</c:v>
                </c:pt>
                <c:pt idx="1268">
                  <c:v>32.19</c:v>
                </c:pt>
                <c:pt idx="1269">
                  <c:v>13.94</c:v>
                </c:pt>
                <c:pt idx="1270">
                  <c:v>15</c:v>
                </c:pt>
                <c:pt idx="1271">
                  <c:v>156.99</c:v>
                </c:pt>
                <c:pt idx="1272">
                  <c:v>546.01</c:v>
                </c:pt>
                <c:pt idx="1273">
                  <c:v>190.42</c:v>
                </c:pt>
                <c:pt idx="1274">
                  <c:v>217.42</c:v>
                </c:pt>
                <c:pt idx="1275">
                  <c:v>110.32</c:v>
                </c:pt>
                <c:pt idx="1276">
                  <c:v>149.29</c:v>
                </c:pt>
                <c:pt idx="1277">
                  <c:v>55.98</c:v>
                </c:pt>
                <c:pt idx="1278">
                  <c:v>6.01</c:v>
                </c:pt>
                <c:pt idx="1279">
                  <c:v>187.97</c:v>
                </c:pt>
                <c:pt idx="1280">
                  <c:v>320.51</c:v>
                </c:pt>
                <c:pt idx="1281">
                  <c:v>152.69999999999999</c:v>
                </c:pt>
                <c:pt idx="1282">
                  <c:v>37.76</c:v>
                </c:pt>
                <c:pt idx="1283">
                  <c:v>23.4</c:v>
                </c:pt>
                <c:pt idx="1284">
                  <c:v>14.27</c:v>
                </c:pt>
                <c:pt idx="1285">
                  <c:v>41.14</c:v>
                </c:pt>
                <c:pt idx="1286">
                  <c:v>88.44</c:v>
                </c:pt>
                <c:pt idx="1287">
                  <c:v>87.29</c:v>
                </c:pt>
                <c:pt idx="1288">
                  <c:v>113.18</c:v>
                </c:pt>
                <c:pt idx="1289">
                  <c:v>467.23</c:v>
                </c:pt>
                <c:pt idx="1290">
                  <c:v>19.55</c:v>
                </c:pt>
                <c:pt idx="1291">
                  <c:v>39.78</c:v>
                </c:pt>
                <c:pt idx="1292">
                  <c:v>31.95</c:v>
                </c:pt>
                <c:pt idx="1293">
                  <c:v>160.59</c:v>
                </c:pt>
                <c:pt idx="1294">
                  <c:v>124.06</c:v>
                </c:pt>
                <c:pt idx="1295">
                  <c:v>65.430000000000007</c:v>
                </c:pt>
                <c:pt idx="1296">
                  <c:v>96.77</c:v>
                </c:pt>
                <c:pt idx="1297">
                  <c:v>200.1</c:v>
                </c:pt>
                <c:pt idx="1298">
                  <c:v>211.08</c:v>
                </c:pt>
                <c:pt idx="1299">
                  <c:v>181.75</c:v>
                </c:pt>
                <c:pt idx="1300">
                  <c:v>259.04000000000002</c:v>
                </c:pt>
                <c:pt idx="1301">
                  <c:v>55.46</c:v>
                </c:pt>
                <c:pt idx="1302">
                  <c:v>170.02</c:v>
                </c:pt>
                <c:pt idx="1303">
                  <c:v>152.44999999999999</c:v>
                </c:pt>
                <c:pt idx="1304">
                  <c:v>41.83</c:v>
                </c:pt>
                <c:pt idx="1305">
                  <c:v>33.369999999999997</c:v>
                </c:pt>
                <c:pt idx="1306">
                  <c:v>38.200000000000003</c:v>
                </c:pt>
                <c:pt idx="1307">
                  <c:v>86.29</c:v>
                </c:pt>
                <c:pt idx="1308">
                  <c:v>4.62</c:v>
                </c:pt>
                <c:pt idx="1309">
                  <c:v>49.47</c:v>
                </c:pt>
                <c:pt idx="1310">
                  <c:v>122.11</c:v>
                </c:pt>
                <c:pt idx="1311">
                  <c:v>103.8</c:v>
                </c:pt>
                <c:pt idx="1312">
                  <c:v>190.43</c:v>
                </c:pt>
                <c:pt idx="1313">
                  <c:v>74.930000000000007</c:v>
                </c:pt>
                <c:pt idx="1314">
                  <c:v>64.510000000000005</c:v>
                </c:pt>
                <c:pt idx="1315">
                  <c:v>173.09</c:v>
                </c:pt>
                <c:pt idx="1316">
                  <c:v>26.04</c:v>
                </c:pt>
                <c:pt idx="1317">
                  <c:v>124.89</c:v>
                </c:pt>
                <c:pt idx="1318">
                  <c:v>183.29</c:v>
                </c:pt>
                <c:pt idx="1319">
                  <c:v>172.78</c:v>
                </c:pt>
                <c:pt idx="1320">
                  <c:v>161.30000000000001</c:v>
                </c:pt>
                <c:pt idx="1321">
                  <c:v>365.59</c:v>
                </c:pt>
                <c:pt idx="1322">
                  <c:v>118.6</c:v>
                </c:pt>
                <c:pt idx="1323">
                  <c:v>213.98</c:v>
                </c:pt>
                <c:pt idx="1324">
                  <c:v>183.11</c:v>
                </c:pt>
                <c:pt idx="1325">
                  <c:v>62.93</c:v>
                </c:pt>
                <c:pt idx="1326">
                  <c:v>66.09</c:v>
                </c:pt>
                <c:pt idx="1327">
                  <c:v>128.69999999999999</c:v>
                </c:pt>
                <c:pt idx="1328">
                  <c:v>44.01</c:v>
                </c:pt>
                <c:pt idx="1329">
                  <c:v>78.150000000000006</c:v>
                </c:pt>
                <c:pt idx="1330">
                  <c:v>54.99</c:v>
                </c:pt>
                <c:pt idx="1331">
                  <c:v>128.12</c:v>
                </c:pt>
                <c:pt idx="1332">
                  <c:v>101.44</c:v>
                </c:pt>
                <c:pt idx="1333">
                  <c:v>51.27</c:v>
                </c:pt>
                <c:pt idx="1334">
                  <c:v>224.99</c:v>
                </c:pt>
                <c:pt idx="1335">
                  <c:v>21.08</c:v>
                </c:pt>
                <c:pt idx="1336">
                  <c:v>55.47</c:v>
                </c:pt>
                <c:pt idx="1337">
                  <c:v>193.48</c:v>
                </c:pt>
                <c:pt idx="1338">
                  <c:v>143.35</c:v>
                </c:pt>
                <c:pt idx="1339">
                  <c:v>100</c:v>
                </c:pt>
                <c:pt idx="1340">
                  <c:v>66.77</c:v>
                </c:pt>
                <c:pt idx="1341">
                  <c:v>97.49</c:v>
                </c:pt>
                <c:pt idx="1342">
                  <c:v>93.18</c:v>
                </c:pt>
                <c:pt idx="1343">
                  <c:v>216.31</c:v>
                </c:pt>
                <c:pt idx="1344">
                  <c:v>34.35</c:v>
                </c:pt>
                <c:pt idx="1345">
                  <c:v>214.55</c:v>
                </c:pt>
                <c:pt idx="1346">
                  <c:v>159.46</c:v>
                </c:pt>
                <c:pt idx="1347">
                  <c:v>89.16</c:v>
                </c:pt>
                <c:pt idx="1348">
                  <c:v>265.08999999999997</c:v>
                </c:pt>
                <c:pt idx="1349">
                  <c:v>201</c:v>
                </c:pt>
                <c:pt idx="1350">
                  <c:v>51.82</c:v>
                </c:pt>
                <c:pt idx="1351">
                  <c:v>113.48</c:v>
                </c:pt>
                <c:pt idx="1352">
                  <c:v>71.42</c:v>
                </c:pt>
                <c:pt idx="1353">
                  <c:v>42.37</c:v>
                </c:pt>
                <c:pt idx="1354">
                  <c:v>210.04</c:v>
                </c:pt>
                <c:pt idx="1355">
                  <c:v>78.41</c:v>
                </c:pt>
                <c:pt idx="1356">
                  <c:v>145.07</c:v>
                </c:pt>
                <c:pt idx="1357">
                  <c:v>109.1</c:v>
                </c:pt>
                <c:pt idx="1358">
                  <c:v>214.67</c:v>
                </c:pt>
                <c:pt idx="1359">
                  <c:v>70.13</c:v>
                </c:pt>
                <c:pt idx="1360">
                  <c:v>101.44</c:v>
                </c:pt>
                <c:pt idx="1361">
                  <c:v>81.17</c:v>
                </c:pt>
                <c:pt idx="1362">
                  <c:v>44.01</c:v>
                </c:pt>
                <c:pt idx="1363">
                  <c:v>161.06</c:v>
                </c:pt>
                <c:pt idx="1364">
                  <c:v>204.15</c:v>
                </c:pt>
                <c:pt idx="1365">
                  <c:v>195.51</c:v>
                </c:pt>
                <c:pt idx="1366">
                  <c:v>155.37</c:v>
                </c:pt>
                <c:pt idx="1367">
                  <c:v>193.12</c:v>
                </c:pt>
                <c:pt idx="1368">
                  <c:v>53.38</c:v>
                </c:pt>
                <c:pt idx="1369">
                  <c:v>79.239999999999995</c:v>
                </c:pt>
                <c:pt idx="1370">
                  <c:v>45.04</c:v>
                </c:pt>
                <c:pt idx="1371">
                  <c:v>188.24</c:v>
                </c:pt>
                <c:pt idx="1372">
                  <c:v>3.62</c:v>
                </c:pt>
                <c:pt idx="1373">
                  <c:v>0.99</c:v>
                </c:pt>
                <c:pt idx="1374">
                  <c:v>202.6</c:v>
                </c:pt>
                <c:pt idx="1375">
                  <c:v>129.91999999999999</c:v>
                </c:pt>
                <c:pt idx="1376">
                  <c:v>116.83</c:v>
                </c:pt>
                <c:pt idx="1377">
                  <c:v>649.91999999999996</c:v>
                </c:pt>
                <c:pt idx="1378">
                  <c:v>44.18</c:v>
                </c:pt>
                <c:pt idx="1379">
                  <c:v>1.68</c:v>
                </c:pt>
                <c:pt idx="1380">
                  <c:v>32.97</c:v>
                </c:pt>
                <c:pt idx="1381">
                  <c:v>14.14</c:v>
                </c:pt>
                <c:pt idx="1382">
                  <c:v>5.58</c:v>
                </c:pt>
                <c:pt idx="1383">
                  <c:v>36.880000000000003</c:v>
                </c:pt>
                <c:pt idx="1384">
                  <c:v>167.6</c:v>
                </c:pt>
                <c:pt idx="1385">
                  <c:v>42.82</c:v>
                </c:pt>
                <c:pt idx="1386">
                  <c:v>446.83</c:v>
                </c:pt>
                <c:pt idx="1387">
                  <c:v>207.6</c:v>
                </c:pt>
                <c:pt idx="1388">
                  <c:v>35.58</c:v>
                </c:pt>
                <c:pt idx="1389">
                  <c:v>227.71</c:v>
                </c:pt>
                <c:pt idx="1390">
                  <c:v>9.7799999999999994</c:v>
                </c:pt>
                <c:pt idx="1391">
                  <c:v>21.94</c:v>
                </c:pt>
                <c:pt idx="1392">
                  <c:v>7.9</c:v>
                </c:pt>
                <c:pt idx="1393">
                  <c:v>154.9</c:v>
                </c:pt>
                <c:pt idx="1394">
                  <c:v>8.34</c:v>
                </c:pt>
                <c:pt idx="1395">
                  <c:v>82.31</c:v>
                </c:pt>
                <c:pt idx="1396">
                  <c:v>4.76</c:v>
                </c:pt>
                <c:pt idx="1397">
                  <c:v>136.65</c:v>
                </c:pt>
                <c:pt idx="1398">
                  <c:v>141.28</c:v>
                </c:pt>
                <c:pt idx="1399">
                  <c:v>153.66</c:v>
                </c:pt>
                <c:pt idx="1400">
                  <c:v>81.19</c:v>
                </c:pt>
                <c:pt idx="1401">
                  <c:v>73.06</c:v>
                </c:pt>
                <c:pt idx="1402">
                  <c:v>157.35</c:v>
                </c:pt>
                <c:pt idx="1403">
                  <c:v>81.400000000000006</c:v>
                </c:pt>
                <c:pt idx="1404">
                  <c:v>77.39</c:v>
                </c:pt>
                <c:pt idx="1405">
                  <c:v>60.33</c:v>
                </c:pt>
                <c:pt idx="1406">
                  <c:v>144.16</c:v>
                </c:pt>
                <c:pt idx="1407">
                  <c:v>37.56</c:v>
                </c:pt>
                <c:pt idx="1408">
                  <c:v>103.66</c:v>
                </c:pt>
                <c:pt idx="1409">
                  <c:v>1.87</c:v>
                </c:pt>
                <c:pt idx="1410">
                  <c:v>326.51</c:v>
                </c:pt>
                <c:pt idx="1411">
                  <c:v>26.46</c:v>
                </c:pt>
                <c:pt idx="1412">
                  <c:v>234.32</c:v>
                </c:pt>
                <c:pt idx="1413">
                  <c:v>133.4</c:v>
                </c:pt>
                <c:pt idx="1414">
                  <c:v>93.36</c:v>
                </c:pt>
                <c:pt idx="1415">
                  <c:v>122.58</c:v>
                </c:pt>
                <c:pt idx="1416">
                  <c:v>148.72999999999999</c:v>
                </c:pt>
                <c:pt idx="1417">
                  <c:v>140.02000000000001</c:v>
                </c:pt>
                <c:pt idx="1418">
                  <c:v>106.92</c:v>
                </c:pt>
                <c:pt idx="1419">
                  <c:v>38.65</c:v>
                </c:pt>
                <c:pt idx="1420">
                  <c:v>59.51</c:v>
                </c:pt>
                <c:pt idx="1421">
                  <c:v>117.1</c:v>
                </c:pt>
                <c:pt idx="1422">
                  <c:v>121.45</c:v>
                </c:pt>
                <c:pt idx="1423">
                  <c:v>80.48</c:v>
                </c:pt>
                <c:pt idx="1424">
                  <c:v>345.76</c:v>
                </c:pt>
                <c:pt idx="1425">
                  <c:v>47.46</c:v>
                </c:pt>
                <c:pt idx="1426">
                  <c:v>15.56</c:v>
                </c:pt>
                <c:pt idx="1427">
                  <c:v>26.41</c:v>
                </c:pt>
                <c:pt idx="1428">
                  <c:v>91.82</c:v>
                </c:pt>
                <c:pt idx="1429">
                  <c:v>2.31</c:v>
                </c:pt>
                <c:pt idx="1430">
                  <c:v>5.89</c:v>
                </c:pt>
                <c:pt idx="1431">
                  <c:v>30.7</c:v>
                </c:pt>
                <c:pt idx="1432">
                  <c:v>30.11</c:v>
                </c:pt>
                <c:pt idx="1433">
                  <c:v>107.89</c:v>
                </c:pt>
                <c:pt idx="1434">
                  <c:v>64.319999999999993</c:v>
                </c:pt>
                <c:pt idx="1435">
                  <c:v>71.02</c:v>
                </c:pt>
                <c:pt idx="1436">
                  <c:v>21.5</c:v>
                </c:pt>
                <c:pt idx="1437">
                  <c:v>84.5</c:v>
                </c:pt>
                <c:pt idx="1438">
                  <c:v>29.34</c:v>
                </c:pt>
                <c:pt idx="1439">
                  <c:v>227.77</c:v>
                </c:pt>
                <c:pt idx="1440">
                  <c:v>152.76</c:v>
                </c:pt>
                <c:pt idx="1441">
                  <c:v>88.61</c:v>
                </c:pt>
                <c:pt idx="1442">
                  <c:v>3.38</c:v>
                </c:pt>
                <c:pt idx="1443">
                  <c:v>31.26</c:v>
                </c:pt>
                <c:pt idx="1444">
                  <c:v>219.89</c:v>
                </c:pt>
                <c:pt idx="1445">
                  <c:v>84.81</c:v>
                </c:pt>
                <c:pt idx="1446">
                  <c:v>296.2</c:v>
                </c:pt>
                <c:pt idx="1447">
                  <c:v>198.25</c:v>
                </c:pt>
                <c:pt idx="1448">
                  <c:v>318.37</c:v>
                </c:pt>
                <c:pt idx="1449">
                  <c:v>11.71</c:v>
                </c:pt>
                <c:pt idx="1450">
                  <c:v>30.82</c:v>
                </c:pt>
                <c:pt idx="1451">
                  <c:v>47.52</c:v>
                </c:pt>
                <c:pt idx="1452">
                  <c:v>33.799999999999997</c:v>
                </c:pt>
                <c:pt idx="1453">
                  <c:v>171.84</c:v>
                </c:pt>
                <c:pt idx="1454">
                  <c:v>59.24</c:v>
                </c:pt>
                <c:pt idx="1455">
                  <c:v>179.38</c:v>
                </c:pt>
                <c:pt idx="1456">
                  <c:v>163.92</c:v>
                </c:pt>
                <c:pt idx="1457">
                  <c:v>71.08</c:v>
                </c:pt>
                <c:pt idx="1458">
                  <c:v>64.56</c:v>
                </c:pt>
                <c:pt idx="1459">
                  <c:v>467.98</c:v>
                </c:pt>
                <c:pt idx="1460">
                  <c:v>210.24</c:v>
                </c:pt>
                <c:pt idx="1461">
                  <c:v>18.239999999999998</c:v>
                </c:pt>
                <c:pt idx="1462">
                  <c:v>176.79</c:v>
                </c:pt>
                <c:pt idx="1463">
                  <c:v>89.59</c:v>
                </c:pt>
                <c:pt idx="1464">
                  <c:v>37.24</c:v>
                </c:pt>
                <c:pt idx="1465">
                  <c:v>65.64</c:v>
                </c:pt>
                <c:pt idx="1466">
                  <c:v>23.76</c:v>
                </c:pt>
                <c:pt idx="1467">
                  <c:v>26.18</c:v>
                </c:pt>
                <c:pt idx="1468">
                  <c:v>11.3</c:v>
                </c:pt>
                <c:pt idx="1469">
                  <c:v>165.09</c:v>
                </c:pt>
                <c:pt idx="1470">
                  <c:v>273.05</c:v>
                </c:pt>
                <c:pt idx="1471">
                  <c:v>34.22</c:v>
                </c:pt>
                <c:pt idx="1472">
                  <c:v>41.36</c:v>
                </c:pt>
                <c:pt idx="1473">
                  <c:v>50.45</c:v>
                </c:pt>
                <c:pt idx="1474">
                  <c:v>388.04</c:v>
                </c:pt>
                <c:pt idx="1475">
                  <c:v>136.21</c:v>
                </c:pt>
                <c:pt idx="1476">
                  <c:v>647.03</c:v>
                </c:pt>
                <c:pt idx="1477">
                  <c:v>83.6</c:v>
                </c:pt>
                <c:pt idx="1478">
                  <c:v>58.09</c:v>
                </c:pt>
                <c:pt idx="1479">
                  <c:v>196.44</c:v>
                </c:pt>
                <c:pt idx="1480">
                  <c:v>52.33</c:v>
                </c:pt>
                <c:pt idx="1481">
                  <c:v>112.51</c:v>
                </c:pt>
                <c:pt idx="1482">
                  <c:v>159.18</c:v>
                </c:pt>
                <c:pt idx="1483">
                  <c:v>6.08</c:v>
                </c:pt>
                <c:pt idx="1484">
                  <c:v>89.61</c:v>
                </c:pt>
                <c:pt idx="1485">
                  <c:v>102.14</c:v>
                </c:pt>
                <c:pt idx="1486">
                  <c:v>5.43</c:v>
                </c:pt>
                <c:pt idx="1487">
                  <c:v>91.83</c:v>
                </c:pt>
                <c:pt idx="1488">
                  <c:v>39.549999999999997</c:v>
                </c:pt>
                <c:pt idx="1489">
                  <c:v>66.040000000000006</c:v>
                </c:pt>
                <c:pt idx="1490">
                  <c:v>78.849999999999994</c:v>
                </c:pt>
                <c:pt idx="1491">
                  <c:v>136.18</c:v>
                </c:pt>
                <c:pt idx="1492">
                  <c:v>136.18</c:v>
                </c:pt>
                <c:pt idx="1493">
                  <c:v>244.72</c:v>
                </c:pt>
                <c:pt idx="1494">
                  <c:v>68.59</c:v>
                </c:pt>
                <c:pt idx="1495">
                  <c:v>3.79</c:v>
                </c:pt>
                <c:pt idx="1496">
                  <c:v>40.6</c:v>
                </c:pt>
                <c:pt idx="1497">
                  <c:v>104.68</c:v>
                </c:pt>
                <c:pt idx="1498">
                  <c:v>0.99</c:v>
                </c:pt>
                <c:pt idx="1499">
                  <c:v>37.409999999999997</c:v>
                </c:pt>
                <c:pt idx="1500">
                  <c:v>21.19</c:v>
                </c:pt>
                <c:pt idx="1501">
                  <c:v>28.38</c:v>
                </c:pt>
                <c:pt idx="1502">
                  <c:v>37.69</c:v>
                </c:pt>
                <c:pt idx="1503">
                  <c:v>64.680000000000007</c:v>
                </c:pt>
                <c:pt idx="1504">
                  <c:v>267.44</c:v>
                </c:pt>
                <c:pt idx="1505">
                  <c:v>10.45</c:v>
                </c:pt>
                <c:pt idx="1506">
                  <c:v>115.15</c:v>
                </c:pt>
                <c:pt idx="1507">
                  <c:v>40.619999999999997</c:v>
                </c:pt>
                <c:pt idx="1508">
                  <c:v>49.17</c:v>
                </c:pt>
                <c:pt idx="1509">
                  <c:v>139.28</c:v>
                </c:pt>
                <c:pt idx="1510">
                  <c:v>198.12</c:v>
                </c:pt>
                <c:pt idx="1511">
                  <c:v>11.2</c:v>
                </c:pt>
                <c:pt idx="1512">
                  <c:v>43.32</c:v>
                </c:pt>
                <c:pt idx="1513">
                  <c:v>47.01</c:v>
                </c:pt>
                <c:pt idx="1514">
                  <c:v>177.9</c:v>
                </c:pt>
                <c:pt idx="1515">
                  <c:v>70.98</c:v>
                </c:pt>
                <c:pt idx="1516">
                  <c:v>118.92</c:v>
                </c:pt>
                <c:pt idx="1517">
                  <c:v>84.13</c:v>
                </c:pt>
                <c:pt idx="1518">
                  <c:v>212.6</c:v>
                </c:pt>
                <c:pt idx="1519">
                  <c:v>162.02000000000001</c:v>
                </c:pt>
                <c:pt idx="1520">
                  <c:v>10.55</c:v>
                </c:pt>
                <c:pt idx="1521">
                  <c:v>227.32</c:v>
                </c:pt>
                <c:pt idx="1522">
                  <c:v>359.2</c:v>
                </c:pt>
                <c:pt idx="1523">
                  <c:v>30.73</c:v>
                </c:pt>
                <c:pt idx="1524">
                  <c:v>143.16</c:v>
                </c:pt>
                <c:pt idx="1525">
                  <c:v>77.099999999999994</c:v>
                </c:pt>
                <c:pt idx="1526">
                  <c:v>168.33</c:v>
                </c:pt>
                <c:pt idx="1527">
                  <c:v>157.41999999999999</c:v>
                </c:pt>
                <c:pt idx="1528">
                  <c:v>1.76</c:v>
                </c:pt>
                <c:pt idx="1529">
                  <c:v>172.11</c:v>
                </c:pt>
                <c:pt idx="1530">
                  <c:v>9.36</c:v>
                </c:pt>
                <c:pt idx="1531">
                  <c:v>204.29</c:v>
                </c:pt>
                <c:pt idx="1532">
                  <c:v>203.11</c:v>
                </c:pt>
                <c:pt idx="1533">
                  <c:v>131.46</c:v>
                </c:pt>
                <c:pt idx="1534">
                  <c:v>50.75</c:v>
                </c:pt>
                <c:pt idx="1535">
                  <c:v>169.14</c:v>
                </c:pt>
                <c:pt idx="1536">
                  <c:v>68.02</c:v>
                </c:pt>
                <c:pt idx="1537">
                  <c:v>46.28</c:v>
                </c:pt>
                <c:pt idx="1538">
                  <c:v>191.8</c:v>
                </c:pt>
                <c:pt idx="1539">
                  <c:v>153.6</c:v>
                </c:pt>
                <c:pt idx="1540">
                  <c:v>116.93</c:v>
                </c:pt>
                <c:pt idx="1541">
                  <c:v>48.1</c:v>
                </c:pt>
                <c:pt idx="1542">
                  <c:v>373.4</c:v>
                </c:pt>
                <c:pt idx="1543">
                  <c:v>131.1</c:v>
                </c:pt>
                <c:pt idx="1544">
                  <c:v>201.78</c:v>
                </c:pt>
                <c:pt idx="1545">
                  <c:v>20.54</c:v>
                </c:pt>
                <c:pt idx="1546">
                  <c:v>25.49</c:v>
                </c:pt>
                <c:pt idx="1547">
                  <c:v>147.5</c:v>
                </c:pt>
                <c:pt idx="1548">
                  <c:v>190.16</c:v>
                </c:pt>
                <c:pt idx="1549">
                  <c:v>36.65</c:v>
                </c:pt>
                <c:pt idx="1550">
                  <c:v>121.07</c:v>
                </c:pt>
                <c:pt idx="1551">
                  <c:v>94</c:v>
                </c:pt>
                <c:pt idx="1552">
                  <c:v>97.94</c:v>
                </c:pt>
                <c:pt idx="1553">
                  <c:v>217.85</c:v>
                </c:pt>
                <c:pt idx="1554">
                  <c:v>183.33</c:v>
                </c:pt>
                <c:pt idx="1555">
                  <c:v>7.15</c:v>
                </c:pt>
                <c:pt idx="1556">
                  <c:v>112.26</c:v>
                </c:pt>
                <c:pt idx="1557">
                  <c:v>51.43</c:v>
                </c:pt>
                <c:pt idx="1558">
                  <c:v>60.56</c:v>
                </c:pt>
                <c:pt idx="1559">
                  <c:v>221.3</c:v>
                </c:pt>
                <c:pt idx="1560">
                  <c:v>106.63</c:v>
                </c:pt>
                <c:pt idx="1561">
                  <c:v>38.71</c:v>
                </c:pt>
                <c:pt idx="1562">
                  <c:v>20.04</c:v>
                </c:pt>
                <c:pt idx="1563">
                  <c:v>293.95</c:v>
                </c:pt>
                <c:pt idx="1564">
                  <c:v>178.31</c:v>
                </c:pt>
                <c:pt idx="1565">
                  <c:v>279.77</c:v>
                </c:pt>
                <c:pt idx="1566">
                  <c:v>213.86</c:v>
                </c:pt>
                <c:pt idx="1567">
                  <c:v>0.99</c:v>
                </c:pt>
                <c:pt idx="1568">
                  <c:v>47.31</c:v>
                </c:pt>
                <c:pt idx="1569">
                  <c:v>6.55</c:v>
                </c:pt>
                <c:pt idx="1570">
                  <c:v>42.16</c:v>
                </c:pt>
                <c:pt idx="1571">
                  <c:v>121.75</c:v>
                </c:pt>
                <c:pt idx="1572">
                  <c:v>8.85</c:v>
                </c:pt>
                <c:pt idx="1573">
                  <c:v>68.02</c:v>
                </c:pt>
                <c:pt idx="1574">
                  <c:v>125.04</c:v>
                </c:pt>
                <c:pt idx="1575">
                  <c:v>142.66</c:v>
                </c:pt>
                <c:pt idx="1576">
                  <c:v>6.4</c:v>
                </c:pt>
                <c:pt idx="1577">
                  <c:v>104.24</c:v>
                </c:pt>
                <c:pt idx="1578">
                  <c:v>5.15</c:v>
                </c:pt>
                <c:pt idx="1579">
                  <c:v>48.42</c:v>
                </c:pt>
                <c:pt idx="1580">
                  <c:v>442.39</c:v>
                </c:pt>
                <c:pt idx="1581">
                  <c:v>51.02</c:v>
                </c:pt>
                <c:pt idx="1582">
                  <c:v>52.15</c:v>
                </c:pt>
                <c:pt idx="1583">
                  <c:v>0.99</c:v>
                </c:pt>
                <c:pt idx="1584">
                  <c:v>30.77</c:v>
                </c:pt>
                <c:pt idx="1585">
                  <c:v>148.26</c:v>
                </c:pt>
                <c:pt idx="1586">
                  <c:v>0.99</c:v>
                </c:pt>
                <c:pt idx="1587">
                  <c:v>242.37</c:v>
                </c:pt>
                <c:pt idx="1588">
                  <c:v>52.99</c:v>
                </c:pt>
                <c:pt idx="1589">
                  <c:v>147.53</c:v>
                </c:pt>
                <c:pt idx="1590">
                  <c:v>40.479999999999997</c:v>
                </c:pt>
                <c:pt idx="1591">
                  <c:v>8.86</c:v>
                </c:pt>
                <c:pt idx="1592">
                  <c:v>116.47</c:v>
                </c:pt>
                <c:pt idx="1593">
                  <c:v>21.57</c:v>
                </c:pt>
                <c:pt idx="1594">
                  <c:v>23.48</c:v>
                </c:pt>
                <c:pt idx="1595">
                  <c:v>131.6</c:v>
                </c:pt>
                <c:pt idx="1596">
                  <c:v>24.64</c:v>
                </c:pt>
                <c:pt idx="1597">
                  <c:v>365.2</c:v>
                </c:pt>
                <c:pt idx="1598">
                  <c:v>55.63</c:v>
                </c:pt>
                <c:pt idx="1599">
                  <c:v>159.44999999999999</c:v>
                </c:pt>
                <c:pt idx="1600">
                  <c:v>192.15</c:v>
                </c:pt>
                <c:pt idx="1601">
                  <c:v>175.1</c:v>
                </c:pt>
                <c:pt idx="1602">
                  <c:v>27.69</c:v>
                </c:pt>
                <c:pt idx="1603">
                  <c:v>107.67</c:v>
                </c:pt>
                <c:pt idx="1604">
                  <c:v>117.21</c:v>
                </c:pt>
                <c:pt idx="1605">
                  <c:v>103.99</c:v>
                </c:pt>
                <c:pt idx="1606">
                  <c:v>146.37</c:v>
                </c:pt>
                <c:pt idx="1607">
                  <c:v>69.58</c:v>
                </c:pt>
                <c:pt idx="1608">
                  <c:v>7.86</c:v>
                </c:pt>
                <c:pt idx="1609">
                  <c:v>94.49</c:v>
                </c:pt>
                <c:pt idx="1610">
                  <c:v>3.63</c:v>
                </c:pt>
                <c:pt idx="1611">
                  <c:v>3.78</c:v>
                </c:pt>
                <c:pt idx="1612">
                  <c:v>19.95</c:v>
                </c:pt>
                <c:pt idx="1613">
                  <c:v>7.77</c:v>
                </c:pt>
                <c:pt idx="1614">
                  <c:v>157.62</c:v>
                </c:pt>
                <c:pt idx="1615">
                  <c:v>137.58000000000001</c:v>
                </c:pt>
                <c:pt idx="1616">
                  <c:v>61.01</c:v>
                </c:pt>
                <c:pt idx="1617">
                  <c:v>28.91</c:v>
                </c:pt>
                <c:pt idx="1618">
                  <c:v>19.940000000000001</c:v>
                </c:pt>
                <c:pt idx="1619">
                  <c:v>37.19</c:v>
                </c:pt>
                <c:pt idx="1620">
                  <c:v>95.45</c:v>
                </c:pt>
                <c:pt idx="1621">
                  <c:v>26.62</c:v>
                </c:pt>
                <c:pt idx="1622">
                  <c:v>276.64999999999998</c:v>
                </c:pt>
                <c:pt idx="1623">
                  <c:v>148.88</c:v>
                </c:pt>
                <c:pt idx="1624">
                  <c:v>91.73</c:v>
                </c:pt>
                <c:pt idx="1625">
                  <c:v>4.28</c:v>
                </c:pt>
                <c:pt idx="1626">
                  <c:v>216.64</c:v>
                </c:pt>
                <c:pt idx="1627">
                  <c:v>59.1</c:v>
                </c:pt>
                <c:pt idx="1628">
                  <c:v>159.25</c:v>
                </c:pt>
                <c:pt idx="1629">
                  <c:v>182.76</c:v>
                </c:pt>
                <c:pt idx="1630">
                  <c:v>3.75</c:v>
                </c:pt>
                <c:pt idx="1631">
                  <c:v>5.76</c:v>
                </c:pt>
                <c:pt idx="1632">
                  <c:v>56.31</c:v>
                </c:pt>
                <c:pt idx="1633">
                  <c:v>44.62</c:v>
                </c:pt>
                <c:pt idx="1634">
                  <c:v>164.62</c:v>
                </c:pt>
                <c:pt idx="1635">
                  <c:v>239.45</c:v>
                </c:pt>
                <c:pt idx="1636">
                  <c:v>6.87</c:v>
                </c:pt>
                <c:pt idx="1637">
                  <c:v>35.46</c:v>
                </c:pt>
                <c:pt idx="1638">
                  <c:v>41.83</c:v>
                </c:pt>
                <c:pt idx="1639">
                  <c:v>37.89</c:v>
                </c:pt>
                <c:pt idx="1640">
                  <c:v>100.03</c:v>
                </c:pt>
                <c:pt idx="1641">
                  <c:v>12.64</c:v>
                </c:pt>
                <c:pt idx="1642">
                  <c:v>3.13</c:v>
                </c:pt>
                <c:pt idx="1643">
                  <c:v>61.97</c:v>
                </c:pt>
                <c:pt idx="1644">
                  <c:v>64.47</c:v>
                </c:pt>
                <c:pt idx="1645">
                  <c:v>116.72</c:v>
                </c:pt>
                <c:pt idx="1646">
                  <c:v>47.48</c:v>
                </c:pt>
                <c:pt idx="1647">
                  <c:v>38.729999999999997</c:v>
                </c:pt>
                <c:pt idx="1648">
                  <c:v>101.54</c:v>
                </c:pt>
                <c:pt idx="1649">
                  <c:v>106.23</c:v>
                </c:pt>
                <c:pt idx="1650">
                  <c:v>99.99</c:v>
                </c:pt>
                <c:pt idx="1651">
                  <c:v>6.97</c:v>
                </c:pt>
                <c:pt idx="1652">
                  <c:v>308.16000000000003</c:v>
                </c:pt>
                <c:pt idx="1653">
                  <c:v>18.37</c:v>
                </c:pt>
                <c:pt idx="1654">
                  <c:v>18.8</c:v>
                </c:pt>
                <c:pt idx="1655">
                  <c:v>58.09</c:v>
                </c:pt>
                <c:pt idx="1656">
                  <c:v>11.2</c:v>
                </c:pt>
                <c:pt idx="1657">
                  <c:v>138.4</c:v>
                </c:pt>
                <c:pt idx="1658">
                  <c:v>53.8</c:v>
                </c:pt>
                <c:pt idx="1659">
                  <c:v>84.63</c:v>
                </c:pt>
                <c:pt idx="1660">
                  <c:v>5.6</c:v>
                </c:pt>
                <c:pt idx="1661">
                  <c:v>72.66</c:v>
                </c:pt>
                <c:pt idx="1662">
                  <c:v>44.82</c:v>
                </c:pt>
                <c:pt idx="1663">
                  <c:v>56.01</c:v>
                </c:pt>
                <c:pt idx="1664">
                  <c:v>3.99</c:v>
                </c:pt>
                <c:pt idx="1665">
                  <c:v>32.130000000000003</c:v>
                </c:pt>
                <c:pt idx="1666">
                  <c:v>61.38</c:v>
                </c:pt>
                <c:pt idx="1667">
                  <c:v>44.43</c:v>
                </c:pt>
                <c:pt idx="1668">
                  <c:v>30.5</c:v>
                </c:pt>
                <c:pt idx="1669">
                  <c:v>4.0599999999999996</c:v>
                </c:pt>
                <c:pt idx="1670">
                  <c:v>38.24</c:v>
                </c:pt>
                <c:pt idx="1671">
                  <c:v>58.41</c:v>
                </c:pt>
                <c:pt idx="1672">
                  <c:v>174.96</c:v>
                </c:pt>
                <c:pt idx="1673">
                  <c:v>101.54</c:v>
                </c:pt>
                <c:pt idx="1674">
                  <c:v>166.69</c:v>
                </c:pt>
                <c:pt idx="1675">
                  <c:v>396.07</c:v>
                </c:pt>
                <c:pt idx="1676">
                  <c:v>122.4</c:v>
                </c:pt>
                <c:pt idx="1677">
                  <c:v>65.900000000000006</c:v>
                </c:pt>
                <c:pt idx="1678">
                  <c:v>51.85</c:v>
                </c:pt>
                <c:pt idx="1679">
                  <c:v>25.95</c:v>
                </c:pt>
                <c:pt idx="1680">
                  <c:v>170.03</c:v>
                </c:pt>
                <c:pt idx="1681">
                  <c:v>88.51</c:v>
                </c:pt>
                <c:pt idx="1682">
                  <c:v>1.7</c:v>
                </c:pt>
                <c:pt idx="1683">
                  <c:v>57.88</c:v>
                </c:pt>
                <c:pt idx="1684">
                  <c:v>45.04</c:v>
                </c:pt>
                <c:pt idx="1685">
                  <c:v>94.55</c:v>
                </c:pt>
                <c:pt idx="1686">
                  <c:v>17.95</c:v>
                </c:pt>
                <c:pt idx="1687">
                  <c:v>62.16</c:v>
                </c:pt>
                <c:pt idx="1688">
                  <c:v>160.52000000000001</c:v>
                </c:pt>
                <c:pt idx="1689">
                  <c:v>48.34</c:v>
                </c:pt>
                <c:pt idx="1690">
                  <c:v>33.909999999999997</c:v>
                </c:pt>
                <c:pt idx="1691">
                  <c:v>36.65</c:v>
                </c:pt>
                <c:pt idx="1692">
                  <c:v>7.33</c:v>
                </c:pt>
                <c:pt idx="1693">
                  <c:v>120.7</c:v>
                </c:pt>
                <c:pt idx="1694">
                  <c:v>135.16999999999999</c:v>
                </c:pt>
                <c:pt idx="1695">
                  <c:v>99.75</c:v>
                </c:pt>
                <c:pt idx="1696">
                  <c:v>63.76</c:v>
                </c:pt>
                <c:pt idx="1697">
                  <c:v>17.420000000000002</c:v>
                </c:pt>
                <c:pt idx="1698">
                  <c:v>59.25</c:v>
                </c:pt>
                <c:pt idx="1699">
                  <c:v>51.14</c:v>
                </c:pt>
                <c:pt idx="1700">
                  <c:v>76.77</c:v>
                </c:pt>
                <c:pt idx="1701">
                  <c:v>152.86000000000001</c:v>
                </c:pt>
                <c:pt idx="1702">
                  <c:v>244.1</c:v>
                </c:pt>
                <c:pt idx="1703">
                  <c:v>21.11</c:v>
                </c:pt>
                <c:pt idx="1704">
                  <c:v>13.52</c:v>
                </c:pt>
                <c:pt idx="1705">
                  <c:v>8.5399999999999991</c:v>
                </c:pt>
                <c:pt idx="1706">
                  <c:v>9.25</c:v>
                </c:pt>
                <c:pt idx="1707">
                  <c:v>202.99</c:v>
                </c:pt>
                <c:pt idx="1708">
                  <c:v>85.05</c:v>
                </c:pt>
                <c:pt idx="1709">
                  <c:v>101.53</c:v>
                </c:pt>
                <c:pt idx="1710">
                  <c:v>30.1</c:v>
                </c:pt>
                <c:pt idx="1711">
                  <c:v>219.85</c:v>
                </c:pt>
                <c:pt idx="1712">
                  <c:v>120.58</c:v>
                </c:pt>
                <c:pt idx="1713">
                  <c:v>91.44</c:v>
                </c:pt>
                <c:pt idx="1714">
                  <c:v>5.45</c:v>
                </c:pt>
                <c:pt idx="1715">
                  <c:v>22.97</c:v>
                </c:pt>
                <c:pt idx="1716">
                  <c:v>49.53</c:v>
                </c:pt>
                <c:pt idx="1717">
                  <c:v>56.15</c:v>
                </c:pt>
                <c:pt idx="1718">
                  <c:v>105.3</c:v>
                </c:pt>
                <c:pt idx="1719">
                  <c:v>33.31</c:v>
                </c:pt>
                <c:pt idx="1720">
                  <c:v>118.88</c:v>
                </c:pt>
                <c:pt idx="1721">
                  <c:v>150.84</c:v>
                </c:pt>
                <c:pt idx="1722">
                  <c:v>27.93</c:v>
                </c:pt>
                <c:pt idx="1723">
                  <c:v>76.64</c:v>
                </c:pt>
                <c:pt idx="1724">
                  <c:v>7.76</c:v>
                </c:pt>
                <c:pt idx="1725">
                  <c:v>9.02</c:v>
                </c:pt>
                <c:pt idx="1726">
                  <c:v>172.54</c:v>
                </c:pt>
                <c:pt idx="1727">
                  <c:v>32.700000000000003</c:v>
                </c:pt>
                <c:pt idx="1728">
                  <c:v>14.9</c:v>
                </c:pt>
                <c:pt idx="1729">
                  <c:v>353.43</c:v>
                </c:pt>
                <c:pt idx="1730">
                  <c:v>55.99</c:v>
                </c:pt>
                <c:pt idx="1731">
                  <c:v>47.07</c:v>
                </c:pt>
                <c:pt idx="1732">
                  <c:v>74.92</c:v>
                </c:pt>
                <c:pt idx="1733">
                  <c:v>6.74</c:v>
                </c:pt>
                <c:pt idx="1734">
                  <c:v>32.6</c:v>
                </c:pt>
                <c:pt idx="1735">
                  <c:v>58.55</c:v>
                </c:pt>
                <c:pt idx="1736">
                  <c:v>35.24</c:v>
                </c:pt>
                <c:pt idx="1737">
                  <c:v>64.349999999999994</c:v>
                </c:pt>
                <c:pt idx="1738">
                  <c:v>59.43</c:v>
                </c:pt>
                <c:pt idx="1739">
                  <c:v>102.05</c:v>
                </c:pt>
                <c:pt idx="1740">
                  <c:v>9.09</c:v>
                </c:pt>
                <c:pt idx="1741">
                  <c:v>20.87</c:v>
                </c:pt>
                <c:pt idx="1742">
                  <c:v>18.54</c:v>
                </c:pt>
                <c:pt idx="1743">
                  <c:v>35.68</c:v>
                </c:pt>
                <c:pt idx="1744">
                  <c:v>91.36</c:v>
                </c:pt>
                <c:pt idx="1745">
                  <c:v>56.99</c:v>
                </c:pt>
                <c:pt idx="1746">
                  <c:v>32.729999999999997</c:v>
                </c:pt>
                <c:pt idx="1747">
                  <c:v>18.239999999999998</c:v>
                </c:pt>
                <c:pt idx="1748">
                  <c:v>122.29</c:v>
                </c:pt>
                <c:pt idx="1749">
                  <c:v>75.22</c:v>
                </c:pt>
                <c:pt idx="1750">
                  <c:v>194.64</c:v>
                </c:pt>
                <c:pt idx="1751">
                  <c:v>190</c:v>
                </c:pt>
                <c:pt idx="1752">
                  <c:v>36.380000000000003</c:v>
                </c:pt>
                <c:pt idx="1753">
                  <c:v>7.46</c:v>
                </c:pt>
                <c:pt idx="1754">
                  <c:v>2.86</c:v>
                </c:pt>
                <c:pt idx="1755">
                  <c:v>74.849999999999994</c:v>
                </c:pt>
                <c:pt idx="1756">
                  <c:v>19.440000000000001</c:v>
                </c:pt>
                <c:pt idx="1757">
                  <c:v>9.74</c:v>
                </c:pt>
                <c:pt idx="1758">
                  <c:v>451.56</c:v>
                </c:pt>
                <c:pt idx="1759">
                  <c:v>194.21</c:v>
                </c:pt>
                <c:pt idx="1760">
                  <c:v>31.57</c:v>
                </c:pt>
                <c:pt idx="1761">
                  <c:v>32.4</c:v>
                </c:pt>
                <c:pt idx="1762">
                  <c:v>30.08</c:v>
                </c:pt>
                <c:pt idx="1763">
                  <c:v>216.49</c:v>
                </c:pt>
                <c:pt idx="1764">
                  <c:v>7.15</c:v>
                </c:pt>
                <c:pt idx="1765">
                  <c:v>1.78</c:v>
                </c:pt>
                <c:pt idx="1766">
                  <c:v>75.989999999999995</c:v>
                </c:pt>
                <c:pt idx="1767">
                  <c:v>19.760000000000002</c:v>
                </c:pt>
                <c:pt idx="1768">
                  <c:v>66.959999999999994</c:v>
                </c:pt>
                <c:pt idx="1769">
                  <c:v>9.01</c:v>
                </c:pt>
                <c:pt idx="1770">
                  <c:v>31.36</c:v>
                </c:pt>
                <c:pt idx="1771">
                  <c:v>69.349999999999994</c:v>
                </c:pt>
                <c:pt idx="1772">
                  <c:v>49.73</c:v>
                </c:pt>
                <c:pt idx="1773">
                  <c:v>6.92</c:v>
                </c:pt>
                <c:pt idx="1774">
                  <c:v>61.08</c:v>
                </c:pt>
                <c:pt idx="1775">
                  <c:v>31.58</c:v>
                </c:pt>
                <c:pt idx="1776">
                  <c:v>16.260000000000002</c:v>
                </c:pt>
                <c:pt idx="1777">
                  <c:v>241.2</c:v>
                </c:pt>
                <c:pt idx="1778">
                  <c:v>59.08</c:v>
                </c:pt>
                <c:pt idx="1779">
                  <c:v>47.17</c:v>
                </c:pt>
                <c:pt idx="1780">
                  <c:v>31.48</c:v>
                </c:pt>
                <c:pt idx="1781">
                  <c:v>208.32</c:v>
                </c:pt>
                <c:pt idx="1782">
                  <c:v>56.7</c:v>
                </c:pt>
                <c:pt idx="1783">
                  <c:v>167.02</c:v>
                </c:pt>
                <c:pt idx="1784">
                  <c:v>141.18</c:v>
                </c:pt>
                <c:pt idx="1785">
                  <c:v>41.08</c:v>
                </c:pt>
                <c:pt idx="1786">
                  <c:v>66.23</c:v>
                </c:pt>
                <c:pt idx="1787">
                  <c:v>246.12</c:v>
                </c:pt>
                <c:pt idx="1788">
                  <c:v>39.67</c:v>
                </c:pt>
                <c:pt idx="1789">
                  <c:v>24.44</c:v>
                </c:pt>
                <c:pt idx="1790">
                  <c:v>70.209999999999994</c:v>
                </c:pt>
                <c:pt idx="1791">
                  <c:v>38.369999999999997</c:v>
                </c:pt>
                <c:pt idx="1792">
                  <c:v>10.95</c:v>
                </c:pt>
                <c:pt idx="1793">
                  <c:v>29.57</c:v>
                </c:pt>
                <c:pt idx="1794">
                  <c:v>20.38</c:v>
                </c:pt>
                <c:pt idx="1795">
                  <c:v>50.68</c:v>
                </c:pt>
                <c:pt idx="1796">
                  <c:v>105.31</c:v>
                </c:pt>
                <c:pt idx="1797">
                  <c:v>48.44</c:v>
                </c:pt>
                <c:pt idx="1798">
                  <c:v>81.72</c:v>
                </c:pt>
                <c:pt idx="1799">
                  <c:v>115.95</c:v>
                </c:pt>
                <c:pt idx="1800">
                  <c:v>57.83</c:v>
                </c:pt>
                <c:pt idx="1801">
                  <c:v>133.06</c:v>
                </c:pt>
                <c:pt idx="1802">
                  <c:v>25.16</c:v>
                </c:pt>
                <c:pt idx="1803">
                  <c:v>13.08</c:v>
                </c:pt>
                <c:pt idx="1804">
                  <c:v>160.19</c:v>
                </c:pt>
                <c:pt idx="1805">
                  <c:v>125.44</c:v>
                </c:pt>
                <c:pt idx="1806">
                  <c:v>46.98</c:v>
                </c:pt>
                <c:pt idx="1807">
                  <c:v>352.74</c:v>
                </c:pt>
                <c:pt idx="1808">
                  <c:v>3.1</c:v>
                </c:pt>
                <c:pt idx="1809">
                  <c:v>138.65</c:v>
                </c:pt>
                <c:pt idx="1810">
                  <c:v>20.37</c:v>
                </c:pt>
                <c:pt idx="1811">
                  <c:v>11.2</c:v>
                </c:pt>
                <c:pt idx="1812">
                  <c:v>39.97</c:v>
                </c:pt>
                <c:pt idx="1813">
                  <c:v>20.48</c:v>
                </c:pt>
                <c:pt idx="1814">
                  <c:v>579.71</c:v>
                </c:pt>
                <c:pt idx="1815">
                  <c:v>28.83</c:v>
                </c:pt>
                <c:pt idx="1816">
                  <c:v>100.75</c:v>
                </c:pt>
                <c:pt idx="1817">
                  <c:v>14.54</c:v>
                </c:pt>
                <c:pt idx="1818">
                  <c:v>23.51</c:v>
                </c:pt>
                <c:pt idx="1819">
                  <c:v>49.76</c:v>
                </c:pt>
                <c:pt idx="1820">
                  <c:v>102.92</c:v>
                </c:pt>
                <c:pt idx="1821">
                  <c:v>22.92</c:v>
                </c:pt>
                <c:pt idx="1822">
                  <c:v>18.239999999999998</c:v>
                </c:pt>
                <c:pt idx="1823">
                  <c:v>103.46</c:v>
                </c:pt>
                <c:pt idx="1824">
                  <c:v>50.23</c:v>
                </c:pt>
                <c:pt idx="1825">
                  <c:v>22.52</c:v>
                </c:pt>
                <c:pt idx="1826">
                  <c:v>10</c:v>
                </c:pt>
                <c:pt idx="1827">
                  <c:v>171.3</c:v>
                </c:pt>
                <c:pt idx="1828">
                  <c:v>25.47</c:v>
                </c:pt>
                <c:pt idx="1829">
                  <c:v>21.7</c:v>
                </c:pt>
                <c:pt idx="1830">
                  <c:v>75.55</c:v>
                </c:pt>
                <c:pt idx="1831">
                  <c:v>217.95</c:v>
                </c:pt>
                <c:pt idx="1832">
                  <c:v>8.82</c:v>
                </c:pt>
                <c:pt idx="1833">
                  <c:v>61.66</c:v>
                </c:pt>
                <c:pt idx="1834">
                  <c:v>7.18</c:v>
                </c:pt>
                <c:pt idx="1835">
                  <c:v>25.48</c:v>
                </c:pt>
                <c:pt idx="1836">
                  <c:v>46.66</c:v>
                </c:pt>
                <c:pt idx="1837">
                  <c:v>8.3699999999999992</c:v>
                </c:pt>
                <c:pt idx="1838">
                  <c:v>89.15</c:v>
                </c:pt>
                <c:pt idx="1839">
                  <c:v>234.31</c:v>
                </c:pt>
                <c:pt idx="1840">
                  <c:v>39.119999999999997</c:v>
                </c:pt>
                <c:pt idx="1841">
                  <c:v>16</c:v>
                </c:pt>
                <c:pt idx="1842">
                  <c:v>60.39</c:v>
                </c:pt>
                <c:pt idx="1843">
                  <c:v>41.44</c:v>
                </c:pt>
                <c:pt idx="1844">
                  <c:v>4.97</c:v>
                </c:pt>
                <c:pt idx="1845">
                  <c:v>45.95</c:v>
                </c:pt>
                <c:pt idx="1846">
                  <c:v>59.43</c:v>
                </c:pt>
                <c:pt idx="1847">
                  <c:v>34.049999999999997</c:v>
                </c:pt>
                <c:pt idx="1848">
                  <c:v>27.96</c:v>
                </c:pt>
                <c:pt idx="1849">
                  <c:v>28.16</c:v>
                </c:pt>
                <c:pt idx="1850">
                  <c:v>42.42</c:v>
                </c:pt>
                <c:pt idx="1851">
                  <c:v>38.450000000000003</c:v>
                </c:pt>
                <c:pt idx="1852">
                  <c:v>23.37</c:v>
                </c:pt>
                <c:pt idx="1853">
                  <c:v>117</c:v>
                </c:pt>
                <c:pt idx="1854">
                  <c:v>71.08</c:v>
                </c:pt>
                <c:pt idx="1855">
                  <c:v>187.04</c:v>
                </c:pt>
                <c:pt idx="1856">
                  <c:v>167.02</c:v>
                </c:pt>
                <c:pt idx="1857">
                  <c:v>10</c:v>
                </c:pt>
                <c:pt idx="1858">
                  <c:v>108.14</c:v>
                </c:pt>
                <c:pt idx="1859">
                  <c:v>25.42</c:v>
                </c:pt>
                <c:pt idx="1860">
                  <c:v>86.35</c:v>
                </c:pt>
                <c:pt idx="1861">
                  <c:v>155.16</c:v>
                </c:pt>
                <c:pt idx="1862">
                  <c:v>273.97000000000003</c:v>
                </c:pt>
                <c:pt idx="1863">
                  <c:v>21.08</c:v>
                </c:pt>
                <c:pt idx="1864">
                  <c:v>329.45</c:v>
                </c:pt>
                <c:pt idx="1865">
                  <c:v>937.46</c:v>
                </c:pt>
                <c:pt idx="1866">
                  <c:v>141.72</c:v>
                </c:pt>
                <c:pt idx="1867">
                  <c:v>74.72</c:v>
                </c:pt>
                <c:pt idx="1868">
                  <c:v>58.62</c:v>
                </c:pt>
                <c:pt idx="1869">
                  <c:v>101.44</c:v>
                </c:pt>
                <c:pt idx="1870">
                  <c:v>163.9</c:v>
                </c:pt>
                <c:pt idx="1871">
                  <c:v>61.47</c:v>
                </c:pt>
                <c:pt idx="1872">
                  <c:v>146.63999999999999</c:v>
                </c:pt>
                <c:pt idx="1873">
                  <c:v>131.78</c:v>
                </c:pt>
                <c:pt idx="1874">
                  <c:v>715.35</c:v>
                </c:pt>
                <c:pt idx="1875">
                  <c:v>129.78</c:v>
                </c:pt>
                <c:pt idx="1876">
                  <c:v>63.98</c:v>
                </c:pt>
                <c:pt idx="1877">
                  <c:v>112.45</c:v>
                </c:pt>
                <c:pt idx="1878">
                  <c:v>601.58000000000004</c:v>
                </c:pt>
                <c:pt idx="1879">
                  <c:v>54.99</c:v>
                </c:pt>
                <c:pt idx="1880">
                  <c:v>14.71</c:v>
                </c:pt>
                <c:pt idx="1881">
                  <c:v>75.22</c:v>
                </c:pt>
                <c:pt idx="1882">
                  <c:v>102.14</c:v>
                </c:pt>
                <c:pt idx="1883">
                  <c:v>98.23</c:v>
                </c:pt>
                <c:pt idx="1884">
                  <c:v>58.94</c:v>
                </c:pt>
                <c:pt idx="1885">
                  <c:v>28</c:v>
                </c:pt>
                <c:pt idx="1886">
                  <c:v>492.16</c:v>
                </c:pt>
                <c:pt idx="1887">
                  <c:v>208.32</c:v>
                </c:pt>
                <c:pt idx="1888">
                  <c:v>71.42</c:v>
                </c:pt>
                <c:pt idx="1889">
                  <c:v>99.99</c:v>
                </c:pt>
                <c:pt idx="1890">
                  <c:v>202.49</c:v>
                </c:pt>
                <c:pt idx="1891">
                  <c:v>263.91000000000003</c:v>
                </c:pt>
                <c:pt idx="1892">
                  <c:v>393.09</c:v>
                </c:pt>
                <c:pt idx="1893">
                  <c:v>241.38</c:v>
                </c:pt>
                <c:pt idx="1894">
                  <c:v>173.48</c:v>
                </c:pt>
                <c:pt idx="1895">
                  <c:v>263.57</c:v>
                </c:pt>
                <c:pt idx="1896">
                  <c:v>33.82</c:v>
                </c:pt>
                <c:pt idx="1897">
                  <c:v>50.76</c:v>
                </c:pt>
                <c:pt idx="1898">
                  <c:v>129.15</c:v>
                </c:pt>
                <c:pt idx="1899">
                  <c:v>357.43</c:v>
                </c:pt>
                <c:pt idx="1900">
                  <c:v>366.6</c:v>
                </c:pt>
                <c:pt idx="1901">
                  <c:v>18.54</c:v>
                </c:pt>
                <c:pt idx="1902">
                  <c:v>172.69</c:v>
                </c:pt>
                <c:pt idx="1903">
                  <c:v>39.54</c:v>
                </c:pt>
                <c:pt idx="1904">
                  <c:v>169.14</c:v>
                </c:pt>
                <c:pt idx="1905">
                  <c:v>111.68</c:v>
                </c:pt>
                <c:pt idx="1906">
                  <c:v>292.75</c:v>
                </c:pt>
                <c:pt idx="1907">
                  <c:v>78.55</c:v>
                </c:pt>
                <c:pt idx="1908">
                  <c:v>143.83000000000001</c:v>
                </c:pt>
                <c:pt idx="1909">
                  <c:v>1001.17</c:v>
                </c:pt>
                <c:pt idx="1910">
                  <c:v>203.11</c:v>
                </c:pt>
                <c:pt idx="1911">
                  <c:v>58.75</c:v>
                </c:pt>
                <c:pt idx="1912">
                  <c:v>99.71</c:v>
                </c:pt>
                <c:pt idx="1913">
                  <c:v>141.05000000000001</c:v>
                </c:pt>
                <c:pt idx="1914">
                  <c:v>123.66</c:v>
                </c:pt>
                <c:pt idx="1915">
                  <c:v>166.5</c:v>
                </c:pt>
                <c:pt idx="1916">
                  <c:v>101.53</c:v>
                </c:pt>
                <c:pt idx="1917">
                  <c:v>566.39</c:v>
                </c:pt>
                <c:pt idx="1918">
                  <c:v>166.58</c:v>
                </c:pt>
                <c:pt idx="1919">
                  <c:v>133.88999999999999</c:v>
                </c:pt>
                <c:pt idx="1920">
                  <c:v>181.65</c:v>
                </c:pt>
                <c:pt idx="1921">
                  <c:v>143.51</c:v>
                </c:pt>
                <c:pt idx="1922">
                  <c:v>188.75</c:v>
                </c:pt>
                <c:pt idx="1923">
                  <c:v>146.88</c:v>
                </c:pt>
                <c:pt idx="1924">
                  <c:v>248.13</c:v>
                </c:pt>
                <c:pt idx="1925">
                  <c:v>148.72999999999999</c:v>
                </c:pt>
                <c:pt idx="1926">
                  <c:v>183.3</c:v>
                </c:pt>
                <c:pt idx="1927">
                  <c:v>155.26</c:v>
                </c:pt>
                <c:pt idx="1928">
                  <c:v>92.74</c:v>
                </c:pt>
                <c:pt idx="1929">
                  <c:v>151.28</c:v>
                </c:pt>
                <c:pt idx="1930">
                  <c:v>262.20999999999998</c:v>
                </c:pt>
                <c:pt idx="1931">
                  <c:v>474.39</c:v>
                </c:pt>
                <c:pt idx="1932">
                  <c:v>320.51</c:v>
                </c:pt>
                <c:pt idx="1933">
                  <c:v>99.86</c:v>
                </c:pt>
                <c:pt idx="1934">
                  <c:v>613.66</c:v>
                </c:pt>
                <c:pt idx="1935">
                  <c:v>172.81</c:v>
                </c:pt>
                <c:pt idx="1936">
                  <c:v>13.83</c:v>
                </c:pt>
                <c:pt idx="1937">
                  <c:v>25.48</c:v>
                </c:pt>
                <c:pt idx="1938">
                  <c:v>232.83</c:v>
                </c:pt>
                <c:pt idx="1939">
                  <c:v>391.61</c:v>
                </c:pt>
                <c:pt idx="1940">
                  <c:v>34.85</c:v>
                </c:pt>
                <c:pt idx="1941">
                  <c:v>246.12</c:v>
                </c:pt>
                <c:pt idx="1942">
                  <c:v>459.6</c:v>
                </c:pt>
                <c:pt idx="1943">
                  <c:v>121.15</c:v>
                </c:pt>
                <c:pt idx="1944">
                  <c:v>207.55</c:v>
                </c:pt>
                <c:pt idx="1945">
                  <c:v>12.04</c:v>
                </c:pt>
                <c:pt idx="1946">
                  <c:v>163.92</c:v>
                </c:pt>
                <c:pt idx="1947">
                  <c:v>101.32</c:v>
                </c:pt>
                <c:pt idx="1948">
                  <c:v>102.02</c:v>
                </c:pt>
                <c:pt idx="1949">
                  <c:v>4.26</c:v>
                </c:pt>
                <c:pt idx="1950">
                  <c:v>192.8</c:v>
                </c:pt>
                <c:pt idx="1951">
                  <c:v>255.02</c:v>
                </c:pt>
                <c:pt idx="1952">
                  <c:v>75.67</c:v>
                </c:pt>
                <c:pt idx="1953">
                  <c:v>9.3699999999999992</c:v>
                </c:pt>
                <c:pt idx="1954">
                  <c:v>88.02</c:v>
                </c:pt>
                <c:pt idx="1955">
                  <c:v>188.67</c:v>
                </c:pt>
                <c:pt idx="1956">
                  <c:v>144.44</c:v>
                </c:pt>
                <c:pt idx="1957">
                  <c:v>141.96</c:v>
                </c:pt>
                <c:pt idx="1958">
                  <c:v>297.24</c:v>
                </c:pt>
                <c:pt idx="1959">
                  <c:v>59.43</c:v>
                </c:pt>
                <c:pt idx="1960">
                  <c:v>448.79</c:v>
                </c:pt>
                <c:pt idx="1961">
                  <c:v>1052.29</c:v>
                </c:pt>
                <c:pt idx="1962">
                  <c:v>159.57</c:v>
                </c:pt>
                <c:pt idx="1963">
                  <c:v>214.69</c:v>
                </c:pt>
                <c:pt idx="1964">
                  <c:v>1.27</c:v>
                </c:pt>
                <c:pt idx="1965">
                  <c:v>121.32</c:v>
                </c:pt>
                <c:pt idx="1966">
                  <c:v>149.38999999999999</c:v>
                </c:pt>
                <c:pt idx="1967">
                  <c:v>121.07</c:v>
                </c:pt>
                <c:pt idx="1968">
                  <c:v>398.47</c:v>
                </c:pt>
                <c:pt idx="1969">
                  <c:v>118</c:v>
                </c:pt>
                <c:pt idx="1970">
                  <c:v>228.05</c:v>
                </c:pt>
                <c:pt idx="1971">
                  <c:v>456.8</c:v>
                </c:pt>
                <c:pt idx="1972">
                  <c:v>101.66</c:v>
                </c:pt>
                <c:pt idx="1973">
                  <c:v>53.8</c:v>
                </c:pt>
                <c:pt idx="1974">
                  <c:v>432.76</c:v>
                </c:pt>
                <c:pt idx="1975">
                  <c:v>396.07</c:v>
                </c:pt>
                <c:pt idx="1976">
                  <c:v>196.16</c:v>
                </c:pt>
                <c:pt idx="1977">
                  <c:v>104.83</c:v>
                </c:pt>
                <c:pt idx="1978">
                  <c:v>130.63</c:v>
                </c:pt>
                <c:pt idx="1979">
                  <c:v>386.76</c:v>
                </c:pt>
                <c:pt idx="1980">
                  <c:v>138.65</c:v>
                </c:pt>
                <c:pt idx="1981">
                  <c:v>159.38</c:v>
                </c:pt>
                <c:pt idx="1982">
                  <c:v>146.16999999999999</c:v>
                </c:pt>
                <c:pt idx="1983">
                  <c:v>39.04</c:v>
                </c:pt>
                <c:pt idx="1984">
                  <c:v>35.409999999999997</c:v>
                </c:pt>
                <c:pt idx="1985">
                  <c:v>50.77</c:v>
                </c:pt>
                <c:pt idx="1986">
                  <c:v>308.16000000000003</c:v>
                </c:pt>
                <c:pt idx="1987">
                  <c:v>140.09</c:v>
                </c:pt>
                <c:pt idx="1988">
                  <c:v>37.090000000000003</c:v>
                </c:pt>
                <c:pt idx="1989">
                  <c:v>298.89999999999998</c:v>
                </c:pt>
                <c:pt idx="1990">
                  <c:v>306.57</c:v>
                </c:pt>
                <c:pt idx="1991">
                  <c:v>353.01</c:v>
                </c:pt>
                <c:pt idx="1992">
                  <c:v>555.46</c:v>
                </c:pt>
                <c:pt idx="1993">
                  <c:v>325.83</c:v>
                </c:pt>
                <c:pt idx="1994">
                  <c:v>105.16</c:v>
                </c:pt>
                <c:pt idx="1995">
                  <c:v>72.489999999999995</c:v>
                </c:pt>
                <c:pt idx="1996">
                  <c:v>276.64999999999998</c:v>
                </c:pt>
                <c:pt idx="1997">
                  <c:v>196.44</c:v>
                </c:pt>
                <c:pt idx="1998">
                  <c:v>228.18</c:v>
                </c:pt>
                <c:pt idx="1999">
                  <c:v>99.48</c:v>
                </c:pt>
              </c:numCache>
            </c:numRef>
          </c:xVal>
          <c:yVal>
            <c:numRef>
              <c:f>ecommerce_furniture_dataset_202!$C$2:$C$2001</c:f>
              <c:numCache>
                <c:formatCode>0</c:formatCode>
                <c:ptCount val="2000"/>
                <c:pt idx="0">
                  <c:v>600</c:v>
                </c:pt>
                <c:pt idx="1">
                  <c:v>0</c:v>
                </c:pt>
                <c:pt idx="2">
                  <c:v>7</c:v>
                </c:pt>
                <c:pt idx="3">
                  <c:v>0</c:v>
                </c:pt>
                <c:pt idx="4">
                  <c:v>1</c:v>
                </c:pt>
                <c:pt idx="5">
                  <c:v>53</c:v>
                </c:pt>
                <c:pt idx="6">
                  <c:v>1</c:v>
                </c:pt>
                <c:pt idx="7">
                  <c:v>5</c:v>
                </c:pt>
                <c:pt idx="8">
                  <c:v>3</c:v>
                </c:pt>
                <c:pt idx="9">
                  <c:v>0</c:v>
                </c:pt>
                <c:pt idx="10">
                  <c:v>1</c:v>
                </c:pt>
                <c:pt idx="11">
                  <c:v>0</c:v>
                </c:pt>
                <c:pt idx="12">
                  <c:v>0</c:v>
                </c:pt>
                <c:pt idx="13">
                  <c:v>0</c:v>
                </c:pt>
                <c:pt idx="14">
                  <c:v>0</c:v>
                </c:pt>
                <c:pt idx="15">
                  <c:v>0</c:v>
                </c:pt>
                <c:pt idx="16">
                  <c:v>0</c:v>
                </c:pt>
                <c:pt idx="17">
                  <c:v>4</c:v>
                </c:pt>
                <c:pt idx="18">
                  <c:v>0</c:v>
                </c:pt>
                <c:pt idx="19">
                  <c:v>0</c:v>
                </c:pt>
                <c:pt idx="20">
                  <c:v>39</c:v>
                </c:pt>
                <c:pt idx="21">
                  <c:v>0</c:v>
                </c:pt>
                <c:pt idx="22">
                  <c:v>1000</c:v>
                </c:pt>
                <c:pt idx="23">
                  <c:v>1</c:v>
                </c:pt>
                <c:pt idx="24">
                  <c:v>0</c:v>
                </c:pt>
                <c:pt idx="25">
                  <c:v>0</c:v>
                </c:pt>
                <c:pt idx="26">
                  <c:v>1</c:v>
                </c:pt>
                <c:pt idx="27">
                  <c:v>0</c:v>
                </c:pt>
                <c:pt idx="28">
                  <c:v>1</c:v>
                </c:pt>
                <c:pt idx="29">
                  <c:v>1</c:v>
                </c:pt>
                <c:pt idx="30">
                  <c:v>0</c:v>
                </c:pt>
                <c:pt idx="31">
                  <c:v>2</c:v>
                </c:pt>
                <c:pt idx="32">
                  <c:v>3</c:v>
                </c:pt>
                <c:pt idx="33">
                  <c:v>110</c:v>
                </c:pt>
                <c:pt idx="34">
                  <c:v>5</c:v>
                </c:pt>
                <c:pt idx="35">
                  <c:v>0</c:v>
                </c:pt>
                <c:pt idx="36">
                  <c:v>18</c:v>
                </c:pt>
                <c:pt idx="37">
                  <c:v>1</c:v>
                </c:pt>
                <c:pt idx="38">
                  <c:v>1</c:v>
                </c:pt>
                <c:pt idx="39">
                  <c:v>1</c:v>
                </c:pt>
                <c:pt idx="40">
                  <c:v>0</c:v>
                </c:pt>
                <c:pt idx="41">
                  <c:v>1</c:v>
                </c:pt>
                <c:pt idx="42">
                  <c:v>11</c:v>
                </c:pt>
                <c:pt idx="43">
                  <c:v>0</c:v>
                </c:pt>
                <c:pt idx="44">
                  <c:v>0</c:v>
                </c:pt>
                <c:pt idx="45">
                  <c:v>0</c:v>
                </c:pt>
                <c:pt idx="46">
                  <c:v>0</c:v>
                </c:pt>
                <c:pt idx="47">
                  <c:v>0</c:v>
                </c:pt>
                <c:pt idx="48">
                  <c:v>5</c:v>
                </c:pt>
                <c:pt idx="49">
                  <c:v>16</c:v>
                </c:pt>
                <c:pt idx="50">
                  <c:v>1</c:v>
                </c:pt>
                <c:pt idx="51">
                  <c:v>0</c:v>
                </c:pt>
                <c:pt idx="52">
                  <c:v>6</c:v>
                </c:pt>
                <c:pt idx="53">
                  <c:v>7</c:v>
                </c:pt>
                <c:pt idx="54">
                  <c:v>3</c:v>
                </c:pt>
                <c:pt idx="55">
                  <c:v>0</c:v>
                </c:pt>
                <c:pt idx="56">
                  <c:v>0</c:v>
                </c:pt>
                <c:pt idx="57">
                  <c:v>0</c:v>
                </c:pt>
                <c:pt idx="58">
                  <c:v>0</c:v>
                </c:pt>
                <c:pt idx="59">
                  <c:v>1</c:v>
                </c:pt>
                <c:pt idx="60">
                  <c:v>1</c:v>
                </c:pt>
                <c:pt idx="61">
                  <c:v>0</c:v>
                </c:pt>
                <c:pt idx="62">
                  <c:v>1</c:v>
                </c:pt>
                <c:pt idx="63">
                  <c:v>2</c:v>
                </c:pt>
                <c:pt idx="64">
                  <c:v>0</c:v>
                </c:pt>
                <c:pt idx="65">
                  <c:v>0</c:v>
                </c:pt>
                <c:pt idx="66">
                  <c:v>60</c:v>
                </c:pt>
                <c:pt idx="67">
                  <c:v>0</c:v>
                </c:pt>
                <c:pt idx="68">
                  <c:v>4</c:v>
                </c:pt>
                <c:pt idx="69">
                  <c:v>0</c:v>
                </c:pt>
                <c:pt idx="70">
                  <c:v>0</c:v>
                </c:pt>
                <c:pt idx="71">
                  <c:v>0</c:v>
                </c:pt>
                <c:pt idx="72">
                  <c:v>6</c:v>
                </c:pt>
                <c:pt idx="73">
                  <c:v>0</c:v>
                </c:pt>
                <c:pt idx="74">
                  <c:v>1</c:v>
                </c:pt>
                <c:pt idx="75">
                  <c:v>0</c:v>
                </c:pt>
                <c:pt idx="76">
                  <c:v>0</c:v>
                </c:pt>
                <c:pt idx="77">
                  <c:v>0</c:v>
                </c:pt>
                <c:pt idx="78">
                  <c:v>1</c:v>
                </c:pt>
                <c:pt idx="79">
                  <c:v>0</c:v>
                </c:pt>
                <c:pt idx="80">
                  <c:v>3</c:v>
                </c:pt>
                <c:pt idx="81">
                  <c:v>8</c:v>
                </c:pt>
                <c:pt idx="82">
                  <c:v>0</c:v>
                </c:pt>
                <c:pt idx="83">
                  <c:v>1</c:v>
                </c:pt>
                <c:pt idx="84">
                  <c:v>1</c:v>
                </c:pt>
                <c:pt idx="85">
                  <c:v>4</c:v>
                </c:pt>
                <c:pt idx="86">
                  <c:v>11</c:v>
                </c:pt>
                <c:pt idx="87">
                  <c:v>0</c:v>
                </c:pt>
                <c:pt idx="88">
                  <c:v>1</c:v>
                </c:pt>
                <c:pt idx="89">
                  <c:v>1</c:v>
                </c:pt>
                <c:pt idx="90">
                  <c:v>0</c:v>
                </c:pt>
                <c:pt idx="91">
                  <c:v>1</c:v>
                </c:pt>
                <c:pt idx="92">
                  <c:v>19</c:v>
                </c:pt>
                <c:pt idx="93">
                  <c:v>0</c:v>
                </c:pt>
                <c:pt idx="94">
                  <c:v>1</c:v>
                </c:pt>
                <c:pt idx="95">
                  <c:v>0</c:v>
                </c:pt>
                <c:pt idx="96">
                  <c:v>3</c:v>
                </c:pt>
                <c:pt idx="97">
                  <c:v>5</c:v>
                </c:pt>
                <c:pt idx="98">
                  <c:v>3</c:v>
                </c:pt>
                <c:pt idx="99">
                  <c:v>28</c:v>
                </c:pt>
                <c:pt idx="100">
                  <c:v>7</c:v>
                </c:pt>
                <c:pt idx="101">
                  <c:v>2</c:v>
                </c:pt>
                <c:pt idx="102">
                  <c:v>0</c:v>
                </c:pt>
                <c:pt idx="103">
                  <c:v>4</c:v>
                </c:pt>
                <c:pt idx="104">
                  <c:v>1</c:v>
                </c:pt>
                <c:pt idx="105">
                  <c:v>7</c:v>
                </c:pt>
                <c:pt idx="106">
                  <c:v>1</c:v>
                </c:pt>
                <c:pt idx="107">
                  <c:v>0</c:v>
                </c:pt>
                <c:pt idx="108">
                  <c:v>223</c:v>
                </c:pt>
                <c:pt idx="109">
                  <c:v>1</c:v>
                </c:pt>
                <c:pt idx="110">
                  <c:v>2</c:v>
                </c:pt>
                <c:pt idx="111">
                  <c:v>1</c:v>
                </c:pt>
                <c:pt idx="112">
                  <c:v>1</c:v>
                </c:pt>
                <c:pt idx="113">
                  <c:v>0</c:v>
                </c:pt>
                <c:pt idx="114">
                  <c:v>15</c:v>
                </c:pt>
                <c:pt idx="115">
                  <c:v>1</c:v>
                </c:pt>
                <c:pt idx="116">
                  <c:v>0</c:v>
                </c:pt>
                <c:pt idx="117">
                  <c:v>0</c:v>
                </c:pt>
                <c:pt idx="118">
                  <c:v>12</c:v>
                </c:pt>
                <c:pt idx="119">
                  <c:v>0</c:v>
                </c:pt>
                <c:pt idx="120">
                  <c:v>6</c:v>
                </c:pt>
                <c:pt idx="121">
                  <c:v>0</c:v>
                </c:pt>
                <c:pt idx="122">
                  <c:v>0</c:v>
                </c:pt>
                <c:pt idx="123">
                  <c:v>1</c:v>
                </c:pt>
                <c:pt idx="124">
                  <c:v>1</c:v>
                </c:pt>
                <c:pt idx="125">
                  <c:v>0</c:v>
                </c:pt>
                <c:pt idx="126">
                  <c:v>15</c:v>
                </c:pt>
                <c:pt idx="127">
                  <c:v>30</c:v>
                </c:pt>
                <c:pt idx="128">
                  <c:v>2</c:v>
                </c:pt>
                <c:pt idx="129">
                  <c:v>0</c:v>
                </c:pt>
                <c:pt idx="130">
                  <c:v>14</c:v>
                </c:pt>
                <c:pt idx="131">
                  <c:v>1</c:v>
                </c:pt>
                <c:pt idx="132">
                  <c:v>6</c:v>
                </c:pt>
                <c:pt idx="133">
                  <c:v>0</c:v>
                </c:pt>
                <c:pt idx="134">
                  <c:v>53</c:v>
                </c:pt>
                <c:pt idx="135">
                  <c:v>7</c:v>
                </c:pt>
                <c:pt idx="136">
                  <c:v>1</c:v>
                </c:pt>
                <c:pt idx="137">
                  <c:v>0</c:v>
                </c:pt>
                <c:pt idx="138">
                  <c:v>1</c:v>
                </c:pt>
                <c:pt idx="139">
                  <c:v>1</c:v>
                </c:pt>
                <c:pt idx="140">
                  <c:v>1</c:v>
                </c:pt>
                <c:pt idx="141">
                  <c:v>2</c:v>
                </c:pt>
                <c:pt idx="142">
                  <c:v>2</c:v>
                </c:pt>
                <c:pt idx="143">
                  <c:v>1</c:v>
                </c:pt>
                <c:pt idx="144">
                  <c:v>0</c:v>
                </c:pt>
                <c:pt idx="145">
                  <c:v>0</c:v>
                </c:pt>
                <c:pt idx="146">
                  <c:v>0</c:v>
                </c:pt>
                <c:pt idx="147">
                  <c:v>1</c:v>
                </c:pt>
                <c:pt idx="148">
                  <c:v>4</c:v>
                </c:pt>
                <c:pt idx="149">
                  <c:v>0</c:v>
                </c:pt>
                <c:pt idx="150">
                  <c:v>4</c:v>
                </c:pt>
                <c:pt idx="151">
                  <c:v>0</c:v>
                </c:pt>
                <c:pt idx="152">
                  <c:v>3</c:v>
                </c:pt>
                <c:pt idx="153">
                  <c:v>0</c:v>
                </c:pt>
                <c:pt idx="154">
                  <c:v>1</c:v>
                </c:pt>
                <c:pt idx="155">
                  <c:v>0</c:v>
                </c:pt>
                <c:pt idx="156">
                  <c:v>5</c:v>
                </c:pt>
                <c:pt idx="157">
                  <c:v>0</c:v>
                </c:pt>
                <c:pt idx="158">
                  <c:v>5</c:v>
                </c:pt>
                <c:pt idx="159">
                  <c:v>4</c:v>
                </c:pt>
                <c:pt idx="160">
                  <c:v>1</c:v>
                </c:pt>
                <c:pt idx="161">
                  <c:v>0</c:v>
                </c:pt>
                <c:pt idx="162">
                  <c:v>1</c:v>
                </c:pt>
                <c:pt idx="163">
                  <c:v>16</c:v>
                </c:pt>
                <c:pt idx="164">
                  <c:v>1</c:v>
                </c:pt>
                <c:pt idx="165">
                  <c:v>0</c:v>
                </c:pt>
                <c:pt idx="166">
                  <c:v>1</c:v>
                </c:pt>
                <c:pt idx="167">
                  <c:v>1</c:v>
                </c:pt>
                <c:pt idx="168">
                  <c:v>9</c:v>
                </c:pt>
                <c:pt idx="169">
                  <c:v>0</c:v>
                </c:pt>
                <c:pt idx="170">
                  <c:v>3</c:v>
                </c:pt>
                <c:pt idx="171">
                  <c:v>2</c:v>
                </c:pt>
                <c:pt idx="172">
                  <c:v>0</c:v>
                </c:pt>
                <c:pt idx="173">
                  <c:v>0</c:v>
                </c:pt>
                <c:pt idx="174">
                  <c:v>7</c:v>
                </c:pt>
                <c:pt idx="175">
                  <c:v>6</c:v>
                </c:pt>
                <c:pt idx="176">
                  <c:v>1</c:v>
                </c:pt>
                <c:pt idx="177">
                  <c:v>0</c:v>
                </c:pt>
                <c:pt idx="178">
                  <c:v>5</c:v>
                </c:pt>
                <c:pt idx="179">
                  <c:v>31</c:v>
                </c:pt>
                <c:pt idx="180">
                  <c:v>0</c:v>
                </c:pt>
                <c:pt idx="181">
                  <c:v>0</c:v>
                </c:pt>
                <c:pt idx="182">
                  <c:v>2</c:v>
                </c:pt>
                <c:pt idx="183">
                  <c:v>8</c:v>
                </c:pt>
                <c:pt idx="184">
                  <c:v>1</c:v>
                </c:pt>
                <c:pt idx="185">
                  <c:v>0</c:v>
                </c:pt>
                <c:pt idx="186">
                  <c:v>1</c:v>
                </c:pt>
                <c:pt idx="187">
                  <c:v>1</c:v>
                </c:pt>
                <c:pt idx="188">
                  <c:v>3</c:v>
                </c:pt>
                <c:pt idx="189">
                  <c:v>0</c:v>
                </c:pt>
                <c:pt idx="190">
                  <c:v>29</c:v>
                </c:pt>
                <c:pt idx="191">
                  <c:v>7</c:v>
                </c:pt>
                <c:pt idx="192">
                  <c:v>7</c:v>
                </c:pt>
                <c:pt idx="193">
                  <c:v>0</c:v>
                </c:pt>
                <c:pt idx="194">
                  <c:v>87</c:v>
                </c:pt>
                <c:pt idx="195">
                  <c:v>2</c:v>
                </c:pt>
                <c:pt idx="196">
                  <c:v>21</c:v>
                </c:pt>
                <c:pt idx="197">
                  <c:v>1</c:v>
                </c:pt>
                <c:pt idx="198">
                  <c:v>6</c:v>
                </c:pt>
                <c:pt idx="199">
                  <c:v>2</c:v>
                </c:pt>
                <c:pt idx="200">
                  <c:v>4</c:v>
                </c:pt>
                <c:pt idx="201">
                  <c:v>0</c:v>
                </c:pt>
                <c:pt idx="202">
                  <c:v>1</c:v>
                </c:pt>
                <c:pt idx="203">
                  <c:v>2</c:v>
                </c:pt>
                <c:pt idx="204">
                  <c:v>1</c:v>
                </c:pt>
                <c:pt idx="205">
                  <c:v>0</c:v>
                </c:pt>
                <c:pt idx="206">
                  <c:v>1</c:v>
                </c:pt>
                <c:pt idx="207">
                  <c:v>1</c:v>
                </c:pt>
                <c:pt idx="208">
                  <c:v>1</c:v>
                </c:pt>
                <c:pt idx="209">
                  <c:v>0</c:v>
                </c:pt>
                <c:pt idx="210">
                  <c:v>12</c:v>
                </c:pt>
                <c:pt idx="211">
                  <c:v>8</c:v>
                </c:pt>
                <c:pt idx="212">
                  <c:v>0</c:v>
                </c:pt>
                <c:pt idx="213">
                  <c:v>0</c:v>
                </c:pt>
                <c:pt idx="214">
                  <c:v>2</c:v>
                </c:pt>
                <c:pt idx="215">
                  <c:v>18</c:v>
                </c:pt>
                <c:pt idx="216">
                  <c:v>0</c:v>
                </c:pt>
                <c:pt idx="217">
                  <c:v>2</c:v>
                </c:pt>
                <c:pt idx="218">
                  <c:v>0</c:v>
                </c:pt>
                <c:pt idx="219">
                  <c:v>0</c:v>
                </c:pt>
                <c:pt idx="220">
                  <c:v>2</c:v>
                </c:pt>
                <c:pt idx="221">
                  <c:v>0</c:v>
                </c:pt>
                <c:pt idx="222">
                  <c:v>1</c:v>
                </c:pt>
                <c:pt idx="223">
                  <c:v>0</c:v>
                </c:pt>
                <c:pt idx="224">
                  <c:v>1</c:v>
                </c:pt>
                <c:pt idx="225">
                  <c:v>2</c:v>
                </c:pt>
                <c:pt idx="226">
                  <c:v>4</c:v>
                </c:pt>
                <c:pt idx="227">
                  <c:v>18</c:v>
                </c:pt>
                <c:pt idx="228">
                  <c:v>4</c:v>
                </c:pt>
                <c:pt idx="229">
                  <c:v>3</c:v>
                </c:pt>
                <c:pt idx="230">
                  <c:v>0</c:v>
                </c:pt>
                <c:pt idx="231">
                  <c:v>7</c:v>
                </c:pt>
                <c:pt idx="232">
                  <c:v>0</c:v>
                </c:pt>
                <c:pt idx="233">
                  <c:v>0</c:v>
                </c:pt>
                <c:pt idx="234">
                  <c:v>15</c:v>
                </c:pt>
                <c:pt idx="235">
                  <c:v>5</c:v>
                </c:pt>
                <c:pt idx="236">
                  <c:v>1</c:v>
                </c:pt>
                <c:pt idx="237">
                  <c:v>0</c:v>
                </c:pt>
                <c:pt idx="238">
                  <c:v>6</c:v>
                </c:pt>
                <c:pt idx="239">
                  <c:v>13</c:v>
                </c:pt>
                <c:pt idx="240">
                  <c:v>5</c:v>
                </c:pt>
                <c:pt idx="241">
                  <c:v>0</c:v>
                </c:pt>
                <c:pt idx="242">
                  <c:v>15</c:v>
                </c:pt>
                <c:pt idx="243">
                  <c:v>4</c:v>
                </c:pt>
                <c:pt idx="244">
                  <c:v>14</c:v>
                </c:pt>
                <c:pt idx="245">
                  <c:v>28</c:v>
                </c:pt>
                <c:pt idx="246">
                  <c:v>3</c:v>
                </c:pt>
                <c:pt idx="247">
                  <c:v>2</c:v>
                </c:pt>
                <c:pt idx="248">
                  <c:v>3</c:v>
                </c:pt>
                <c:pt idx="249">
                  <c:v>0</c:v>
                </c:pt>
                <c:pt idx="250">
                  <c:v>1</c:v>
                </c:pt>
                <c:pt idx="251">
                  <c:v>2</c:v>
                </c:pt>
                <c:pt idx="252">
                  <c:v>1</c:v>
                </c:pt>
                <c:pt idx="253">
                  <c:v>4</c:v>
                </c:pt>
                <c:pt idx="254">
                  <c:v>4</c:v>
                </c:pt>
                <c:pt idx="255">
                  <c:v>3</c:v>
                </c:pt>
                <c:pt idx="256">
                  <c:v>7</c:v>
                </c:pt>
                <c:pt idx="257">
                  <c:v>0</c:v>
                </c:pt>
                <c:pt idx="258">
                  <c:v>1</c:v>
                </c:pt>
                <c:pt idx="259">
                  <c:v>5</c:v>
                </c:pt>
                <c:pt idx="260">
                  <c:v>1</c:v>
                </c:pt>
                <c:pt idx="261">
                  <c:v>9</c:v>
                </c:pt>
                <c:pt idx="262">
                  <c:v>1</c:v>
                </c:pt>
                <c:pt idx="263">
                  <c:v>5</c:v>
                </c:pt>
                <c:pt idx="264">
                  <c:v>6</c:v>
                </c:pt>
                <c:pt idx="265">
                  <c:v>0</c:v>
                </c:pt>
                <c:pt idx="266">
                  <c:v>9</c:v>
                </c:pt>
                <c:pt idx="267">
                  <c:v>3</c:v>
                </c:pt>
                <c:pt idx="268">
                  <c:v>4</c:v>
                </c:pt>
                <c:pt idx="269">
                  <c:v>0</c:v>
                </c:pt>
                <c:pt idx="270">
                  <c:v>1</c:v>
                </c:pt>
                <c:pt idx="271">
                  <c:v>28</c:v>
                </c:pt>
                <c:pt idx="272">
                  <c:v>2</c:v>
                </c:pt>
                <c:pt idx="273">
                  <c:v>0</c:v>
                </c:pt>
                <c:pt idx="274">
                  <c:v>1</c:v>
                </c:pt>
                <c:pt idx="275">
                  <c:v>1</c:v>
                </c:pt>
                <c:pt idx="276">
                  <c:v>8</c:v>
                </c:pt>
                <c:pt idx="277">
                  <c:v>1</c:v>
                </c:pt>
                <c:pt idx="278">
                  <c:v>2</c:v>
                </c:pt>
                <c:pt idx="279">
                  <c:v>5</c:v>
                </c:pt>
                <c:pt idx="280">
                  <c:v>13</c:v>
                </c:pt>
                <c:pt idx="281">
                  <c:v>0</c:v>
                </c:pt>
                <c:pt idx="282">
                  <c:v>13</c:v>
                </c:pt>
                <c:pt idx="283">
                  <c:v>0</c:v>
                </c:pt>
                <c:pt idx="284">
                  <c:v>55</c:v>
                </c:pt>
                <c:pt idx="285">
                  <c:v>0</c:v>
                </c:pt>
                <c:pt idx="286">
                  <c:v>1</c:v>
                </c:pt>
                <c:pt idx="287">
                  <c:v>3</c:v>
                </c:pt>
                <c:pt idx="288">
                  <c:v>1</c:v>
                </c:pt>
                <c:pt idx="289">
                  <c:v>0</c:v>
                </c:pt>
                <c:pt idx="290">
                  <c:v>5</c:v>
                </c:pt>
                <c:pt idx="291">
                  <c:v>0</c:v>
                </c:pt>
                <c:pt idx="292">
                  <c:v>1</c:v>
                </c:pt>
                <c:pt idx="293">
                  <c:v>0</c:v>
                </c:pt>
                <c:pt idx="294">
                  <c:v>1</c:v>
                </c:pt>
                <c:pt idx="295">
                  <c:v>26</c:v>
                </c:pt>
                <c:pt idx="296">
                  <c:v>1</c:v>
                </c:pt>
                <c:pt idx="297">
                  <c:v>0</c:v>
                </c:pt>
                <c:pt idx="298">
                  <c:v>11</c:v>
                </c:pt>
                <c:pt idx="299">
                  <c:v>1</c:v>
                </c:pt>
                <c:pt idx="300">
                  <c:v>27</c:v>
                </c:pt>
                <c:pt idx="301">
                  <c:v>0</c:v>
                </c:pt>
                <c:pt idx="302">
                  <c:v>0</c:v>
                </c:pt>
                <c:pt idx="303">
                  <c:v>7</c:v>
                </c:pt>
                <c:pt idx="304">
                  <c:v>2</c:v>
                </c:pt>
                <c:pt idx="305">
                  <c:v>19</c:v>
                </c:pt>
                <c:pt idx="306">
                  <c:v>8</c:v>
                </c:pt>
                <c:pt idx="307">
                  <c:v>14</c:v>
                </c:pt>
                <c:pt idx="308">
                  <c:v>6</c:v>
                </c:pt>
                <c:pt idx="309">
                  <c:v>1</c:v>
                </c:pt>
                <c:pt idx="310">
                  <c:v>0</c:v>
                </c:pt>
                <c:pt idx="311">
                  <c:v>14</c:v>
                </c:pt>
                <c:pt idx="312">
                  <c:v>1</c:v>
                </c:pt>
                <c:pt idx="313">
                  <c:v>0</c:v>
                </c:pt>
                <c:pt idx="314">
                  <c:v>2</c:v>
                </c:pt>
                <c:pt idx="315">
                  <c:v>12</c:v>
                </c:pt>
                <c:pt idx="316">
                  <c:v>118</c:v>
                </c:pt>
                <c:pt idx="317">
                  <c:v>0</c:v>
                </c:pt>
                <c:pt idx="318">
                  <c:v>12</c:v>
                </c:pt>
                <c:pt idx="319">
                  <c:v>4</c:v>
                </c:pt>
                <c:pt idx="320">
                  <c:v>1</c:v>
                </c:pt>
                <c:pt idx="321">
                  <c:v>0</c:v>
                </c:pt>
                <c:pt idx="322">
                  <c:v>3</c:v>
                </c:pt>
                <c:pt idx="323">
                  <c:v>1</c:v>
                </c:pt>
                <c:pt idx="324">
                  <c:v>21</c:v>
                </c:pt>
                <c:pt idx="325">
                  <c:v>0</c:v>
                </c:pt>
                <c:pt idx="326">
                  <c:v>17</c:v>
                </c:pt>
                <c:pt idx="327">
                  <c:v>12</c:v>
                </c:pt>
                <c:pt idx="328">
                  <c:v>15</c:v>
                </c:pt>
                <c:pt idx="329">
                  <c:v>1</c:v>
                </c:pt>
                <c:pt idx="330">
                  <c:v>1</c:v>
                </c:pt>
                <c:pt idx="331">
                  <c:v>4</c:v>
                </c:pt>
                <c:pt idx="332">
                  <c:v>7</c:v>
                </c:pt>
                <c:pt idx="333">
                  <c:v>0</c:v>
                </c:pt>
                <c:pt idx="334">
                  <c:v>3</c:v>
                </c:pt>
                <c:pt idx="335">
                  <c:v>31</c:v>
                </c:pt>
                <c:pt idx="336">
                  <c:v>1</c:v>
                </c:pt>
                <c:pt idx="337">
                  <c:v>0</c:v>
                </c:pt>
                <c:pt idx="338">
                  <c:v>8</c:v>
                </c:pt>
                <c:pt idx="339">
                  <c:v>2</c:v>
                </c:pt>
                <c:pt idx="340">
                  <c:v>0</c:v>
                </c:pt>
                <c:pt idx="341">
                  <c:v>2</c:v>
                </c:pt>
                <c:pt idx="342">
                  <c:v>6</c:v>
                </c:pt>
                <c:pt idx="343">
                  <c:v>1</c:v>
                </c:pt>
                <c:pt idx="344">
                  <c:v>8</c:v>
                </c:pt>
                <c:pt idx="345">
                  <c:v>0</c:v>
                </c:pt>
                <c:pt idx="346">
                  <c:v>16</c:v>
                </c:pt>
                <c:pt idx="347">
                  <c:v>23</c:v>
                </c:pt>
                <c:pt idx="348">
                  <c:v>6</c:v>
                </c:pt>
                <c:pt idx="349">
                  <c:v>0</c:v>
                </c:pt>
                <c:pt idx="350">
                  <c:v>10</c:v>
                </c:pt>
                <c:pt idx="351">
                  <c:v>0</c:v>
                </c:pt>
                <c:pt idx="352">
                  <c:v>41</c:v>
                </c:pt>
                <c:pt idx="353">
                  <c:v>0</c:v>
                </c:pt>
                <c:pt idx="354">
                  <c:v>2</c:v>
                </c:pt>
                <c:pt idx="355">
                  <c:v>1</c:v>
                </c:pt>
                <c:pt idx="356">
                  <c:v>8</c:v>
                </c:pt>
                <c:pt idx="357">
                  <c:v>1</c:v>
                </c:pt>
                <c:pt idx="358">
                  <c:v>4</c:v>
                </c:pt>
                <c:pt idx="359">
                  <c:v>77</c:v>
                </c:pt>
                <c:pt idx="360">
                  <c:v>6</c:v>
                </c:pt>
                <c:pt idx="361">
                  <c:v>0</c:v>
                </c:pt>
                <c:pt idx="362">
                  <c:v>2</c:v>
                </c:pt>
                <c:pt idx="363">
                  <c:v>1</c:v>
                </c:pt>
                <c:pt idx="364">
                  <c:v>6</c:v>
                </c:pt>
                <c:pt idx="365">
                  <c:v>0</c:v>
                </c:pt>
                <c:pt idx="366">
                  <c:v>3</c:v>
                </c:pt>
                <c:pt idx="367">
                  <c:v>9</c:v>
                </c:pt>
                <c:pt idx="368">
                  <c:v>4</c:v>
                </c:pt>
                <c:pt idx="369">
                  <c:v>0</c:v>
                </c:pt>
                <c:pt idx="370">
                  <c:v>2</c:v>
                </c:pt>
                <c:pt idx="371">
                  <c:v>5</c:v>
                </c:pt>
                <c:pt idx="372">
                  <c:v>7</c:v>
                </c:pt>
                <c:pt idx="373">
                  <c:v>0</c:v>
                </c:pt>
                <c:pt idx="374">
                  <c:v>3</c:v>
                </c:pt>
                <c:pt idx="375">
                  <c:v>3</c:v>
                </c:pt>
                <c:pt idx="376">
                  <c:v>2</c:v>
                </c:pt>
                <c:pt idx="377">
                  <c:v>0</c:v>
                </c:pt>
                <c:pt idx="378">
                  <c:v>4</c:v>
                </c:pt>
                <c:pt idx="379">
                  <c:v>20</c:v>
                </c:pt>
                <c:pt idx="380">
                  <c:v>1</c:v>
                </c:pt>
                <c:pt idx="381">
                  <c:v>0</c:v>
                </c:pt>
                <c:pt idx="382">
                  <c:v>21</c:v>
                </c:pt>
                <c:pt idx="383">
                  <c:v>1</c:v>
                </c:pt>
                <c:pt idx="384">
                  <c:v>8</c:v>
                </c:pt>
                <c:pt idx="385">
                  <c:v>0</c:v>
                </c:pt>
                <c:pt idx="386">
                  <c:v>2</c:v>
                </c:pt>
                <c:pt idx="387">
                  <c:v>9</c:v>
                </c:pt>
                <c:pt idx="388">
                  <c:v>1</c:v>
                </c:pt>
                <c:pt idx="389">
                  <c:v>5</c:v>
                </c:pt>
                <c:pt idx="390">
                  <c:v>27</c:v>
                </c:pt>
                <c:pt idx="391">
                  <c:v>10</c:v>
                </c:pt>
                <c:pt idx="392">
                  <c:v>2</c:v>
                </c:pt>
                <c:pt idx="393">
                  <c:v>1</c:v>
                </c:pt>
                <c:pt idx="394">
                  <c:v>7</c:v>
                </c:pt>
                <c:pt idx="395">
                  <c:v>2</c:v>
                </c:pt>
                <c:pt idx="396">
                  <c:v>30</c:v>
                </c:pt>
                <c:pt idx="397">
                  <c:v>1</c:v>
                </c:pt>
                <c:pt idx="398">
                  <c:v>4</c:v>
                </c:pt>
                <c:pt idx="399">
                  <c:v>19</c:v>
                </c:pt>
                <c:pt idx="400">
                  <c:v>1</c:v>
                </c:pt>
                <c:pt idx="401">
                  <c:v>0</c:v>
                </c:pt>
                <c:pt idx="402">
                  <c:v>1</c:v>
                </c:pt>
                <c:pt idx="403">
                  <c:v>79</c:v>
                </c:pt>
                <c:pt idx="404">
                  <c:v>17</c:v>
                </c:pt>
                <c:pt idx="405">
                  <c:v>0</c:v>
                </c:pt>
                <c:pt idx="406">
                  <c:v>11</c:v>
                </c:pt>
                <c:pt idx="407">
                  <c:v>0</c:v>
                </c:pt>
                <c:pt idx="408">
                  <c:v>5</c:v>
                </c:pt>
                <c:pt idx="409">
                  <c:v>0</c:v>
                </c:pt>
                <c:pt idx="410">
                  <c:v>22</c:v>
                </c:pt>
                <c:pt idx="411">
                  <c:v>26</c:v>
                </c:pt>
                <c:pt idx="412">
                  <c:v>1</c:v>
                </c:pt>
                <c:pt idx="413">
                  <c:v>0</c:v>
                </c:pt>
                <c:pt idx="414">
                  <c:v>28</c:v>
                </c:pt>
                <c:pt idx="415">
                  <c:v>4</c:v>
                </c:pt>
                <c:pt idx="416">
                  <c:v>256</c:v>
                </c:pt>
                <c:pt idx="417">
                  <c:v>0</c:v>
                </c:pt>
                <c:pt idx="418">
                  <c:v>8</c:v>
                </c:pt>
                <c:pt idx="419">
                  <c:v>2</c:v>
                </c:pt>
                <c:pt idx="420">
                  <c:v>5</c:v>
                </c:pt>
                <c:pt idx="421">
                  <c:v>0</c:v>
                </c:pt>
                <c:pt idx="422">
                  <c:v>12</c:v>
                </c:pt>
                <c:pt idx="423">
                  <c:v>7</c:v>
                </c:pt>
                <c:pt idx="424">
                  <c:v>7</c:v>
                </c:pt>
                <c:pt idx="425">
                  <c:v>0</c:v>
                </c:pt>
                <c:pt idx="426">
                  <c:v>2</c:v>
                </c:pt>
                <c:pt idx="427">
                  <c:v>5</c:v>
                </c:pt>
                <c:pt idx="428">
                  <c:v>14</c:v>
                </c:pt>
                <c:pt idx="429">
                  <c:v>0</c:v>
                </c:pt>
                <c:pt idx="430">
                  <c:v>3</c:v>
                </c:pt>
                <c:pt idx="431">
                  <c:v>4</c:v>
                </c:pt>
                <c:pt idx="432">
                  <c:v>2</c:v>
                </c:pt>
                <c:pt idx="433">
                  <c:v>0</c:v>
                </c:pt>
                <c:pt idx="434">
                  <c:v>0</c:v>
                </c:pt>
                <c:pt idx="435">
                  <c:v>6</c:v>
                </c:pt>
                <c:pt idx="436">
                  <c:v>2</c:v>
                </c:pt>
                <c:pt idx="437">
                  <c:v>0</c:v>
                </c:pt>
                <c:pt idx="438">
                  <c:v>1</c:v>
                </c:pt>
                <c:pt idx="439">
                  <c:v>3</c:v>
                </c:pt>
                <c:pt idx="440">
                  <c:v>21</c:v>
                </c:pt>
                <c:pt idx="441">
                  <c:v>0</c:v>
                </c:pt>
                <c:pt idx="442">
                  <c:v>7</c:v>
                </c:pt>
                <c:pt idx="443">
                  <c:v>38</c:v>
                </c:pt>
                <c:pt idx="444">
                  <c:v>3</c:v>
                </c:pt>
                <c:pt idx="445">
                  <c:v>0</c:v>
                </c:pt>
                <c:pt idx="446">
                  <c:v>1</c:v>
                </c:pt>
                <c:pt idx="447">
                  <c:v>392</c:v>
                </c:pt>
                <c:pt idx="448">
                  <c:v>21</c:v>
                </c:pt>
                <c:pt idx="449">
                  <c:v>1</c:v>
                </c:pt>
                <c:pt idx="450">
                  <c:v>251</c:v>
                </c:pt>
                <c:pt idx="451">
                  <c:v>34</c:v>
                </c:pt>
                <c:pt idx="452">
                  <c:v>12</c:v>
                </c:pt>
                <c:pt idx="453">
                  <c:v>0</c:v>
                </c:pt>
                <c:pt idx="454">
                  <c:v>3</c:v>
                </c:pt>
                <c:pt idx="455">
                  <c:v>8</c:v>
                </c:pt>
                <c:pt idx="456">
                  <c:v>2</c:v>
                </c:pt>
                <c:pt idx="457">
                  <c:v>6</c:v>
                </c:pt>
                <c:pt idx="458">
                  <c:v>68</c:v>
                </c:pt>
                <c:pt idx="459">
                  <c:v>4</c:v>
                </c:pt>
                <c:pt idx="460">
                  <c:v>11</c:v>
                </c:pt>
                <c:pt idx="461">
                  <c:v>0</c:v>
                </c:pt>
                <c:pt idx="462">
                  <c:v>57</c:v>
                </c:pt>
                <c:pt idx="463">
                  <c:v>0</c:v>
                </c:pt>
                <c:pt idx="464">
                  <c:v>6</c:v>
                </c:pt>
                <c:pt idx="465">
                  <c:v>0</c:v>
                </c:pt>
                <c:pt idx="466">
                  <c:v>2</c:v>
                </c:pt>
                <c:pt idx="467">
                  <c:v>9</c:v>
                </c:pt>
                <c:pt idx="468">
                  <c:v>7</c:v>
                </c:pt>
                <c:pt idx="469">
                  <c:v>0</c:v>
                </c:pt>
                <c:pt idx="470">
                  <c:v>11</c:v>
                </c:pt>
                <c:pt idx="471">
                  <c:v>8</c:v>
                </c:pt>
                <c:pt idx="472">
                  <c:v>8</c:v>
                </c:pt>
                <c:pt idx="473">
                  <c:v>0</c:v>
                </c:pt>
                <c:pt idx="474">
                  <c:v>2</c:v>
                </c:pt>
                <c:pt idx="475">
                  <c:v>2</c:v>
                </c:pt>
                <c:pt idx="476">
                  <c:v>7</c:v>
                </c:pt>
                <c:pt idx="477">
                  <c:v>0</c:v>
                </c:pt>
                <c:pt idx="478">
                  <c:v>24</c:v>
                </c:pt>
                <c:pt idx="479">
                  <c:v>4</c:v>
                </c:pt>
                <c:pt idx="480">
                  <c:v>15</c:v>
                </c:pt>
                <c:pt idx="481">
                  <c:v>1</c:v>
                </c:pt>
                <c:pt idx="482">
                  <c:v>0</c:v>
                </c:pt>
                <c:pt idx="483">
                  <c:v>5</c:v>
                </c:pt>
                <c:pt idx="484">
                  <c:v>115</c:v>
                </c:pt>
                <c:pt idx="485">
                  <c:v>0</c:v>
                </c:pt>
                <c:pt idx="486">
                  <c:v>7</c:v>
                </c:pt>
                <c:pt idx="487">
                  <c:v>5</c:v>
                </c:pt>
                <c:pt idx="488">
                  <c:v>1</c:v>
                </c:pt>
                <c:pt idx="489">
                  <c:v>0</c:v>
                </c:pt>
                <c:pt idx="490">
                  <c:v>19</c:v>
                </c:pt>
                <c:pt idx="491">
                  <c:v>1</c:v>
                </c:pt>
                <c:pt idx="492">
                  <c:v>14</c:v>
                </c:pt>
                <c:pt idx="493">
                  <c:v>0</c:v>
                </c:pt>
                <c:pt idx="494">
                  <c:v>700</c:v>
                </c:pt>
                <c:pt idx="495">
                  <c:v>44</c:v>
                </c:pt>
                <c:pt idx="496">
                  <c:v>8</c:v>
                </c:pt>
                <c:pt idx="497">
                  <c:v>0</c:v>
                </c:pt>
                <c:pt idx="498">
                  <c:v>332</c:v>
                </c:pt>
                <c:pt idx="499">
                  <c:v>4</c:v>
                </c:pt>
                <c:pt idx="500">
                  <c:v>2</c:v>
                </c:pt>
                <c:pt idx="501">
                  <c:v>0</c:v>
                </c:pt>
                <c:pt idx="502">
                  <c:v>5</c:v>
                </c:pt>
                <c:pt idx="503">
                  <c:v>16</c:v>
                </c:pt>
                <c:pt idx="504">
                  <c:v>5</c:v>
                </c:pt>
                <c:pt idx="505">
                  <c:v>0</c:v>
                </c:pt>
                <c:pt idx="506">
                  <c:v>1</c:v>
                </c:pt>
                <c:pt idx="507">
                  <c:v>8</c:v>
                </c:pt>
                <c:pt idx="508">
                  <c:v>19</c:v>
                </c:pt>
                <c:pt idx="509">
                  <c:v>0</c:v>
                </c:pt>
                <c:pt idx="510">
                  <c:v>11</c:v>
                </c:pt>
                <c:pt idx="511">
                  <c:v>135</c:v>
                </c:pt>
                <c:pt idx="512">
                  <c:v>56</c:v>
                </c:pt>
                <c:pt idx="513">
                  <c:v>1</c:v>
                </c:pt>
                <c:pt idx="514">
                  <c:v>28</c:v>
                </c:pt>
                <c:pt idx="515">
                  <c:v>7</c:v>
                </c:pt>
                <c:pt idx="516">
                  <c:v>2</c:v>
                </c:pt>
                <c:pt idx="517">
                  <c:v>1</c:v>
                </c:pt>
                <c:pt idx="518">
                  <c:v>16</c:v>
                </c:pt>
                <c:pt idx="519">
                  <c:v>2</c:v>
                </c:pt>
                <c:pt idx="520">
                  <c:v>57</c:v>
                </c:pt>
                <c:pt idx="521">
                  <c:v>0</c:v>
                </c:pt>
                <c:pt idx="522">
                  <c:v>35</c:v>
                </c:pt>
                <c:pt idx="523">
                  <c:v>23</c:v>
                </c:pt>
                <c:pt idx="524">
                  <c:v>60</c:v>
                </c:pt>
                <c:pt idx="525">
                  <c:v>0</c:v>
                </c:pt>
                <c:pt idx="526">
                  <c:v>33</c:v>
                </c:pt>
                <c:pt idx="527">
                  <c:v>53</c:v>
                </c:pt>
                <c:pt idx="528">
                  <c:v>147</c:v>
                </c:pt>
                <c:pt idx="529">
                  <c:v>0</c:v>
                </c:pt>
                <c:pt idx="530">
                  <c:v>6</c:v>
                </c:pt>
                <c:pt idx="531">
                  <c:v>4</c:v>
                </c:pt>
                <c:pt idx="532">
                  <c:v>52</c:v>
                </c:pt>
                <c:pt idx="533">
                  <c:v>0</c:v>
                </c:pt>
                <c:pt idx="534">
                  <c:v>9</c:v>
                </c:pt>
                <c:pt idx="535">
                  <c:v>23</c:v>
                </c:pt>
                <c:pt idx="536">
                  <c:v>58</c:v>
                </c:pt>
                <c:pt idx="537">
                  <c:v>0</c:v>
                </c:pt>
                <c:pt idx="538">
                  <c:v>18</c:v>
                </c:pt>
                <c:pt idx="539">
                  <c:v>25</c:v>
                </c:pt>
                <c:pt idx="540">
                  <c:v>171</c:v>
                </c:pt>
                <c:pt idx="541">
                  <c:v>0</c:v>
                </c:pt>
                <c:pt idx="542">
                  <c:v>40</c:v>
                </c:pt>
                <c:pt idx="543">
                  <c:v>44</c:v>
                </c:pt>
                <c:pt idx="544">
                  <c:v>4</c:v>
                </c:pt>
                <c:pt idx="545">
                  <c:v>0</c:v>
                </c:pt>
                <c:pt idx="546">
                  <c:v>46</c:v>
                </c:pt>
                <c:pt idx="547">
                  <c:v>40</c:v>
                </c:pt>
                <c:pt idx="548">
                  <c:v>29</c:v>
                </c:pt>
                <c:pt idx="549">
                  <c:v>0</c:v>
                </c:pt>
                <c:pt idx="550">
                  <c:v>21</c:v>
                </c:pt>
                <c:pt idx="551">
                  <c:v>37</c:v>
                </c:pt>
                <c:pt idx="552">
                  <c:v>6</c:v>
                </c:pt>
                <c:pt idx="553">
                  <c:v>1</c:v>
                </c:pt>
                <c:pt idx="554">
                  <c:v>31</c:v>
                </c:pt>
                <c:pt idx="555">
                  <c:v>19</c:v>
                </c:pt>
                <c:pt idx="556">
                  <c:v>6</c:v>
                </c:pt>
                <c:pt idx="557">
                  <c:v>0</c:v>
                </c:pt>
                <c:pt idx="558">
                  <c:v>41</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1</c:v>
                </c:pt>
                <c:pt idx="590">
                  <c:v>1</c:v>
                </c:pt>
                <c:pt idx="591">
                  <c:v>1</c:v>
                </c:pt>
                <c:pt idx="592">
                  <c:v>0</c:v>
                </c:pt>
                <c:pt idx="593">
                  <c:v>0</c:v>
                </c:pt>
                <c:pt idx="594">
                  <c:v>0</c:v>
                </c:pt>
                <c:pt idx="595">
                  <c:v>0</c:v>
                </c:pt>
                <c:pt idx="596">
                  <c:v>3</c:v>
                </c:pt>
                <c:pt idx="597">
                  <c:v>7</c:v>
                </c:pt>
                <c:pt idx="598">
                  <c:v>0</c:v>
                </c:pt>
                <c:pt idx="599">
                  <c:v>0</c:v>
                </c:pt>
                <c:pt idx="600">
                  <c:v>0</c:v>
                </c:pt>
                <c:pt idx="601">
                  <c:v>0</c:v>
                </c:pt>
                <c:pt idx="602">
                  <c:v>0</c:v>
                </c:pt>
                <c:pt idx="603">
                  <c:v>0</c:v>
                </c:pt>
                <c:pt idx="604">
                  <c:v>5</c:v>
                </c:pt>
                <c:pt idx="605">
                  <c:v>0</c:v>
                </c:pt>
                <c:pt idx="606">
                  <c:v>0</c:v>
                </c:pt>
                <c:pt idx="607">
                  <c:v>1</c:v>
                </c:pt>
                <c:pt idx="608">
                  <c:v>0</c:v>
                </c:pt>
                <c:pt idx="609">
                  <c:v>0</c:v>
                </c:pt>
                <c:pt idx="610">
                  <c:v>1</c:v>
                </c:pt>
                <c:pt idx="611">
                  <c:v>9</c:v>
                </c:pt>
                <c:pt idx="612">
                  <c:v>0</c:v>
                </c:pt>
                <c:pt idx="613">
                  <c:v>0</c:v>
                </c:pt>
                <c:pt idx="614">
                  <c:v>0</c:v>
                </c:pt>
                <c:pt idx="615">
                  <c:v>2</c:v>
                </c:pt>
                <c:pt idx="616">
                  <c:v>0</c:v>
                </c:pt>
                <c:pt idx="617">
                  <c:v>64</c:v>
                </c:pt>
                <c:pt idx="618">
                  <c:v>49</c:v>
                </c:pt>
                <c:pt idx="619">
                  <c:v>45</c:v>
                </c:pt>
                <c:pt idx="620">
                  <c:v>0</c:v>
                </c:pt>
                <c:pt idx="621">
                  <c:v>0</c:v>
                </c:pt>
                <c:pt idx="622">
                  <c:v>0</c:v>
                </c:pt>
                <c:pt idx="623">
                  <c:v>3</c:v>
                </c:pt>
                <c:pt idx="624">
                  <c:v>12</c:v>
                </c:pt>
                <c:pt idx="625">
                  <c:v>2</c:v>
                </c:pt>
                <c:pt idx="626">
                  <c:v>5</c:v>
                </c:pt>
                <c:pt idx="627">
                  <c:v>0</c:v>
                </c:pt>
                <c:pt idx="628">
                  <c:v>0</c:v>
                </c:pt>
                <c:pt idx="629">
                  <c:v>0</c:v>
                </c:pt>
                <c:pt idx="630">
                  <c:v>0</c:v>
                </c:pt>
                <c:pt idx="631">
                  <c:v>0</c:v>
                </c:pt>
                <c:pt idx="632">
                  <c:v>0</c:v>
                </c:pt>
                <c:pt idx="633">
                  <c:v>0</c:v>
                </c:pt>
                <c:pt idx="634">
                  <c:v>0</c:v>
                </c:pt>
                <c:pt idx="635">
                  <c:v>2</c:v>
                </c:pt>
                <c:pt idx="636">
                  <c:v>0</c:v>
                </c:pt>
                <c:pt idx="637">
                  <c:v>0</c:v>
                </c:pt>
                <c:pt idx="638">
                  <c:v>1</c:v>
                </c:pt>
                <c:pt idx="639">
                  <c:v>8</c:v>
                </c:pt>
                <c:pt idx="640">
                  <c:v>1</c:v>
                </c:pt>
                <c:pt idx="641">
                  <c:v>1</c:v>
                </c:pt>
                <c:pt idx="642">
                  <c:v>10</c:v>
                </c:pt>
                <c:pt idx="643">
                  <c:v>4</c:v>
                </c:pt>
                <c:pt idx="644">
                  <c:v>0</c:v>
                </c:pt>
                <c:pt idx="645">
                  <c:v>0</c:v>
                </c:pt>
                <c:pt idx="646">
                  <c:v>3</c:v>
                </c:pt>
                <c:pt idx="647">
                  <c:v>0</c:v>
                </c:pt>
                <c:pt idx="648">
                  <c:v>5</c:v>
                </c:pt>
                <c:pt idx="649">
                  <c:v>0</c:v>
                </c:pt>
                <c:pt idx="650">
                  <c:v>0</c:v>
                </c:pt>
                <c:pt idx="651">
                  <c:v>0</c:v>
                </c:pt>
                <c:pt idx="652">
                  <c:v>0</c:v>
                </c:pt>
                <c:pt idx="653">
                  <c:v>0</c:v>
                </c:pt>
                <c:pt idx="654">
                  <c:v>2</c:v>
                </c:pt>
                <c:pt idx="655">
                  <c:v>2</c:v>
                </c:pt>
                <c:pt idx="656">
                  <c:v>0</c:v>
                </c:pt>
                <c:pt idx="657">
                  <c:v>1</c:v>
                </c:pt>
                <c:pt idx="658">
                  <c:v>0</c:v>
                </c:pt>
                <c:pt idx="659">
                  <c:v>1</c:v>
                </c:pt>
                <c:pt idx="660">
                  <c:v>0</c:v>
                </c:pt>
                <c:pt idx="661">
                  <c:v>1</c:v>
                </c:pt>
                <c:pt idx="662">
                  <c:v>0</c:v>
                </c:pt>
                <c:pt idx="663">
                  <c:v>0</c:v>
                </c:pt>
                <c:pt idx="664">
                  <c:v>0</c:v>
                </c:pt>
                <c:pt idx="665">
                  <c:v>1</c:v>
                </c:pt>
                <c:pt idx="666">
                  <c:v>31</c:v>
                </c:pt>
                <c:pt idx="667">
                  <c:v>13</c:v>
                </c:pt>
                <c:pt idx="668">
                  <c:v>1</c:v>
                </c:pt>
                <c:pt idx="669">
                  <c:v>29</c:v>
                </c:pt>
                <c:pt idx="670">
                  <c:v>7</c:v>
                </c:pt>
                <c:pt idx="671">
                  <c:v>9</c:v>
                </c:pt>
                <c:pt idx="672">
                  <c:v>25</c:v>
                </c:pt>
                <c:pt idx="673">
                  <c:v>95</c:v>
                </c:pt>
                <c:pt idx="674">
                  <c:v>63</c:v>
                </c:pt>
                <c:pt idx="675">
                  <c:v>2</c:v>
                </c:pt>
                <c:pt idx="676">
                  <c:v>1</c:v>
                </c:pt>
                <c:pt idx="677">
                  <c:v>0</c:v>
                </c:pt>
                <c:pt idx="678">
                  <c:v>1</c:v>
                </c:pt>
                <c:pt idx="679">
                  <c:v>0</c:v>
                </c:pt>
                <c:pt idx="680">
                  <c:v>3</c:v>
                </c:pt>
                <c:pt idx="681">
                  <c:v>0</c:v>
                </c:pt>
                <c:pt idx="682">
                  <c:v>3</c:v>
                </c:pt>
                <c:pt idx="683">
                  <c:v>2</c:v>
                </c:pt>
                <c:pt idx="684">
                  <c:v>9</c:v>
                </c:pt>
                <c:pt idx="685">
                  <c:v>0</c:v>
                </c:pt>
                <c:pt idx="686">
                  <c:v>10</c:v>
                </c:pt>
                <c:pt idx="687">
                  <c:v>0</c:v>
                </c:pt>
                <c:pt idx="688">
                  <c:v>0</c:v>
                </c:pt>
                <c:pt idx="689">
                  <c:v>112</c:v>
                </c:pt>
                <c:pt idx="690">
                  <c:v>3</c:v>
                </c:pt>
                <c:pt idx="691">
                  <c:v>1</c:v>
                </c:pt>
                <c:pt idx="692">
                  <c:v>15</c:v>
                </c:pt>
                <c:pt idx="693">
                  <c:v>900</c:v>
                </c:pt>
                <c:pt idx="694">
                  <c:v>0</c:v>
                </c:pt>
                <c:pt idx="695">
                  <c:v>0</c:v>
                </c:pt>
                <c:pt idx="696">
                  <c:v>3000</c:v>
                </c:pt>
                <c:pt idx="697">
                  <c:v>0</c:v>
                </c:pt>
                <c:pt idx="698">
                  <c:v>1</c:v>
                </c:pt>
                <c:pt idx="699">
                  <c:v>0</c:v>
                </c:pt>
                <c:pt idx="700">
                  <c:v>0</c:v>
                </c:pt>
                <c:pt idx="701">
                  <c:v>0</c:v>
                </c:pt>
                <c:pt idx="702">
                  <c:v>0</c:v>
                </c:pt>
                <c:pt idx="703">
                  <c:v>0</c:v>
                </c:pt>
                <c:pt idx="704">
                  <c:v>0</c:v>
                </c:pt>
                <c:pt idx="705">
                  <c:v>0</c:v>
                </c:pt>
                <c:pt idx="706">
                  <c:v>0</c:v>
                </c:pt>
                <c:pt idx="707">
                  <c:v>0</c:v>
                </c:pt>
                <c:pt idx="708">
                  <c:v>25</c:v>
                </c:pt>
                <c:pt idx="709">
                  <c:v>23</c:v>
                </c:pt>
                <c:pt idx="710">
                  <c:v>0</c:v>
                </c:pt>
                <c:pt idx="711">
                  <c:v>1</c:v>
                </c:pt>
                <c:pt idx="712">
                  <c:v>150</c:v>
                </c:pt>
                <c:pt idx="713">
                  <c:v>1</c:v>
                </c:pt>
                <c:pt idx="714">
                  <c:v>0</c:v>
                </c:pt>
                <c:pt idx="715">
                  <c:v>0</c:v>
                </c:pt>
                <c:pt idx="716">
                  <c:v>0</c:v>
                </c:pt>
                <c:pt idx="717">
                  <c:v>0</c:v>
                </c:pt>
                <c:pt idx="718">
                  <c:v>0</c:v>
                </c:pt>
                <c:pt idx="719">
                  <c:v>3</c:v>
                </c:pt>
                <c:pt idx="720">
                  <c:v>1</c:v>
                </c:pt>
                <c:pt idx="721">
                  <c:v>0</c:v>
                </c:pt>
                <c:pt idx="722">
                  <c:v>42</c:v>
                </c:pt>
                <c:pt idx="723">
                  <c:v>2</c:v>
                </c:pt>
                <c:pt idx="724">
                  <c:v>8</c:v>
                </c:pt>
                <c:pt idx="725">
                  <c:v>1</c:v>
                </c:pt>
                <c:pt idx="726">
                  <c:v>0</c:v>
                </c:pt>
                <c:pt idx="727">
                  <c:v>0</c:v>
                </c:pt>
                <c:pt idx="728">
                  <c:v>0</c:v>
                </c:pt>
                <c:pt idx="729">
                  <c:v>30</c:v>
                </c:pt>
                <c:pt idx="730">
                  <c:v>0</c:v>
                </c:pt>
                <c:pt idx="731">
                  <c:v>0</c:v>
                </c:pt>
                <c:pt idx="732">
                  <c:v>14</c:v>
                </c:pt>
                <c:pt idx="733">
                  <c:v>1</c:v>
                </c:pt>
                <c:pt idx="734">
                  <c:v>0</c:v>
                </c:pt>
                <c:pt idx="735">
                  <c:v>0</c:v>
                </c:pt>
                <c:pt idx="736">
                  <c:v>30</c:v>
                </c:pt>
                <c:pt idx="737">
                  <c:v>22</c:v>
                </c:pt>
                <c:pt idx="738">
                  <c:v>9</c:v>
                </c:pt>
                <c:pt idx="739">
                  <c:v>0</c:v>
                </c:pt>
                <c:pt idx="740">
                  <c:v>1</c:v>
                </c:pt>
                <c:pt idx="741">
                  <c:v>1</c:v>
                </c:pt>
                <c:pt idx="742">
                  <c:v>21</c:v>
                </c:pt>
                <c:pt idx="743">
                  <c:v>1</c:v>
                </c:pt>
                <c:pt idx="744">
                  <c:v>0</c:v>
                </c:pt>
                <c:pt idx="745">
                  <c:v>1</c:v>
                </c:pt>
                <c:pt idx="746">
                  <c:v>0</c:v>
                </c:pt>
                <c:pt idx="747">
                  <c:v>0</c:v>
                </c:pt>
                <c:pt idx="748">
                  <c:v>1</c:v>
                </c:pt>
                <c:pt idx="749">
                  <c:v>0</c:v>
                </c:pt>
                <c:pt idx="750">
                  <c:v>1</c:v>
                </c:pt>
                <c:pt idx="751">
                  <c:v>0</c:v>
                </c:pt>
                <c:pt idx="752">
                  <c:v>8</c:v>
                </c:pt>
                <c:pt idx="753">
                  <c:v>1</c:v>
                </c:pt>
                <c:pt idx="754">
                  <c:v>1</c:v>
                </c:pt>
                <c:pt idx="755">
                  <c:v>0</c:v>
                </c:pt>
                <c:pt idx="756">
                  <c:v>0</c:v>
                </c:pt>
                <c:pt idx="757">
                  <c:v>1</c:v>
                </c:pt>
                <c:pt idx="758">
                  <c:v>0</c:v>
                </c:pt>
                <c:pt idx="759">
                  <c:v>0</c:v>
                </c:pt>
                <c:pt idx="760">
                  <c:v>3</c:v>
                </c:pt>
                <c:pt idx="761">
                  <c:v>0</c:v>
                </c:pt>
                <c:pt idx="762">
                  <c:v>16</c:v>
                </c:pt>
                <c:pt idx="763">
                  <c:v>0</c:v>
                </c:pt>
                <c:pt idx="764">
                  <c:v>2</c:v>
                </c:pt>
                <c:pt idx="765">
                  <c:v>0</c:v>
                </c:pt>
                <c:pt idx="766">
                  <c:v>0</c:v>
                </c:pt>
                <c:pt idx="767">
                  <c:v>1</c:v>
                </c:pt>
                <c:pt idx="768">
                  <c:v>182</c:v>
                </c:pt>
                <c:pt idx="769">
                  <c:v>0</c:v>
                </c:pt>
                <c:pt idx="770">
                  <c:v>0</c:v>
                </c:pt>
                <c:pt idx="771">
                  <c:v>1</c:v>
                </c:pt>
                <c:pt idx="772">
                  <c:v>15</c:v>
                </c:pt>
                <c:pt idx="773">
                  <c:v>0</c:v>
                </c:pt>
                <c:pt idx="774">
                  <c:v>1</c:v>
                </c:pt>
                <c:pt idx="775">
                  <c:v>0</c:v>
                </c:pt>
                <c:pt idx="776">
                  <c:v>0</c:v>
                </c:pt>
                <c:pt idx="777">
                  <c:v>0</c:v>
                </c:pt>
                <c:pt idx="778">
                  <c:v>11</c:v>
                </c:pt>
                <c:pt idx="779">
                  <c:v>12</c:v>
                </c:pt>
                <c:pt idx="780">
                  <c:v>0</c:v>
                </c:pt>
                <c:pt idx="781">
                  <c:v>22</c:v>
                </c:pt>
                <c:pt idx="782">
                  <c:v>0</c:v>
                </c:pt>
                <c:pt idx="783">
                  <c:v>2</c:v>
                </c:pt>
                <c:pt idx="784">
                  <c:v>1</c:v>
                </c:pt>
                <c:pt idx="785">
                  <c:v>0</c:v>
                </c:pt>
                <c:pt idx="786">
                  <c:v>1</c:v>
                </c:pt>
                <c:pt idx="787">
                  <c:v>4</c:v>
                </c:pt>
                <c:pt idx="788">
                  <c:v>0</c:v>
                </c:pt>
                <c:pt idx="789">
                  <c:v>13</c:v>
                </c:pt>
                <c:pt idx="790">
                  <c:v>0</c:v>
                </c:pt>
                <c:pt idx="791">
                  <c:v>1</c:v>
                </c:pt>
                <c:pt idx="792">
                  <c:v>0</c:v>
                </c:pt>
                <c:pt idx="793">
                  <c:v>0</c:v>
                </c:pt>
                <c:pt idx="794">
                  <c:v>0</c:v>
                </c:pt>
                <c:pt idx="795">
                  <c:v>1</c:v>
                </c:pt>
                <c:pt idx="796">
                  <c:v>21</c:v>
                </c:pt>
                <c:pt idx="797">
                  <c:v>1</c:v>
                </c:pt>
                <c:pt idx="798">
                  <c:v>5</c:v>
                </c:pt>
                <c:pt idx="799">
                  <c:v>41</c:v>
                </c:pt>
                <c:pt idx="800">
                  <c:v>3</c:v>
                </c:pt>
                <c:pt idx="801">
                  <c:v>12</c:v>
                </c:pt>
                <c:pt idx="802">
                  <c:v>0</c:v>
                </c:pt>
                <c:pt idx="803">
                  <c:v>1</c:v>
                </c:pt>
                <c:pt idx="804">
                  <c:v>2</c:v>
                </c:pt>
                <c:pt idx="805">
                  <c:v>1</c:v>
                </c:pt>
                <c:pt idx="806">
                  <c:v>0</c:v>
                </c:pt>
                <c:pt idx="807">
                  <c:v>2</c:v>
                </c:pt>
                <c:pt idx="808">
                  <c:v>0</c:v>
                </c:pt>
                <c:pt idx="809">
                  <c:v>3</c:v>
                </c:pt>
                <c:pt idx="810">
                  <c:v>1</c:v>
                </c:pt>
                <c:pt idx="811">
                  <c:v>6</c:v>
                </c:pt>
                <c:pt idx="812">
                  <c:v>3</c:v>
                </c:pt>
                <c:pt idx="813">
                  <c:v>3</c:v>
                </c:pt>
                <c:pt idx="814">
                  <c:v>3</c:v>
                </c:pt>
                <c:pt idx="815">
                  <c:v>0</c:v>
                </c:pt>
                <c:pt idx="816">
                  <c:v>0</c:v>
                </c:pt>
                <c:pt idx="817">
                  <c:v>0</c:v>
                </c:pt>
                <c:pt idx="818">
                  <c:v>0</c:v>
                </c:pt>
                <c:pt idx="819">
                  <c:v>1</c:v>
                </c:pt>
                <c:pt idx="820">
                  <c:v>0</c:v>
                </c:pt>
                <c:pt idx="821">
                  <c:v>0</c:v>
                </c:pt>
                <c:pt idx="822">
                  <c:v>27</c:v>
                </c:pt>
                <c:pt idx="823">
                  <c:v>0</c:v>
                </c:pt>
                <c:pt idx="824">
                  <c:v>2</c:v>
                </c:pt>
                <c:pt idx="825">
                  <c:v>7</c:v>
                </c:pt>
                <c:pt idx="826">
                  <c:v>8</c:v>
                </c:pt>
                <c:pt idx="827">
                  <c:v>0</c:v>
                </c:pt>
                <c:pt idx="828">
                  <c:v>0</c:v>
                </c:pt>
                <c:pt idx="829">
                  <c:v>9</c:v>
                </c:pt>
                <c:pt idx="830">
                  <c:v>0</c:v>
                </c:pt>
                <c:pt idx="831">
                  <c:v>1</c:v>
                </c:pt>
                <c:pt idx="832">
                  <c:v>1</c:v>
                </c:pt>
                <c:pt idx="833">
                  <c:v>0</c:v>
                </c:pt>
                <c:pt idx="834">
                  <c:v>1</c:v>
                </c:pt>
                <c:pt idx="835">
                  <c:v>3</c:v>
                </c:pt>
                <c:pt idx="836">
                  <c:v>0</c:v>
                </c:pt>
                <c:pt idx="837">
                  <c:v>7</c:v>
                </c:pt>
                <c:pt idx="838">
                  <c:v>1</c:v>
                </c:pt>
                <c:pt idx="839">
                  <c:v>7</c:v>
                </c:pt>
                <c:pt idx="840">
                  <c:v>11</c:v>
                </c:pt>
                <c:pt idx="841">
                  <c:v>0</c:v>
                </c:pt>
                <c:pt idx="842">
                  <c:v>5</c:v>
                </c:pt>
                <c:pt idx="843">
                  <c:v>0</c:v>
                </c:pt>
                <c:pt idx="844">
                  <c:v>13</c:v>
                </c:pt>
                <c:pt idx="845">
                  <c:v>0</c:v>
                </c:pt>
                <c:pt idx="846">
                  <c:v>8</c:v>
                </c:pt>
                <c:pt idx="847">
                  <c:v>6</c:v>
                </c:pt>
                <c:pt idx="848">
                  <c:v>0</c:v>
                </c:pt>
                <c:pt idx="849">
                  <c:v>11</c:v>
                </c:pt>
                <c:pt idx="850">
                  <c:v>33</c:v>
                </c:pt>
                <c:pt idx="851">
                  <c:v>1</c:v>
                </c:pt>
                <c:pt idx="852">
                  <c:v>8</c:v>
                </c:pt>
                <c:pt idx="853">
                  <c:v>2</c:v>
                </c:pt>
                <c:pt idx="854">
                  <c:v>17</c:v>
                </c:pt>
                <c:pt idx="855">
                  <c:v>14</c:v>
                </c:pt>
                <c:pt idx="856">
                  <c:v>0</c:v>
                </c:pt>
                <c:pt idx="857">
                  <c:v>1</c:v>
                </c:pt>
                <c:pt idx="858">
                  <c:v>0</c:v>
                </c:pt>
                <c:pt idx="859">
                  <c:v>81</c:v>
                </c:pt>
                <c:pt idx="860">
                  <c:v>3</c:v>
                </c:pt>
                <c:pt idx="861">
                  <c:v>0</c:v>
                </c:pt>
                <c:pt idx="862">
                  <c:v>0</c:v>
                </c:pt>
                <c:pt idx="863">
                  <c:v>405</c:v>
                </c:pt>
                <c:pt idx="864">
                  <c:v>0</c:v>
                </c:pt>
                <c:pt idx="865">
                  <c:v>1</c:v>
                </c:pt>
                <c:pt idx="866">
                  <c:v>3</c:v>
                </c:pt>
                <c:pt idx="867">
                  <c:v>2</c:v>
                </c:pt>
                <c:pt idx="868">
                  <c:v>3</c:v>
                </c:pt>
                <c:pt idx="869">
                  <c:v>18</c:v>
                </c:pt>
                <c:pt idx="870">
                  <c:v>0</c:v>
                </c:pt>
                <c:pt idx="871">
                  <c:v>1</c:v>
                </c:pt>
                <c:pt idx="872">
                  <c:v>1</c:v>
                </c:pt>
                <c:pt idx="873">
                  <c:v>0</c:v>
                </c:pt>
                <c:pt idx="874">
                  <c:v>1</c:v>
                </c:pt>
                <c:pt idx="875">
                  <c:v>1</c:v>
                </c:pt>
                <c:pt idx="876">
                  <c:v>7</c:v>
                </c:pt>
                <c:pt idx="877">
                  <c:v>0</c:v>
                </c:pt>
                <c:pt idx="878">
                  <c:v>1</c:v>
                </c:pt>
                <c:pt idx="879">
                  <c:v>0</c:v>
                </c:pt>
                <c:pt idx="880">
                  <c:v>0</c:v>
                </c:pt>
                <c:pt idx="881">
                  <c:v>1</c:v>
                </c:pt>
                <c:pt idx="882">
                  <c:v>1</c:v>
                </c:pt>
                <c:pt idx="883">
                  <c:v>0</c:v>
                </c:pt>
                <c:pt idx="884">
                  <c:v>0</c:v>
                </c:pt>
                <c:pt idx="885">
                  <c:v>0</c:v>
                </c:pt>
                <c:pt idx="886">
                  <c:v>0</c:v>
                </c:pt>
                <c:pt idx="887">
                  <c:v>1</c:v>
                </c:pt>
                <c:pt idx="888">
                  <c:v>4</c:v>
                </c:pt>
                <c:pt idx="889">
                  <c:v>2</c:v>
                </c:pt>
                <c:pt idx="890">
                  <c:v>2</c:v>
                </c:pt>
                <c:pt idx="891">
                  <c:v>3</c:v>
                </c:pt>
                <c:pt idx="892">
                  <c:v>12</c:v>
                </c:pt>
                <c:pt idx="893">
                  <c:v>1</c:v>
                </c:pt>
                <c:pt idx="894">
                  <c:v>4</c:v>
                </c:pt>
                <c:pt idx="895">
                  <c:v>0</c:v>
                </c:pt>
                <c:pt idx="896">
                  <c:v>1</c:v>
                </c:pt>
                <c:pt idx="897">
                  <c:v>0</c:v>
                </c:pt>
                <c:pt idx="898">
                  <c:v>0</c:v>
                </c:pt>
                <c:pt idx="899">
                  <c:v>1</c:v>
                </c:pt>
                <c:pt idx="900">
                  <c:v>0</c:v>
                </c:pt>
                <c:pt idx="901">
                  <c:v>3</c:v>
                </c:pt>
                <c:pt idx="902">
                  <c:v>0</c:v>
                </c:pt>
                <c:pt idx="903">
                  <c:v>0</c:v>
                </c:pt>
                <c:pt idx="904">
                  <c:v>4</c:v>
                </c:pt>
                <c:pt idx="905">
                  <c:v>34</c:v>
                </c:pt>
                <c:pt idx="906">
                  <c:v>4</c:v>
                </c:pt>
                <c:pt idx="907">
                  <c:v>0</c:v>
                </c:pt>
                <c:pt idx="908">
                  <c:v>2</c:v>
                </c:pt>
                <c:pt idx="909">
                  <c:v>6</c:v>
                </c:pt>
                <c:pt idx="910">
                  <c:v>20</c:v>
                </c:pt>
                <c:pt idx="911">
                  <c:v>8</c:v>
                </c:pt>
                <c:pt idx="912">
                  <c:v>1</c:v>
                </c:pt>
                <c:pt idx="913">
                  <c:v>0</c:v>
                </c:pt>
                <c:pt idx="914">
                  <c:v>42</c:v>
                </c:pt>
                <c:pt idx="915">
                  <c:v>0</c:v>
                </c:pt>
                <c:pt idx="916">
                  <c:v>0</c:v>
                </c:pt>
                <c:pt idx="917">
                  <c:v>1</c:v>
                </c:pt>
                <c:pt idx="918">
                  <c:v>0</c:v>
                </c:pt>
                <c:pt idx="919">
                  <c:v>4</c:v>
                </c:pt>
                <c:pt idx="920">
                  <c:v>7</c:v>
                </c:pt>
                <c:pt idx="921">
                  <c:v>0</c:v>
                </c:pt>
                <c:pt idx="922">
                  <c:v>0</c:v>
                </c:pt>
                <c:pt idx="923">
                  <c:v>1</c:v>
                </c:pt>
                <c:pt idx="924">
                  <c:v>0</c:v>
                </c:pt>
                <c:pt idx="925">
                  <c:v>134</c:v>
                </c:pt>
                <c:pt idx="926">
                  <c:v>0</c:v>
                </c:pt>
                <c:pt idx="927">
                  <c:v>1</c:v>
                </c:pt>
                <c:pt idx="928">
                  <c:v>1</c:v>
                </c:pt>
                <c:pt idx="929">
                  <c:v>14</c:v>
                </c:pt>
                <c:pt idx="930">
                  <c:v>16</c:v>
                </c:pt>
                <c:pt idx="931">
                  <c:v>4</c:v>
                </c:pt>
                <c:pt idx="932">
                  <c:v>1</c:v>
                </c:pt>
                <c:pt idx="933">
                  <c:v>4</c:v>
                </c:pt>
                <c:pt idx="934">
                  <c:v>2</c:v>
                </c:pt>
                <c:pt idx="935">
                  <c:v>3</c:v>
                </c:pt>
                <c:pt idx="936">
                  <c:v>1</c:v>
                </c:pt>
                <c:pt idx="937">
                  <c:v>2</c:v>
                </c:pt>
                <c:pt idx="938">
                  <c:v>8</c:v>
                </c:pt>
                <c:pt idx="939">
                  <c:v>1</c:v>
                </c:pt>
                <c:pt idx="940">
                  <c:v>2</c:v>
                </c:pt>
                <c:pt idx="941">
                  <c:v>2</c:v>
                </c:pt>
                <c:pt idx="942">
                  <c:v>1</c:v>
                </c:pt>
                <c:pt idx="943">
                  <c:v>0</c:v>
                </c:pt>
                <c:pt idx="944">
                  <c:v>0</c:v>
                </c:pt>
                <c:pt idx="945">
                  <c:v>2</c:v>
                </c:pt>
                <c:pt idx="946">
                  <c:v>2</c:v>
                </c:pt>
                <c:pt idx="947">
                  <c:v>11</c:v>
                </c:pt>
                <c:pt idx="948">
                  <c:v>0</c:v>
                </c:pt>
                <c:pt idx="949">
                  <c:v>47</c:v>
                </c:pt>
                <c:pt idx="950">
                  <c:v>2</c:v>
                </c:pt>
                <c:pt idx="951">
                  <c:v>2</c:v>
                </c:pt>
                <c:pt idx="952">
                  <c:v>2</c:v>
                </c:pt>
                <c:pt idx="953">
                  <c:v>38</c:v>
                </c:pt>
                <c:pt idx="954">
                  <c:v>0</c:v>
                </c:pt>
                <c:pt idx="955">
                  <c:v>1</c:v>
                </c:pt>
                <c:pt idx="956">
                  <c:v>0</c:v>
                </c:pt>
                <c:pt idx="957">
                  <c:v>0</c:v>
                </c:pt>
                <c:pt idx="958">
                  <c:v>2</c:v>
                </c:pt>
                <c:pt idx="959">
                  <c:v>34</c:v>
                </c:pt>
                <c:pt idx="960">
                  <c:v>1</c:v>
                </c:pt>
                <c:pt idx="961">
                  <c:v>4</c:v>
                </c:pt>
                <c:pt idx="962">
                  <c:v>0</c:v>
                </c:pt>
                <c:pt idx="963">
                  <c:v>0</c:v>
                </c:pt>
                <c:pt idx="964">
                  <c:v>1</c:v>
                </c:pt>
                <c:pt idx="965">
                  <c:v>0</c:v>
                </c:pt>
                <c:pt idx="966">
                  <c:v>3</c:v>
                </c:pt>
                <c:pt idx="967">
                  <c:v>0</c:v>
                </c:pt>
                <c:pt idx="968">
                  <c:v>3</c:v>
                </c:pt>
                <c:pt idx="969">
                  <c:v>2</c:v>
                </c:pt>
                <c:pt idx="970">
                  <c:v>7</c:v>
                </c:pt>
                <c:pt idx="971">
                  <c:v>1</c:v>
                </c:pt>
                <c:pt idx="972">
                  <c:v>0</c:v>
                </c:pt>
                <c:pt idx="973">
                  <c:v>10</c:v>
                </c:pt>
                <c:pt idx="974">
                  <c:v>3</c:v>
                </c:pt>
                <c:pt idx="975">
                  <c:v>8</c:v>
                </c:pt>
                <c:pt idx="976">
                  <c:v>5</c:v>
                </c:pt>
                <c:pt idx="977">
                  <c:v>16</c:v>
                </c:pt>
                <c:pt idx="978">
                  <c:v>2</c:v>
                </c:pt>
                <c:pt idx="979">
                  <c:v>1</c:v>
                </c:pt>
                <c:pt idx="980">
                  <c:v>4</c:v>
                </c:pt>
                <c:pt idx="981">
                  <c:v>7</c:v>
                </c:pt>
                <c:pt idx="982">
                  <c:v>1</c:v>
                </c:pt>
                <c:pt idx="983">
                  <c:v>0</c:v>
                </c:pt>
                <c:pt idx="984">
                  <c:v>1</c:v>
                </c:pt>
                <c:pt idx="985">
                  <c:v>15</c:v>
                </c:pt>
                <c:pt idx="986">
                  <c:v>3</c:v>
                </c:pt>
                <c:pt idx="987">
                  <c:v>0</c:v>
                </c:pt>
                <c:pt idx="988">
                  <c:v>15</c:v>
                </c:pt>
                <c:pt idx="989">
                  <c:v>2</c:v>
                </c:pt>
                <c:pt idx="990">
                  <c:v>2</c:v>
                </c:pt>
                <c:pt idx="991">
                  <c:v>0</c:v>
                </c:pt>
                <c:pt idx="992">
                  <c:v>0</c:v>
                </c:pt>
                <c:pt idx="993">
                  <c:v>1</c:v>
                </c:pt>
                <c:pt idx="994">
                  <c:v>1</c:v>
                </c:pt>
                <c:pt idx="995">
                  <c:v>9</c:v>
                </c:pt>
                <c:pt idx="996">
                  <c:v>0</c:v>
                </c:pt>
                <c:pt idx="997">
                  <c:v>6</c:v>
                </c:pt>
                <c:pt idx="998">
                  <c:v>3</c:v>
                </c:pt>
                <c:pt idx="999">
                  <c:v>22</c:v>
                </c:pt>
                <c:pt idx="1000">
                  <c:v>1</c:v>
                </c:pt>
                <c:pt idx="1001">
                  <c:v>8</c:v>
                </c:pt>
                <c:pt idx="1002">
                  <c:v>2</c:v>
                </c:pt>
                <c:pt idx="1003">
                  <c:v>15</c:v>
                </c:pt>
                <c:pt idx="1004">
                  <c:v>1</c:v>
                </c:pt>
                <c:pt idx="1005">
                  <c:v>7</c:v>
                </c:pt>
                <c:pt idx="1006">
                  <c:v>5</c:v>
                </c:pt>
                <c:pt idx="1007">
                  <c:v>2</c:v>
                </c:pt>
                <c:pt idx="1008">
                  <c:v>10000</c:v>
                </c:pt>
                <c:pt idx="1009">
                  <c:v>2</c:v>
                </c:pt>
                <c:pt idx="1010">
                  <c:v>27</c:v>
                </c:pt>
                <c:pt idx="1011">
                  <c:v>2</c:v>
                </c:pt>
                <c:pt idx="1012">
                  <c:v>0</c:v>
                </c:pt>
                <c:pt idx="1013">
                  <c:v>8</c:v>
                </c:pt>
                <c:pt idx="1014">
                  <c:v>2</c:v>
                </c:pt>
                <c:pt idx="1015">
                  <c:v>7</c:v>
                </c:pt>
                <c:pt idx="1016">
                  <c:v>900</c:v>
                </c:pt>
                <c:pt idx="1017">
                  <c:v>8</c:v>
                </c:pt>
                <c:pt idx="1018">
                  <c:v>0</c:v>
                </c:pt>
                <c:pt idx="1019">
                  <c:v>9</c:v>
                </c:pt>
                <c:pt idx="1020">
                  <c:v>0</c:v>
                </c:pt>
                <c:pt idx="1021">
                  <c:v>2000</c:v>
                </c:pt>
                <c:pt idx="1022">
                  <c:v>8</c:v>
                </c:pt>
                <c:pt idx="1023">
                  <c:v>0</c:v>
                </c:pt>
                <c:pt idx="1024">
                  <c:v>4</c:v>
                </c:pt>
                <c:pt idx="1025">
                  <c:v>1</c:v>
                </c:pt>
                <c:pt idx="1026">
                  <c:v>16</c:v>
                </c:pt>
                <c:pt idx="1027">
                  <c:v>17</c:v>
                </c:pt>
                <c:pt idx="1028">
                  <c:v>1</c:v>
                </c:pt>
                <c:pt idx="1029">
                  <c:v>3</c:v>
                </c:pt>
                <c:pt idx="1030">
                  <c:v>0</c:v>
                </c:pt>
                <c:pt idx="1031">
                  <c:v>0</c:v>
                </c:pt>
                <c:pt idx="1032">
                  <c:v>0</c:v>
                </c:pt>
                <c:pt idx="1033">
                  <c:v>2</c:v>
                </c:pt>
                <c:pt idx="1034">
                  <c:v>6</c:v>
                </c:pt>
                <c:pt idx="1035">
                  <c:v>0</c:v>
                </c:pt>
                <c:pt idx="1036">
                  <c:v>6</c:v>
                </c:pt>
                <c:pt idx="1037">
                  <c:v>1</c:v>
                </c:pt>
                <c:pt idx="1038">
                  <c:v>2</c:v>
                </c:pt>
                <c:pt idx="1039">
                  <c:v>20</c:v>
                </c:pt>
                <c:pt idx="1040">
                  <c:v>0</c:v>
                </c:pt>
                <c:pt idx="1041">
                  <c:v>2</c:v>
                </c:pt>
                <c:pt idx="1042">
                  <c:v>11</c:v>
                </c:pt>
                <c:pt idx="1043">
                  <c:v>1</c:v>
                </c:pt>
                <c:pt idx="1044">
                  <c:v>0</c:v>
                </c:pt>
                <c:pt idx="1045">
                  <c:v>2</c:v>
                </c:pt>
                <c:pt idx="1046">
                  <c:v>1</c:v>
                </c:pt>
                <c:pt idx="1047">
                  <c:v>2</c:v>
                </c:pt>
                <c:pt idx="1048">
                  <c:v>6</c:v>
                </c:pt>
                <c:pt idx="1049">
                  <c:v>1</c:v>
                </c:pt>
                <c:pt idx="1050">
                  <c:v>2</c:v>
                </c:pt>
                <c:pt idx="1051">
                  <c:v>5</c:v>
                </c:pt>
                <c:pt idx="1052">
                  <c:v>13</c:v>
                </c:pt>
                <c:pt idx="1053">
                  <c:v>1</c:v>
                </c:pt>
                <c:pt idx="1054">
                  <c:v>0</c:v>
                </c:pt>
                <c:pt idx="1055">
                  <c:v>1</c:v>
                </c:pt>
                <c:pt idx="1056">
                  <c:v>3</c:v>
                </c:pt>
                <c:pt idx="1057">
                  <c:v>3</c:v>
                </c:pt>
                <c:pt idx="1058">
                  <c:v>35</c:v>
                </c:pt>
                <c:pt idx="1059">
                  <c:v>28</c:v>
                </c:pt>
                <c:pt idx="1060">
                  <c:v>6</c:v>
                </c:pt>
                <c:pt idx="1061">
                  <c:v>2</c:v>
                </c:pt>
                <c:pt idx="1062">
                  <c:v>14</c:v>
                </c:pt>
                <c:pt idx="1063">
                  <c:v>12</c:v>
                </c:pt>
                <c:pt idx="1064">
                  <c:v>5</c:v>
                </c:pt>
                <c:pt idx="1065">
                  <c:v>2</c:v>
                </c:pt>
                <c:pt idx="1066">
                  <c:v>7</c:v>
                </c:pt>
                <c:pt idx="1067">
                  <c:v>6</c:v>
                </c:pt>
                <c:pt idx="1068">
                  <c:v>6</c:v>
                </c:pt>
                <c:pt idx="1069">
                  <c:v>10</c:v>
                </c:pt>
                <c:pt idx="1070">
                  <c:v>288</c:v>
                </c:pt>
                <c:pt idx="1071">
                  <c:v>1</c:v>
                </c:pt>
                <c:pt idx="1072">
                  <c:v>7</c:v>
                </c:pt>
                <c:pt idx="1073">
                  <c:v>7</c:v>
                </c:pt>
                <c:pt idx="1074">
                  <c:v>9</c:v>
                </c:pt>
                <c:pt idx="1075">
                  <c:v>14</c:v>
                </c:pt>
                <c:pt idx="1076">
                  <c:v>8</c:v>
                </c:pt>
                <c:pt idx="1077">
                  <c:v>6</c:v>
                </c:pt>
                <c:pt idx="1078">
                  <c:v>50</c:v>
                </c:pt>
                <c:pt idx="1079">
                  <c:v>9</c:v>
                </c:pt>
                <c:pt idx="1080">
                  <c:v>9</c:v>
                </c:pt>
                <c:pt idx="1081">
                  <c:v>4</c:v>
                </c:pt>
                <c:pt idx="1082">
                  <c:v>27</c:v>
                </c:pt>
                <c:pt idx="1083">
                  <c:v>10</c:v>
                </c:pt>
                <c:pt idx="1084">
                  <c:v>1</c:v>
                </c:pt>
                <c:pt idx="1085">
                  <c:v>35</c:v>
                </c:pt>
                <c:pt idx="1086">
                  <c:v>0</c:v>
                </c:pt>
                <c:pt idx="1087">
                  <c:v>11</c:v>
                </c:pt>
                <c:pt idx="1088">
                  <c:v>16</c:v>
                </c:pt>
                <c:pt idx="1089">
                  <c:v>0</c:v>
                </c:pt>
                <c:pt idx="1090">
                  <c:v>1</c:v>
                </c:pt>
                <c:pt idx="1091">
                  <c:v>1</c:v>
                </c:pt>
                <c:pt idx="1092">
                  <c:v>13</c:v>
                </c:pt>
                <c:pt idx="1093">
                  <c:v>4</c:v>
                </c:pt>
                <c:pt idx="1094">
                  <c:v>0</c:v>
                </c:pt>
                <c:pt idx="1095">
                  <c:v>43</c:v>
                </c:pt>
                <c:pt idx="1096">
                  <c:v>2</c:v>
                </c:pt>
                <c:pt idx="1097">
                  <c:v>18</c:v>
                </c:pt>
                <c:pt idx="1098">
                  <c:v>10</c:v>
                </c:pt>
                <c:pt idx="1099">
                  <c:v>6</c:v>
                </c:pt>
                <c:pt idx="1100">
                  <c:v>8</c:v>
                </c:pt>
                <c:pt idx="1101">
                  <c:v>5</c:v>
                </c:pt>
                <c:pt idx="1102">
                  <c:v>4</c:v>
                </c:pt>
                <c:pt idx="1103">
                  <c:v>5</c:v>
                </c:pt>
                <c:pt idx="1104">
                  <c:v>1</c:v>
                </c:pt>
                <c:pt idx="1105">
                  <c:v>9</c:v>
                </c:pt>
                <c:pt idx="1106">
                  <c:v>1</c:v>
                </c:pt>
                <c:pt idx="1107">
                  <c:v>2</c:v>
                </c:pt>
                <c:pt idx="1108">
                  <c:v>4</c:v>
                </c:pt>
                <c:pt idx="1109">
                  <c:v>1</c:v>
                </c:pt>
                <c:pt idx="1110">
                  <c:v>4</c:v>
                </c:pt>
                <c:pt idx="1111">
                  <c:v>2</c:v>
                </c:pt>
                <c:pt idx="1112">
                  <c:v>5</c:v>
                </c:pt>
                <c:pt idx="1113">
                  <c:v>8</c:v>
                </c:pt>
                <c:pt idx="1114">
                  <c:v>3</c:v>
                </c:pt>
                <c:pt idx="1115">
                  <c:v>1</c:v>
                </c:pt>
                <c:pt idx="1116">
                  <c:v>2</c:v>
                </c:pt>
                <c:pt idx="1117">
                  <c:v>0</c:v>
                </c:pt>
                <c:pt idx="1118">
                  <c:v>9</c:v>
                </c:pt>
                <c:pt idx="1119">
                  <c:v>5</c:v>
                </c:pt>
                <c:pt idx="1120">
                  <c:v>197</c:v>
                </c:pt>
                <c:pt idx="1121">
                  <c:v>4</c:v>
                </c:pt>
                <c:pt idx="1122">
                  <c:v>4</c:v>
                </c:pt>
                <c:pt idx="1123">
                  <c:v>1</c:v>
                </c:pt>
                <c:pt idx="1124">
                  <c:v>1</c:v>
                </c:pt>
                <c:pt idx="1125">
                  <c:v>1</c:v>
                </c:pt>
                <c:pt idx="1126">
                  <c:v>10</c:v>
                </c:pt>
                <c:pt idx="1127">
                  <c:v>20</c:v>
                </c:pt>
                <c:pt idx="1128">
                  <c:v>3</c:v>
                </c:pt>
                <c:pt idx="1129">
                  <c:v>3</c:v>
                </c:pt>
                <c:pt idx="1130">
                  <c:v>2</c:v>
                </c:pt>
                <c:pt idx="1131">
                  <c:v>5</c:v>
                </c:pt>
                <c:pt idx="1132">
                  <c:v>1</c:v>
                </c:pt>
                <c:pt idx="1133">
                  <c:v>4</c:v>
                </c:pt>
                <c:pt idx="1134">
                  <c:v>0</c:v>
                </c:pt>
                <c:pt idx="1135">
                  <c:v>0</c:v>
                </c:pt>
                <c:pt idx="1136">
                  <c:v>4</c:v>
                </c:pt>
                <c:pt idx="1137">
                  <c:v>4</c:v>
                </c:pt>
                <c:pt idx="1138">
                  <c:v>1</c:v>
                </c:pt>
                <c:pt idx="1139">
                  <c:v>1</c:v>
                </c:pt>
                <c:pt idx="1140">
                  <c:v>2</c:v>
                </c:pt>
                <c:pt idx="1141">
                  <c:v>1</c:v>
                </c:pt>
                <c:pt idx="1142">
                  <c:v>15</c:v>
                </c:pt>
                <c:pt idx="1143">
                  <c:v>185</c:v>
                </c:pt>
                <c:pt idx="1144">
                  <c:v>1</c:v>
                </c:pt>
                <c:pt idx="1145">
                  <c:v>3</c:v>
                </c:pt>
                <c:pt idx="1146">
                  <c:v>0</c:v>
                </c:pt>
                <c:pt idx="1147">
                  <c:v>1</c:v>
                </c:pt>
                <c:pt idx="1148">
                  <c:v>9</c:v>
                </c:pt>
                <c:pt idx="1149">
                  <c:v>14</c:v>
                </c:pt>
                <c:pt idx="1150">
                  <c:v>16</c:v>
                </c:pt>
                <c:pt idx="1151">
                  <c:v>0</c:v>
                </c:pt>
                <c:pt idx="1152">
                  <c:v>1</c:v>
                </c:pt>
                <c:pt idx="1153">
                  <c:v>12</c:v>
                </c:pt>
                <c:pt idx="1154">
                  <c:v>2</c:v>
                </c:pt>
                <c:pt idx="1155">
                  <c:v>4</c:v>
                </c:pt>
                <c:pt idx="1156">
                  <c:v>23</c:v>
                </c:pt>
                <c:pt idx="1157">
                  <c:v>0</c:v>
                </c:pt>
                <c:pt idx="1158">
                  <c:v>2</c:v>
                </c:pt>
                <c:pt idx="1159">
                  <c:v>0</c:v>
                </c:pt>
                <c:pt idx="1160">
                  <c:v>8</c:v>
                </c:pt>
                <c:pt idx="1161">
                  <c:v>35</c:v>
                </c:pt>
                <c:pt idx="1162">
                  <c:v>7</c:v>
                </c:pt>
                <c:pt idx="1163">
                  <c:v>2</c:v>
                </c:pt>
                <c:pt idx="1164">
                  <c:v>1</c:v>
                </c:pt>
                <c:pt idx="1165">
                  <c:v>0</c:v>
                </c:pt>
                <c:pt idx="1166">
                  <c:v>22</c:v>
                </c:pt>
                <c:pt idx="1167">
                  <c:v>3</c:v>
                </c:pt>
                <c:pt idx="1168">
                  <c:v>4</c:v>
                </c:pt>
                <c:pt idx="1169">
                  <c:v>0</c:v>
                </c:pt>
                <c:pt idx="1170">
                  <c:v>1</c:v>
                </c:pt>
                <c:pt idx="1171">
                  <c:v>7</c:v>
                </c:pt>
                <c:pt idx="1172">
                  <c:v>26</c:v>
                </c:pt>
                <c:pt idx="1173">
                  <c:v>1</c:v>
                </c:pt>
                <c:pt idx="1174">
                  <c:v>1000</c:v>
                </c:pt>
                <c:pt idx="1175">
                  <c:v>3</c:v>
                </c:pt>
                <c:pt idx="1176">
                  <c:v>10</c:v>
                </c:pt>
                <c:pt idx="1177">
                  <c:v>1</c:v>
                </c:pt>
                <c:pt idx="1178">
                  <c:v>65</c:v>
                </c:pt>
                <c:pt idx="1179">
                  <c:v>1</c:v>
                </c:pt>
                <c:pt idx="1180">
                  <c:v>3</c:v>
                </c:pt>
                <c:pt idx="1181">
                  <c:v>84</c:v>
                </c:pt>
                <c:pt idx="1182">
                  <c:v>13</c:v>
                </c:pt>
                <c:pt idx="1183">
                  <c:v>4</c:v>
                </c:pt>
                <c:pt idx="1184">
                  <c:v>38</c:v>
                </c:pt>
                <c:pt idx="1185">
                  <c:v>2</c:v>
                </c:pt>
                <c:pt idx="1186">
                  <c:v>1</c:v>
                </c:pt>
                <c:pt idx="1187">
                  <c:v>6</c:v>
                </c:pt>
                <c:pt idx="1188">
                  <c:v>2</c:v>
                </c:pt>
                <c:pt idx="1189">
                  <c:v>0</c:v>
                </c:pt>
                <c:pt idx="1190">
                  <c:v>1</c:v>
                </c:pt>
                <c:pt idx="1191">
                  <c:v>6</c:v>
                </c:pt>
                <c:pt idx="1192">
                  <c:v>3</c:v>
                </c:pt>
                <c:pt idx="1193">
                  <c:v>0</c:v>
                </c:pt>
                <c:pt idx="1194">
                  <c:v>150</c:v>
                </c:pt>
                <c:pt idx="1195">
                  <c:v>10</c:v>
                </c:pt>
                <c:pt idx="1196">
                  <c:v>2</c:v>
                </c:pt>
                <c:pt idx="1197">
                  <c:v>9</c:v>
                </c:pt>
                <c:pt idx="1198">
                  <c:v>23</c:v>
                </c:pt>
                <c:pt idx="1199">
                  <c:v>68</c:v>
                </c:pt>
                <c:pt idx="1200">
                  <c:v>0</c:v>
                </c:pt>
                <c:pt idx="1201">
                  <c:v>12</c:v>
                </c:pt>
                <c:pt idx="1202">
                  <c:v>3</c:v>
                </c:pt>
                <c:pt idx="1203">
                  <c:v>2</c:v>
                </c:pt>
                <c:pt idx="1204">
                  <c:v>7</c:v>
                </c:pt>
                <c:pt idx="1205">
                  <c:v>3</c:v>
                </c:pt>
                <c:pt idx="1206">
                  <c:v>1</c:v>
                </c:pt>
                <c:pt idx="1207">
                  <c:v>10</c:v>
                </c:pt>
                <c:pt idx="1208">
                  <c:v>9</c:v>
                </c:pt>
                <c:pt idx="1209">
                  <c:v>0</c:v>
                </c:pt>
                <c:pt idx="1210">
                  <c:v>9</c:v>
                </c:pt>
                <c:pt idx="1211">
                  <c:v>9</c:v>
                </c:pt>
                <c:pt idx="1212">
                  <c:v>1</c:v>
                </c:pt>
                <c:pt idx="1213">
                  <c:v>2</c:v>
                </c:pt>
                <c:pt idx="1214">
                  <c:v>27</c:v>
                </c:pt>
                <c:pt idx="1215">
                  <c:v>36</c:v>
                </c:pt>
                <c:pt idx="1216">
                  <c:v>1</c:v>
                </c:pt>
                <c:pt idx="1217">
                  <c:v>2</c:v>
                </c:pt>
                <c:pt idx="1218">
                  <c:v>3</c:v>
                </c:pt>
                <c:pt idx="1219">
                  <c:v>4</c:v>
                </c:pt>
                <c:pt idx="1220">
                  <c:v>2</c:v>
                </c:pt>
                <c:pt idx="1221">
                  <c:v>3</c:v>
                </c:pt>
                <c:pt idx="1222">
                  <c:v>10</c:v>
                </c:pt>
                <c:pt idx="1223">
                  <c:v>1</c:v>
                </c:pt>
                <c:pt idx="1224">
                  <c:v>2</c:v>
                </c:pt>
                <c:pt idx="1225">
                  <c:v>22</c:v>
                </c:pt>
                <c:pt idx="1226">
                  <c:v>33</c:v>
                </c:pt>
                <c:pt idx="1227">
                  <c:v>2</c:v>
                </c:pt>
                <c:pt idx="1228">
                  <c:v>5</c:v>
                </c:pt>
                <c:pt idx="1229">
                  <c:v>4</c:v>
                </c:pt>
                <c:pt idx="1230">
                  <c:v>8</c:v>
                </c:pt>
                <c:pt idx="1231">
                  <c:v>2</c:v>
                </c:pt>
                <c:pt idx="1232">
                  <c:v>1</c:v>
                </c:pt>
                <c:pt idx="1233">
                  <c:v>5</c:v>
                </c:pt>
                <c:pt idx="1234">
                  <c:v>5</c:v>
                </c:pt>
                <c:pt idx="1235">
                  <c:v>7</c:v>
                </c:pt>
                <c:pt idx="1236">
                  <c:v>2</c:v>
                </c:pt>
                <c:pt idx="1237">
                  <c:v>0</c:v>
                </c:pt>
                <c:pt idx="1238">
                  <c:v>12</c:v>
                </c:pt>
                <c:pt idx="1239">
                  <c:v>9</c:v>
                </c:pt>
                <c:pt idx="1240">
                  <c:v>6</c:v>
                </c:pt>
                <c:pt idx="1241">
                  <c:v>7</c:v>
                </c:pt>
                <c:pt idx="1242">
                  <c:v>64</c:v>
                </c:pt>
                <c:pt idx="1243">
                  <c:v>15</c:v>
                </c:pt>
                <c:pt idx="1244">
                  <c:v>6</c:v>
                </c:pt>
                <c:pt idx="1245">
                  <c:v>8</c:v>
                </c:pt>
                <c:pt idx="1246">
                  <c:v>8</c:v>
                </c:pt>
                <c:pt idx="1247">
                  <c:v>1</c:v>
                </c:pt>
                <c:pt idx="1248">
                  <c:v>3</c:v>
                </c:pt>
                <c:pt idx="1249">
                  <c:v>3</c:v>
                </c:pt>
                <c:pt idx="1250">
                  <c:v>9</c:v>
                </c:pt>
                <c:pt idx="1251">
                  <c:v>11</c:v>
                </c:pt>
                <c:pt idx="1252">
                  <c:v>4</c:v>
                </c:pt>
                <c:pt idx="1253">
                  <c:v>6</c:v>
                </c:pt>
                <c:pt idx="1254">
                  <c:v>2</c:v>
                </c:pt>
                <c:pt idx="1255">
                  <c:v>2</c:v>
                </c:pt>
                <c:pt idx="1256">
                  <c:v>1</c:v>
                </c:pt>
                <c:pt idx="1257">
                  <c:v>21</c:v>
                </c:pt>
                <c:pt idx="1258">
                  <c:v>2</c:v>
                </c:pt>
                <c:pt idx="1259">
                  <c:v>1</c:v>
                </c:pt>
                <c:pt idx="1260">
                  <c:v>3</c:v>
                </c:pt>
                <c:pt idx="1261">
                  <c:v>7</c:v>
                </c:pt>
                <c:pt idx="1262">
                  <c:v>4</c:v>
                </c:pt>
                <c:pt idx="1263">
                  <c:v>2</c:v>
                </c:pt>
                <c:pt idx="1264">
                  <c:v>4</c:v>
                </c:pt>
                <c:pt idx="1265">
                  <c:v>63</c:v>
                </c:pt>
                <c:pt idx="1266">
                  <c:v>1</c:v>
                </c:pt>
                <c:pt idx="1267">
                  <c:v>1</c:v>
                </c:pt>
                <c:pt idx="1268">
                  <c:v>0</c:v>
                </c:pt>
                <c:pt idx="1269">
                  <c:v>14</c:v>
                </c:pt>
                <c:pt idx="1270">
                  <c:v>37</c:v>
                </c:pt>
                <c:pt idx="1271">
                  <c:v>2</c:v>
                </c:pt>
                <c:pt idx="1272">
                  <c:v>4</c:v>
                </c:pt>
                <c:pt idx="1273">
                  <c:v>0</c:v>
                </c:pt>
                <c:pt idx="1274">
                  <c:v>2</c:v>
                </c:pt>
                <c:pt idx="1275">
                  <c:v>2</c:v>
                </c:pt>
                <c:pt idx="1276">
                  <c:v>5</c:v>
                </c:pt>
                <c:pt idx="1277">
                  <c:v>17</c:v>
                </c:pt>
                <c:pt idx="1278">
                  <c:v>16</c:v>
                </c:pt>
                <c:pt idx="1279">
                  <c:v>5</c:v>
                </c:pt>
                <c:pt idx="1280">
                  <c:v>8</c:v>
                </c:pt>
                <c:pt idx="1281">
                  <c:v>354</c:v>
                </c:pt>
                <c:pt idx="1282">
                  <c:v>1</c:v>
                </c:pt>
                <c:pt idx="1283">
                  <c:v>18</c:v>
                </c:pt>
                <c:pt idx="1284">
                  <c:v>13</c:v>
                </c:pt>
                <c:pt idx="1285">
                  <c:v>3</c:v>
                </c:pt>
                <c:pt idx="1286">
                  <c:v>16</c:v>
                </c:pt>
                <c:pt idx="1287">
                  <c:v>3</c:v>
                </c:pt>
                <c:pt idx="1288">
                  <c:v>5</c:v>
                </c:pt>
                <c:pt idx="1289">
                  <c:v>3</c:v>
                </c:pt>
                <c:pt idx="1290">
                  <c:v>1</c:v>
                </c:pt>
                <c:pt idx="1291">
                  <c:v>1</c:v>
                </c:pt>
                <c:pt idx="1292">
                  <c:v>85</c:v>
                </c:pt>
                <c:pt idx="1293">
                  <c:v>2</c:v>
                </c:pt>
                <c:pt idx="1294">
                  <c:v>1</c:v>
                </c:pt>
                <c:pt idx="1295">
                  <c:v>2</c:v>
                </c:pt>
                <c:pt idx="1296">
                  <c:v>4</c:v>
                </c:pt>
                <c:pt idx="1297">
                  <c:v>7</c:v>
                </c:pt>
                <c:pt idx="1298">
                  <c:v>8</c:v>
                </c:pt>
                <c:pt idx="1299">
                  <c:v>19</c:v>
                </c:pt>
                <c:pt idx="1300">
                  <c:v>5</c:v>
                </c:pt>
                <c:pt idx="1301">
                  <c:v>17</c:v>
                </c:pt>
                <c:pt idx="1302">
                  <c:v>2</c:v>
                </c:pt>
                <c:pt idx="1303">
                  <c:v>10</c:v>
                </c:pt>
                <c:pt idx="1304">
                  <c:v>1</c:v>
                </c:pt>
                <c:pt idx="1305">
                  <c:v>1</c:v>
                </c:pt>
                <c:pt idx="1306">
                  <c:v>4</c:v>
                </c:pt>
                <c:pt idx="1307">
                  <c:v>2</c:v>
                </c:pt>
                <c:pt idx="1308">
                  <c:v>24</c:v>
                </c:pt>
                <c:pt idx="1309">
                  <c:v>13</c:v>
                </c:pt>
                <c:pt idx="1310">
                  <c:v>1</c:v>
                </c:pt>
                <c:pt idx="1311">
                  <c:v>5</c:v>
                </c:pt>
                <c:pt idx="1312">
                  <c:v>7</c:v>
                </c:pt>
                <c:pt idx="1313">
                  <c:v>16</c:v>
                </c:pt>
                <c:pt idx="1314">
                  <c:v>13</c:v>
                </c:pt>
                <c:pt idx="1315">
                  <c:v>10</c:v>
                </c:pt>
                <c:pt idx="1316">
                  <c:v>2</c:v>
                </c:pt>
                <c:pt idx="1317">
                  <c:v>1</c:v>
                </c:pt>
                <c:pt idx="1318">
                  <c:v>1</c:v>
                </c:pt>
                <c:pt idx="1319">
                  <c:v>6</c:v>
                </c:pt>
                <c:pt idx="1320">
                  <c:v>2</c:v>
                </c:pt>
                <c:pt idx="1321">
                  <c:v>1</c:v>
                </c:pt>
                <c:pt idx="1322">
                  <c:v>2</c:v>
                </c:pt>
                <c:pt idx="1323">
                  <c:v>6</c:v>
                </c:pt>
                <c:pt idx="1324">
                  <c:v>1</c:v>
                </c:pt>
                <c:pt idx="1325">
                  <c:v>1</c:v>
                </c:pt>
                <c:pt idx="1326">
                  <c:v>24</c:v>
                </c:pt>
                <c:pt idx="1327">
                  <c:v>8</c:v>
                </c:pt>
                <c:pt idx="1328">
                  <c:v>25</c:v>
                </c:pt>
                <c:pt idx="1329">
                  <c:v>26</c:v>
                </c:pt>
                <c:pt idx="1330">
                  <c:v>3</c:v>
                </c:pt>
                <c:pt idx="1331">
                  <c:v>2</c:v>
                </c:pt>
                <c:pt idx="1332">
                  <c:v>5</c:v>
                </c:pt>
                <c:pt idx="1333">
                  <c:v>6</c:v>
                </c:pt>
                <c:pt idx="1334">
                  <c:v>1</c:v>
                </c:pt>
                <c:pt idx="1335">
                  <c:v>1</c:v>
                </c:pt>
                <c:pt idx="1336">
                  <c:v>9</c:v>
                </c:pt>
                <c:pt idx="1337">
                  <c:v>2</c:v>
                </c:pt>
                <c:pt idx="1338">
                  <c:v>47</c:v>
                </c:pt>
                <c:pt idx="1339">
                  <c:v>1</c:v>
                </c:pt>
                <c:pt idx="1340">
                  <c:v>0</c:v>
                </c:pt>
                <c:pt idx="1341">
                  <c:v>11</c:v>
                </c:pt>
                <c:pt idx="1342">
                  <c:v>13</c:v>
                </c:pt>
                <c:pt idx="1343">
                  <c:v>25</c:v>
                </c:pt>
                <c:pt idx="1344">
                  <c:v>14</c:v>
                </c:pt>
                <c:pt idx="1345">
                  <c:v>2</c:v>
                </c:pt>
                <c:pt idx="1346">
                  <c:v>3</c:v>
                </c:pt>
                <c:pt idx="1347">
                  <c:v>4</c:v>
                </c:pt>
                <c:pt idx="1348">
                  <c:v>11</c:v>
                </c:pt>
                <c:pt idx="1349">
                  <c:v>4</c:v>
                </c:pt>
                <c:pt idx="1350">
                  <c:v>3</c:v>
                </c:pt>
                <c:pt idx="1351">
                  <c:v>2</c:v>
                </c:pt>
                <c:pt idx="1352">
                  <c:v>4</c:v>
                </c:pt>
                <c:pt idx="1353">
                  <c:v>15</c:v>
                </c:pt>
                <c:pt idx="1354">
                  <c:v>14</c:v>
                </c:pt>
                <c:pt idx="1355">
                  <c:v>1</c:v>
                </c:pt>
                <c:pt idx="1356">
                  <c:v>2</c:v>
                </c:pt>
                <c:pt idx="1357">
                  <c:v>15</c:v>
                </c:pt>
                <c:pt idx="1358">
                  <c:v>5</c:v>
                </c:pt>
                <c:pt idx="1359">
                  <c:v>2</c:v>
                </c:pt>
                <c:pt idx="1360">
                  <c:v>9</c:v>
                </c:pt>
                <c:pt idx="1361">
                  <c:v>1</c:v>
                </c:pt>
                <c:pt idx="1362">
                  <c:v>31</c:v>
                </c:pt>
                <c:pt idx="1363">
                  <c:v>5</c:v>
                </c:pt>
                <c:pt idx="1364">
                  <c:v>2</c:v>
                </c:pt>
                <c:pt idx="1365">
                  <c:v>1</c:v>
                </c:pt>
                <c:pt idx="1366">
                  <c:v>1</c:v>
                </c:pt>
                <c:pt idx="1367">
                  <c:v>1</c:v>
                </c:pt>
                <c:pt idx="1368">
                  <c:v>32</c:v>
                </c:pt>
                <c:pt idx="1369">
                  <c:v>210</c:v>
                </c:pt>
                <c:pt idx="1370">
                  <c:v>1</c:v>
                </c:pt>
                <c:pt idx="1371">
                  <c:v>3</c:v>
                </c:pt>
                <c:pt idx="1372">
                  <c:v>4</c:v>
                </c:pt>
                <c:pt idx="1373">
                  <c:v>85</c:v>
                </c:pt>
                <c:pt idx="1374">
                  <c:v>1</c:v>
                </c:pt>
                <c:pt idx="1375">
                  <c:v>3</c:v>
                </c:pt>
                <c:pt idx="1376">
                  <c:v>1</c:v>
                </c:pt>
                <c:pt idx="1377">
                  <c:v>4</c:v>
                </c:pt>
                <c:pt idx="1378">
                  <c:v>2</c:v>
                </c:pt>
                <c:pt idx="1379">
                  <c:v>5</c:v>
                </c:pt>
                <c:pt idx="1380">
                  <c:v>51</c:v>
                </c:pt>
                <c:pt idx="1381">
                  <c:v>14</c:v>
                </c:pt>
                <c:pt idx="1382">
                  <c:v>132</c:v>
                </c:pt>
                <c:pt idx="1383">
                  <c:v>26</c:v>
                </c:pt>
                <c:pt idx="1384">
                  <c:v>2</c:v>
                </c:pt>
                <c:pt idx="1385">
                  <c:v>0</c:v>
                </c:pt>
                <c:pt idx="1386">
                  <c:v>27</c:v>
                </c:pt>
                <c:pt idx="1387">
                  <c:v>7</c:v>
                </c:pt>
                <c:pt idx="1388">
                  <c:v>1</c:v>
                </c:pt>
                <c:pt idx="1389">
                  <c:v>10</c:v>
                </c:pt>
                <c:pt idx="1390">
                  <c:v>5</c:v>
                </c:pt>
                <c:pt idx="1391">
                  <c:v>3000</c:v>
                </c:pt>
                <c:pt idx="1392">
                  <c:v>10</c:v>
                </c:pt>
                <c:pt idx="1393">
                  <c:v>6</c:v>
                </c:pt>
                <c:pt idx="1394">
                  <c:v>1</c:v>
                </c:pt>
                <c:pt idx="1395">
                  <c:v>0</c:v>
                </c:pt>
                <c:pt idx="1396">
                  <c:v>3</c:v>
                </c:pt>
                <c:pt idx="1397">
                  <c:v>12</c:v>
                </c:pt>
                <c:pt idx="1398">
                  <c:v>0</c:v>
                </c:pt>
                <c:pt idx="1399">
                  <c:v>1</c:v>
                </c:pt>
                <c:pt idx="1400">
                  <c:v>39</c:v>
                </c:pt>
                <c:pt idx="1401">
                  <c:v>26</c:v>
                </c:pt>
                <c:pt idx="1402">
                  <c:v>1</c:v>
                </c:pt>
                <c:pt idx="1403">
                  <c:v>1</c:v>
                </c:pt>
                <c:pt idx="1404">
                  <c:v>5</c:v>
                </c:pt>
                <c:pt idx="1405">
                  <c:v>2</c:v>
                </c:pt>
                <c:pt idx="1406">
                  <c:v>6</c:v>
                </c:pt>
                <c:pt idx="1407">
                  <c:v>3</c:v>
                </c:pt>
                <c:pt idx="1408">
                  <c:v>4</c:v>
                </c:pt>
                <c:pt idx="1409">
                  <c:v>7</c:v>
                </c:pt>
                <c:pt idx="1410">
                  <c:v>3</c:v>
                </c:pt>
                <c:pt idx="1411">
                  <c:v>4</c:v>
                </c:pt>
                <c:pt idx="1412">
                  <c:v>18</c:v>
                </c:pt>
                <c:pt idx="1413">
                  <c:v>3</c:v>
                </c:pt>
                <c:pt idx="1414">
                  <c:v>12</c:v>
                </c:pt>
                <c:pt idx="1415">
                  <c:v>1</c:v>
                </c:pt>
                <c:pt idx="1416">
                  <c:v>8</c:v>
                </c:pt>
                <c:pt idx="1417">
                  <c:v>8</c:v>
                </c:pt>
                <c:pt idx="1418">
                  <c:v>1</c:v>
                </c:pt>
                <c:pt idx="1419">
                  <c:v>1</c:v>
                </c:pt>
                <c:pt idx="1420">
                  <c:v>15</c:v>
                </c:pt>
                <c:pt idx="1421">
                  <c:v>1</c:v>
                </c:pt>
                <c:pt idx="1422">
                  <c:v>5</c:v>
                </c:pt>
                <c:pt idx="1423">
                  <c:v>3</c:v>
                </c:pt>
                <c:pt idx="1424">
                  <c:v>31</c:v>
                </c:pt>
                <c:pt idx="1425">
                  <c:v>3</c:v>
                </c:pt>
                <c:pt idx="1426">
                  <c:v>22</c:v>
                </c:pt>
                <c:pt idx="1427">
                  <c:v>7</c:v>
                </c:pt>
                <c:pt idx="1428">
                  <c:v>13</c:v>
                </c:pt>
                <c:pt idx="1429">
                  <c:v>8</c:v>
                </c:pt>
                <c:pt idx="1430">
                  <c:v>12</c:v>
                </c:pt>
                <c:pt idx="1431">
                  <c:v>1</c:v>
                </c:pt>
                <c:pt idx="1432">
                  <c:v>11</c:v>
                </c:pt>
                <c:pt idx="1433">
                  <c:v>1</c:v>
                </c:pt>
                <c:pt idx="1434">
                  <c:v>0</c:v>
                </c:pt>
                <c:pt idx="1435">
                  <c:v>5</c:v>
                </c:pt>
                <c:pt idx="1436">
                  <c:v>6</c:v>
                </c:pt>
                <c:pt idx="1437">
                  <c:v>3</c:v>
                </c:pt>
                <c:pt idx="1438">
                  <c:v>93</c:v>
                </c:pt>
                <c:pt idx="1439">
                  <c:v>1</c:v>
                </c:pt>
                <c:pt idx="1440">
                  <c:v>13</c:v>
                </c:pt>
                <c:pt idx="1441">
                  <c:v>19</c:v>
                </c:pt>
                <c:pt idx="1442">
                  <c:v>16</c:v>
                </c:pt>
                <c:pt idx="1443">
                  <c:v>112</c:v>
                </c:pt>
                <c:pt idx="1444">
                  <c:v>1</c:v>
                </c:pt>
                <c:pt idx="1445">
                  <c:v>5</c:v>
                </c:pt>
                <c:pt idx="1446">
                  <c:v>3</c:v>
                </c:pt>
                <c:pt idx="1447">
                  <c:v>4</c:v>
                </c:pt>
                <c:pt idx="1448">
                  <c:v>4</c:v>
                </c:pt>
                <c:pt idx="1449">
                  <c:v>6</c:v>
                </c:pt>
                <c:pt idx="1450">
                  <c:v>1</c:v>
                </c:pt>
                <c:pt idx="1451">
                  <c:v>8</c:v>
                </c:pt>
                <c:pt idx="1452">
                  <c:v>14</c:v>
                </c:pt>
                <c:pt idx="1453">
                  <c:v>3</c:v>
                </c:pt>
                <c:pt idx="1454">
                  <c:v>5</c:v>
                </c:pt>
                <c:pt idx="1455">
                  <c:v>11</c:v>
                </c:pt>
                <c:pt idx="1456">
                  <c:v>2</c:v>
                </c:pt>
                <c:pt idx="1457">
                  <c:v>4</c:v>
                </c:pt>
                <c:pt idx="1458">
                  <c:v>18</c:v>
                </c:pt>
                <c:pt idx="1459">
                  <c:v>2</c:v>
                </c:pt>
                <c:pt idx="1460">
                  <c:v>4</c:v>
                </c:pt>
                <c:pt idx="1461">
                  <c:v>2</c:v>
                </c:pt>
                <c:pt idx="1462">
                  <c:v>3</c:v>
                </c:pt>
                <c:pt idx="1463">
                  <c:v>11</c:v>
                </c:pt>
                <c:pt idx="1464">
                  <c:v>10</c:v>
                </c:pt>
                <c:pt idx="1465">
                  <c:v>5</c:v>
                </c:pt>
                <c:pt idx="1466">
                  <c:v>2</c:v>
                </c:pt>
                <c:pt idx="1467">
                  <c:v>15</c:v>
                </c:pt>
                <c:pt idx="1468">
                  <c:v>10</c:v>
                </c:pt>
                <c:pt idx="1469">
                  <c:v>20</c:v>
                </c:pt>
                <c:pt idx="1470">
                  <c:v>1</c:v>
                </c:pt>
                <c:pt idx="1471">
                  <c:v>41</c:v>
                </c:pt>
                <c:pt idx="1472">
                  <c:v>3</c:v>
                </c:pt>
                <c:pt idx="1473">
                  <c:v>25</c:v>
                </c:pt>
                <c:pt idx="1474">
                  <c:v>4</c:v>
                </c:pt>
                <c:pt idx="1475">
                  <c:v>3</c:v>
                </c:pt>
                <c:pt idx="1476">
                  <c:v>24</c:v>
                </c:pt>
                <c:pt idx="1477">
                  <c:v>13</c:v>
                </c:pt>
                <c:pt idx="1478">
                  <c:v>2</c:v>
                </c:pt>
                <c:pt idx="1479">
                  <c:v>10</c:v>
                </c:pt>
                <c:pt idx="1480">
                  <c:v>1</c:v>
                </c:pt>
                <c:pt idx="1481">
                  <c:v>2</c:v>
                </c:pt>
                <c:pt idx="1482">
                  <c:v>9</c:v>
                </c:pt>
                <c:pt idx="1483">
                  <c:v>3</c:v>
                </c:pt>
                <c:pt idx="1484">
                  <c:v>4</c:v>
                </c:pt>
                <c:pt idx="1485">
                  <c:v>2</c:v>
                </c:pt>
                <c:pt idx="1486">
                  <c:v>38</c:v>
                </c:pt>
                <c:pt idx="1487">
                  <c:v>2</c:v>
                </c:pt>
                <c:pt idx="1488">
                  <c:v>1</c:v>
                </c:pt>
                <c:pt idx="1489">
                  <c:v>20</c:v>
                </c:pt>
                <c:pt idx="1490">
                  <c:v>16</c:v>
                </c:pt>
                <c:pt idx="1491">
                  <c:v>6</c:v>
                </c:pt>
                <c:pt idx="1492">
                  <c:v>6</c:v>
                </c:pt>
                <c:pt idx="1493">
                  <c:v>7</c:v>
                </c:pt>
                <c:pt idx="1494">
                  <c:v>2</c:v>
                </c:pt>
                <c:pt idx="1495">
                  <c:v>43</c:v>
                </c:pt>
                <c:pt idx="1496">
                  <c:v>10</c:v>
                </c:pt>
                <c:pt idx="1497">
                  <c:v>2</c:v>
                </c:pt>
                <c:pt idx="1498">
                  <c:v>32</c:v>
                </c:pt>
                <c:pt idx="1499">
                  <c:v>11</c:v>
                </c:pt>
                <c:pt idx="1500">
                  <c:v>42</c:v>
                </c:pt>
                <c:pt idx="1501">
                  <c:v>36</c:v>
                </c:pt>
                <c:pt idx="1502">
                  <c:v>34</c:v>
                </c:pt>
                <c:pt idx="1503">
                  <c:v>1</c:v>
                </c:pt>
                <c:pt idx="1504">
                  <c:v>10</c:v>
                </c:pt>
                <c:pt idx="1505">
                  <c:v>31</c:v>
                </c:pt>
                <c:pt idx="1506">
                  <c:v>58</c:v>
                </c:pt>
                <c:pt idx="1507">
                  <c:v>2</c:v>
                </c:pt>
                <c:pt idx="1508">
                  <c:v>3</c:v>
                </c:pt>
                <c:pt idx="1509">
                  <c:v>8</c:v>
                </c:pt>
                <c:pt idx="1510">
                  <c:v>8</c:v>
                </c:pt>
                <c:pt idx="1511">
                  <c:v>900</c:v>
                </c:pt>
                <c:pt idx="1512">
                  <c:v>0</c:v>
                </c:pt>
                <c:pt idx="1513">
                  <c:v>10</c:v>
                </c:pt>
                <c:pt idx="1514">
                  <c:v>3</c:v>
                </c:pt>
                <c:pt idx="1515">
                  <c:v>6</c:v>
                </c:pt>
                <c:pt idx="1516">
                  <c:v>11</c:v>
                </c:pt>
                <c:pt idx="1517">
                  <c:v>1</c:v>
                </c:pt>
                <c:pt idx="1518">
                  <c:v>6</c:v>
                </c:pt>
                <c:pt idx="1519">
                  <c:v>7</c:v>
                </c:pt>
                <c:pt idx="1520">
                  <c:v>54</c:v>
                </c:pt>
                <c:pt idx="1521">
                  <c:v>2</c:v>
                </c:pt>
                <c:pt idx="1522">
                  <c:v>5</c:v>
                </c:pt>
                <c:pt idx="1523">
                  <c:v>3</c:v>
                </c:pt>
                <c:pt idx="1524">
                  <c:v>6</c:v>
                </c:pt>
                <c:pt idx="1525">
                  <c:v>27</c:v>
                </c:pt>
                <c:pt idx="1526">
                  <c:v>13</c:v>
                </c:pt>
                <c:pt idx="1527">
                  <c:v>5</c:v>
                </c:pt>
                <c:pt idx="1528">
                  <c:v>27</c:v>
                </c:pt>
                <c:pt idx="1529">
                  <c:v>5</c:v>
                </c:pt>
                <c:pt idx="1530">
                  <c:v>13</c:v>
                </c:pt>
                <c:pt idx="1531">
                  <c:v>11</c:v>
                </c:pt>
                <c:pt idx="1532">
                  <c:v>5</c:v>
                </c:pt>
                <c:pt idx="1533">
                  <c:v>9</c:v>
                </c:pt>
                <c:pt idx="1534">
                  <c:v>151</c:v>
                </c:pt>
                <c:pt idx="1535">
                  <c:v>6</c:v>
                </c:pt>
                <c:pt idx="1536">
                  <c:v>12</c:v>
                </c:pt>
                <c:pt idx="1537">
                  <c:v>1</c:v>
                </c:pt>
                <c:pt idx="1538">
                  <c:v>1</c:v>
                </c:pt>
                <c:pt idx="1539">
                  <c:v>5</c:v>
                </c:pt>
                <c:pt idx="1540">
                  <c:v>40</c:v>
                </c:pt>
                <c:pt idx="1541">
                  <c:v>2</c:v>
                </c:pt>
                <c:pt idx="1542">
                  <c:v>8</c:v>
                </c:pt>
                <c:pt idx="1543">
                  <c:v>3</c:v>
                </c:pt>
                <c:pt idx="1544">
                  <c:v>1</c:v>
                </c:pt>
                <c:pt idx="1545">
                  <c:v>62</c:v>
                </c:pt>
                <c:pt idx="1546">
                  <c:v>600</c:v>
                </c:pt>
                <c:pt idx="1547">
                  <c:v>14</c:v>
                </c:pt>
                <c:pt idx="1548">
                  <c:v>0</c:v>
                </c:pt>
                <c:pt idx="1549">
                  <c:v>37</c:v>
                </c:pt>
                <c:pt idx="1550">
                  <c:v>11</c:v>
                </c:pt>
                <c:pt idx="1551">
                  <c:v>0</c:v>
                </c:pt>
                <c:pt idx="1552">
                  <c:v>9</c:v>
                </c:pt>
                <c:pt idx="1553">
                  <c:v>3</c:v>
                </c:pt>
                <c:pt idx="1554">
                  <c:v>3</c:v>
                </c:pt>
                <c:pt idx="1555">
                  <c:v>41</c:v>
                </c:pt>
                <c:pt idx="1556">
                  <c:v>2</c:v>
                </c:pt>
                <c:pt idx="1557">
                  <c:v>6</c:v>
                </c:pt>
                <c:pt idx="1558">
                  <c:v>5</c:v>
                </c:pt>
                <c:pt idx="1559">
                  <c:v>6</c:v>
                </c:pt>
                <c:pt idx="1560">
                  <c:v>8</c:v>
                </c:pt>
                <c:pt idx="1561">
                  <c:v>2</c:v>
                </c:pt>
                <c:pt idx="1562">
                  <c:v>4</c:v>
                </c:pt>
                <c:pt idx="1563">
                  <c:v>15</c:v>
                </c:pt>
                <c:pt idx="1564">
                  <c:v>1</c:v>
                </c:pt>
                <c:pt idx="1565">
                  <c:v>4</c:v>
                </c:pt>
                <c:pt idx="1566">
                  <c:v>2</c:v>
                </c:pt>
                <c:pt idx="1567">
                  <c:v>26</c:v>
                </c:pt>
                <c:pt idx="1568">
                  <c:v>5</c:v>
                </c:pt>
                <c:pt idx="1569">
                  <c:v>600</c:v>
                </c:pt>
                <c:pt idx="1570">
                  <c:v>17</c:v>
                </c:pt>
                <c:pt idx="1571">
                  <c:v>17</c:v>
                </c:pt>
                <c:pt idx="1572">
                  <c:v>46</c:v>
                </c:pt>
                <c:pt idx="1573">
                  <c:v>12</c:v>
                </c:pt>
                <c:pt idx="1574">
                  <c:v>1</c:v>
                </c:pt>
                <c:pt idx="1575">
                  <c:v>0</c:v>
                </c:pt>
                <c:pt idx="1576">
                  <c:v>18</c:v>
                </c:pt>
                <c:pt idx="1577">
                  <c:v>2</c:v>
                </c:pt>
                <c:pt idx="1578">
                  <c:v>60</c:v>
                </c:pt>
                <c:pt idx="1579">
                  <c:v>8</c:v>
                </c:pt>
                <c:pt idx="1580">
                  <c:v>3</c:v>
                </c:pt>
                <c:pt idx="1581">
                  <c:v>8</c:v>
                </c:pt>
                <c:pt idx="1582">
                  <c:v>0</c:v>
                </c:pt>
                <c:pt idx="1583">
                  <c:v>41</c:v>
                </c:pt>
                <c:pt idx="1584">
                  <c:v>28</c:v>
                </c:pt>
                <c:pt idx="1585">
                  <c:v>2</c:v>
                </c:pt>
                <c:pt idx="1586">
                  <c:v>23</c:v>
                </c:pt>
                <c:pt idx="1587">
                  <c:v>0</c:v>
                </c:pt>
                <c:pt idx="1588">
                  <c:v>6</c:v>
                </c:pt>
                <c:pt idx="1589">
                  <c:v>8</c:v>
                </c:pt>
                <c:pt idx="1590">
                  <c:v>6</c:v>
                </c:pt>
                <c:pt idx="1591">
                  <c:v>7</c:v>
                </c:pt>
                <c:pt idx="1592">
                  <c:v>35</c:v>
                </c:pt>
                <c:pt idx="1593">
                  <c:v>3</c:v>
                </c:pt>
                <c:pt idx="1594">
                  <c:v>7</c:v>
                </c:pt>
                <c:pt idx="1595">
                  <c:v>3</c:v>
                </c:pt>
                <c:pt idx="1596">
                  <c:v>1</c:v>
                </c:pt>
                <c:pt idx="1597">
                  <c:v>3</c:v>
                </c:pt>
                <c:pt idx="1598">
                  <c:v>28</c:v>
                </c:pt>
                <c:pt idx="1599">
                  <c:v>3</c:v>
                </c:pt>
                <c:pt idx="1600">
                  <c:v>1</c:v>
                </c:pt>
                <c:pt idx="1601">
                  <c:v>1</c:v>
                </c:pt>
                <c:pt idx="1602">
                  <c:v>5</c:v>
                </c:pt>
                <c:pt idx="1603">
                  <c:v>6</c:v>
                </c:pt>
                <c:pt idx="1604">
                  <c:v>4</c:v>
                </c:pt>
                <c:pt idx="1605">
                  <c:v>11</c:v>
                </c:pt>
                <c:pt idx="1606">
                  <c:v>1</c:v>
                </c:pt>
                <c:pt idx="1607">
                  <c:v>8</c:v>
                </c:pt>
                <c:pt idx="1608">
                  <c:v>10</c:v>
                </c:pt>
                <c:pt idx="1609">
                  <c:v>10</c:v>
                </c:pt>
                <c:pt idx="1610">
                  <c:v>12</c:v>
                </c:pt>
                <c:pt idx="1611">
                  <c:v>48</c:v>
                </c:pt>
                <c:pt idx="1612">
                  <c:v>10</c:v>
                </c:pt>
                <c:pt idx="1613">
                  <c:v>2</c:v>
                </c:pt>
                <c:pt idx="1614">
                  <c:v>1</c:v>
                </c:pt>
                <c:pt idx="1615">
                  <c:v>5</c:v>
                </c:pt>
                <c:pt idx="1616">
                  <c:v>21</c:v>
                </c:pt>
                <c:pt idx="1617">
                  <c:v>30</c:v>
                </c:pt>
                <c:pt idx="1618">
                  <c:v>6</c:v>
                </c:pt>
                <c:pt idx="1619">
                  <c:v>111</c:v>
                </c:pt>
                <c:pt idx="1620">
                  <c:v>38</c:v>
                </c:pt>
                <c:pt idx="1621">
                  <c:v>1</c:v>
                </c:pt>
                <c:pt idx="1622">
                  <c:v>2</c:v>
                </c:pt>
                <c:pt idx="1623">
                  <c:v>15</c:v>
                </c:pt>
                <c:pt idx="1624">
                  <c:v>2</c:v>
                </c:pt>
                <c:pt idx="1625">
                  <c:v>37</c:v>
                </c:pt>
                <c:pt idx="1626">
                  <c:v>10</c:v>
                </c:pt>
                <c:pt idx="1627">
                  <c:v>41</c:v>
                </c:pt>
                <c:pt idx="1628">
                  <c:v>8</c:v>
                </c:pt>
                <c:pt idx="1629">
                  <c:v>8</c:v>
                </c:pt>
                <c:pt idx="1630">
                  <c:v>33</c:v>
                </c:pt>
                <c:pt idx="1631">
                  <c:v>11</c:v>
                </c:pt>
                <c:pt idx="1632">
                  <c:v>13</c:v>
                </c:pt>
                <c:pt idx="1633">
                  <c:v>5</c:v>
                </c:pt>
                <c:pt idx="1634">
                  <c:v>18</c:v>
                </c:pt>
                <c:pt idx="1635">
                  <c:v>2</c:v>
                </c:pt>
                <c:pt idx="1636">
                  <c:v>1</c:v>
                </c:pt>
                <c:pt idx="1637">
                  <c:v>19</c:v>
                </c:pt>
                <c:pt idx="1638">
                  <c:v>39</c:v>
                </c:pt>
                <c:pt idx="1639">
                  <c:v>2</c:v>
                </c:pt>
                <c:pt idx="1640">
                  <c:v>8</c:v>
                </c:pt>
                <c:pt idx="1641">
                  <c:v>20</c:v>
                </c:pt>
                <c:pt idx="1642">
                  <c:v>1</c:v>
                </c:pt>
                <c:pt idx="1643">
                  <c:v>6</c:v>
                </c:pt>
                <c:pt idx="1644">
                  <c:v>11</c:v>
                </c:pt>
                <c:pt idx="1645">
                  <c:v>3</c:v>
                </c:pt>
                <c:pt idx="1646">
                  <c:v>2</c:v>
                </c:pt>
                <c:pt idx="1647">
                  <c:v>9</c:v>
                </c:pt>
                <c:pt idx="1648">
                  <c:v>3</c:v>
                </c:pt>
                <c:pt idx="1649">
                  <c:v>7</c:v>
                </c:pt>
                <c:pt idx="1650">
                  <c:v>24</c:v>
                </c:pt>
                <c:pt idx="1651">
                  <c:v>121</c:v>
                </c:pt>
                <c:pt idx="1652">
                  <c:v>7</c:v>
                </c:pt>
                <c:pt idx="1653">
                  <c:v>7</c:v>
                </c:pt>
                <c:pt idx="1654">
                  <c:v>32</c:v>
                </c:pt>
                <c:pt idx="1655">
                  <c:v>1</c:v>
                </c:pt>
                <c:pt idx="1656">
                  <c:v>7</c:v>
                </c:pt>
                <c:pt idx="1657">
                  <c:v>7</c:v>
                </c:pt>
                <c:pt idx="1658">
                  <c:v>6</c:v>
                </c:pt>
                <c:pt idx="1659">
                  <c:v>4</c:v>
                </c:pt>
                <c:pt idx="1660">
                  <c:v>24</c:v>
                </c:pt>
                <c:pt idx="1661">
                  <c:v>9</c:v>
                </c:pt>
                <c:pt idx="1662">
                  <c:v>16</c:v>
                </c:pt>
                <c:pt idx="1663">
                  <c:v>28</c:v>
                </c:pt>
                <c:pt idx="1664">
                  <c:v>28</c:v>
                </c:pt>
                <c:pt idx="1665">
                  <c:v>128</c:v>
                </c:pt>
                <c:pt idx="1666">
                  <c:v>4</c:v>
                </c:pt>
                <c:pt idx="1667">
                  <c:v>20</c:v>
                </c:pt>
                <c:pt idx="1668">
                  <c:v>6</c:v>
                </c:pt>
                <c:pt idx="1669">
                  <c:v>49</c:v>
                </c:pt>
                <c:pt idx="1670">
                  <c:v>10</c:v>
                </c:pt>
                <c:pt idx="1671">
                  <c:v>13</c:v>
                </c:pt>
                <c:pt idx="1672">
                  <c:v>2</c:v>
                </c:pt>
                <c:pt idx="1673">
                  <c:v>13</c:v>
                </c:pt>
                <c:pt idx="1674">
                  <c:v>2</c:v>
                </c:pt>
                <c:pt idx="1675">
                  <c:v>14</c:v>
                </c:pt>
                <c:pt idx="1676">
                  <c:v>8</c:v>
                </c:pt>
                <c:pt idx="1677">
                  <c:v>2</c:v>
                </c:pt>
                <c:pt idx="1678">
                  <c:v>5</c:v>
                </c:pt>
                <c:pt idx="1679">
                  <c:v>89</c:v>
                </c:pt>
                <c:pt idx="1680">
                  <c:v>12</c:v>
                </c:pt>
                <c:pt idx="1681">
                  <c:v>2</c:v>
                </c:pt>
                <c:pt idx="1682">
                  <c:v>25</c:v>
                </c:pt>
                <c:pt idx="1683">
                  <c:v>50</c:v>
                </c:pt>
                <c:pt idx="1684">
                  <c:v>1</c:v>
                </c:pt>
                <c:pt idx="1685">
                  <c:v>1</c:v>
                </c:pt>
                <c:pt idx="1686">
                  <c:v>2</c:v>
                </c:pt>
                <c:pt idx="1687">
                  <c:v>28</c:v>
                </c:pt>
                <c:pt idx="1688">
                  <c:v>1</c:v>
                </c:pt>
                <c:pt idx="1689">
                  <c:v>43</c:v>
                </c:pt>
                <c:pt idx="1690">
                  <c:v>34</c:v>
                </c:pt>
                <c:pt idx="1691">
                  <c:v>23</c:v>
                </c:pt>
                <c:pt idx="1692">
                  <c:v>13</c:v>
                </c:pt>
                <c:pt idx="1693">
                  <c:v>3</c:v>
                </c:pt>
                <c:pt idx="1694">
                  <c:v>4</c:v>
                </c:pt>
                <c:pt idx="1695">
                  <c:v>9</c:v>
                </c:pt>
                <c:pt idx="1696">
                  <c:v>6</c:v>
                </c:pt>
                <c:pt idx="1697">
                  <c:v>49</c:v>
                </c:pt>
                <c:pt idx="1698">
                  <c:v>2</c:v>
                </c:pt>
                <c:pt idx="1699">
                  <c:v>0</c:v>
                </c:pt>
                <c:pt idx="1700">
                  <c:v>48</c:v>
                </c:pt>
                <c:pt idx="1701">
                  <c:v>12</c:v>
                </c:pt>
                <c:pt idx="1702">
                  <c:v>4</c:v>
                </c:pt>
                <c:pt idx="1703">
                  <c:v>30</c:v>
                </c:pt>
                <c:pt idx="1704">
                  <c:v>11</c:v>
                </c:pt>
                <c:pt idx="1705">
                  <c:v>24</c:v>
                </c:pt>
                <c:pt idx="1706">
                  <c:v>14</c:v>
                </c:pt>
                <c:pt idx="1707">
                  <c:v>4</c:v>
                </c:pt>
                <c:pt idx="1708">
                  <c:v>8</c:v>
                </c:pt>
                <c:pt idx="1709">
                  <c:v>4</c:v>
                </c:pt>
                <c:pt idx="1710">
                  <c:v>1</c:v>
                </c:pt>
                <c:pt idx="1711">
                  <c:v>6</c:v>
                </c:pt>
                <c:pt idx="1712">
                  <c:v>0</c:v>
                </c:pt>
                <c:pt idx="1713">
                  <c:v>5</c:v>
                </c:pt>
                <c:pt idx="1714">
                  <c:v>27</c:v>
                </c:pt>
                <c:pt idx="1715">
                  <c:v>12</c:v>
                </c:pt>
                <c:pt idx="1716">
                  <c:v>4</c:v>
                </c:pt>
                <c:pt idx="1717">
                  <c:v>3</c:v>
                </c:pt>
                <c:pt idx="1718">
                  <c:v>6</c:v>
                </c:pt>
                <c:pt idx="1719">
                  <c:v>15</c:v>
                </c:pt>
                <c:pt idx="1720">
                  <c:v>3</c:v>
                </c:pt>
                <c:pt idx="1721">
                  <c:v>5</c:v>
                </c:pt>
                <c:pt idx="1722">
                  <c:v>1</c:v>
                </c:pt>
                <c:pt idx="1723">
                  <c:v>21</c:v>
                </c:pt>
                <c:pt idx="1724">
                  <c:v>10</c:v>
                </c:pt>
                <c:pt idx="1725">
                  <c:v>24</c:v>
                </c:pt>
                <c:pt idx="1726">
                  <c:v>25</c:v>
                </c:pt>
                <c:pt idx="1727">
                  <c:v>9</c:v>
                </c:pt>
                <c:pt idx="1728">
                  <c:v>29</c:v>
                </c:pt>
                <c:pt idx="1729">
                  <c:v>2</c:v>
                </c:pt>
                <c:pt idx="1730">
                  <c:v>42</c:v>
                </c:pt>
                <c:pt idx="1731">
                  <c:v>1</c:v>
                </c:pt>
                <c:pt idx="1732">
                  <c:v>4</c:v>
                </c:pt>
                <c:pt idx="1733">
                  <c:v>137</c:v>
                </c:pt>
                <c:pt idx="1734">
                  <c:v>4</c:v>
                </c:pt>
                <c:pt idx="1735">
                  <c:v>2</c:v>
                </c:pt>
                <c:pt idx="1736">
                  <c:v>3</c:v>
                </c:pt>
                <c:pt idx="1737">
                  <c:v>10</c:v>
                </c:pt>
                <c:pt idx="1738">
                  <c:v>3</c:v>
                </c:pt>
                <c:pt idx="1739">
                  <c:v>8</c:v>
                </c:pt>
                <c:pt idx="1740">
                  <c:v>2</c:v>
                </c:pt>
                <c:pt idx="1741">
                  <c:v>56</c:v>
                </c:pt>
                <c:pt idx="1742">
                  <c:v>7</c:v>
                </c:pt>
                <c:pt idx="1743">
                  <c:v>26</c:v>
                </c:pt>
                <c:pt idx="1744">
                  <c:v>1</c:v>
                </c:pt>
                <c:pt idx="1745">
                  <c:v>43</c:v>
                </c:pt>
                <c:pt idx="1746">
                  <c:v>45</c:v>
                </c:pt>
                <c:pt idx="1747">
                  <c:v>4</c:v>
                </c:pt>
                <c:pt idx="1748">
                  <c:v>3</c:v>
                </c:pt>
                <c:pt idx="1749">
                  <c:v>3</c:v>
                </c:pt>
                <c:pt idx="1750">
                  <c:v>1</c:v>
                </c:pt>
                <c:pt idx="1751">
                  <c:v>2</c:v>
                </c:pt>
                <c:pt idx="1752">
                  <c:v>7</c:v>
                </c:pt>
                <c:pt idx="1753">
                  <c:v>14</c:v>
                </c:pt>
                <c:pt idx="1754">
                  <c:v>8</c:v>
                </c:pt>
                <c:pt idx="1755">
                  <c:v>2</c:v>
                </c:pt>
                <c:pt idx="1756">
                  <c:v>393</c:v>
                </c:pt>
                <c:pt idx="1757">
                  <c:v>30</c:v>
                </c:pt>
                <c:pt idx="1758">
                  <c:v>2</c:v>
                </c:pt>
                <c:pt idx="1759">
                  <c:v>2</c:v>
                </c:pt>
                <c:pt idx="1760">
                  <c:v>12</c:v>
                </c:pt>
                <c:pt idx="1761">
                  <c:v>20</c:v>
                </c:pt>
                <c:pt idx="1762">
                  <c:v>2</c:v>
                </c:pt>
                <c:pt idx="1763">
                  <c:v>1</c:v>
                </c:pt>
                <c:pt idx="1764">
                  <c:v>71</c:v>
                </c:pt>
                <c:pt idx="1765">
                  <c:v>51</c:v>
                </c:pt>
                <c:pt idx="1766">
                  <c:v>3</c:v>
                </c:pt>
                <c:pt idx="1767">
                  <c:v>9</c:v>
                </c:pt>
                <c:pt idx="1768">
                  <c:v>4</c:v>
                </c:pt>
                <c:pt idx="1769">
                  <c:v>12</c:v>
                </c:pt>
                <c:pt idx="1770">
                  <c:v>10</c:v>
                </c:pt>
                <c:pt idx="1771">
                  <c:v>8</c:v>
                </c:pt>
                <c:pt idx="1772">
                  <c:v>3</c:v>
                </c:pt>
                <c:pt idx="1773">
                  <c:v>47</c:v>
                </c:pt>
                <c:pt idx="1774">
                  <c:v>5</c:v>
                </c:pt>
                <c:pt idx="1775">
                  <c:v>5</c:v>
                </c:pt>
                <c:pt idx="1776">
                  <c:v>9</c:v>
                </c:pt>
                <c:pt idx="1777">
                  <c:v>22</c:v>
                </c:pt>
                <c:pt idx="1778">
                  <c:v>17</c:v>
                </c:pt>
                <c:pt idx="1779">
                  <c:v>19</c:v>
                </c:pt>
                <c:pt idx="1780">
                  <c:v>6</c:v>
                </c:pt>
                <c:pt idx="1781">
                  <c:v>7</c:v>
                </c:pt>
                <c:pt idx="1782">
                  <c:v>32</c:v>
                </c:pt>
                <c:pt idx="1783">
                  <c:v>2</c:v>
                </c:pt>
                <c:pt idx="1784">
                  <c:v>3</c:v>
                </c:pt>
                <c:pt idx="1785">
                  <c:v>19</c:v>
                </c:pt>
                <c:pt idx="1786">
                  <c:v>30</c:v>
                </c:pt>
                <c:pt idx="1787">
                  <c:v>1</c:v>
                </c:pt>
                <c:pt idx="1788">
                  <c:v>13</c:v>
                </c:pt>
                <c:pt idx="1789">
                  <c:v>369</c:v>
                </c:pt>
                <c:pt idx="1790">
                  <c:v>5</c:v>
                </c:pt>
                <c:pt idx="1791">
                  <c:v>2</c:v>
                </c:pt>
                <c:pt idx="1792">
                  <c:v>3</c:v>
                </c:pt>
                <c:pt idx="1793">
                  <c:v>275</c:v>
                </c:pt>
                <c:pt idx="1794">
                  <c:v>9</c:v>
                </c:pt>
                <c:pt idx="1795">
                  <c:v>2</c:v>
                </c:pt>
                <c:pt idx="1796">
                  <c:v>11</c:v>
                </c:pt>
                <c:pt idx="1797">
                  <c:v>12</c:v>
                </c:pt>
                <c:pt idx="1798">
                  <c:v>9</c:v>
                </c:pt>
                <c:pt idx="1799">
                  <c:v>21</c:v>
                </c:pt>
                <c:pt idx="1800">
                  <c:v>20</c:v>
                </c:pt>
                <c:pt idx="1801">
                  <c:v>16</c:v>
                </c:pt>
                <c:pt idx="1802">
                  <c:v>12</c:v>
                </c:pt>
                <c:pt idx="1803">
                  <c:v>19</c:v>
                </c:pt>
                <c:pt idx="1804">
                  <c:v>5</c:v>
                </c:pt>
                <c:pt idx="1805">
                  <c:v>1</c:v>
                </c:pt>
                <c:pt idx="1806">
                  <c:v>10</c:v>
                </c:pt>
                <c:pt idx="1807">
                  <c:v>9</c:v>
                </c:pt>
                <c:pt idx="1808">
                  <c:v>15</c:v>
                </c:pt>
                <c:pt idx="1809">
                  <c:v>7</c:v>
                </c:pt>
                <c:pt idx="1810">
                  <c:v>24</c:v>
                </c:pt>
                <c:pt idx="1811">
                  <c:v>19</c:v>
                </c:pt>
                <c:pt idx="1812">
                  <c:v>28</c:v>
                </c:pt>
                <c:pt idx="1813">
                  <c:v>280</c:v>
                </c:pt>
                <c:pt idx="1814">
                  <c:v>0</c:v>
                </c:pt>
                <c:pt idx="1815">
                  <c:v>164</c:v>
                </c:pt>
                <c:pt idx="1816">
                  <c:v>7</c:v>
                </c:pt>
                <c:pt idx="1817">
                  <c:v>31</c:v>
                </c:pt>
                <c:pt idx="1818">
                  <c:v>6</c:v>
                </c:pt>
                <c:pt idx="1819">
                  <c:v>4</c:v>
                </c:pt>
                <c:pt idx="1820">
                  <c:v>3</c:v>
                </c:pt>
                <c:pt idx="1821">
                  <c:v>48</c:v>
                </c:pt>
                <c:pt idx="1822">
                  <c:v>3</c:v>
                </c:pt>
                <c:pt idx="1823">
                  <c:v>133</c:v>
                </c:pt>
                <c:pt idx="1824">
                  <c:v>7</c:v>
                </c:pt>
                <c:pt idx="1825">
                  <c:v>13</c:v>
                </c:pt>
                <c:pt idx="1826">
                  <c:v>9</c:v>
                </c:pt>
                <c:pt idx="1827">
                  <c:v>3</c:v>
                </c:pt>
                <c:pt idx="1828">
                  <c:v>60</c:v>
                </c:pt>
                <c:pt idx="1829">
                  <c:v>28</c:v>
                </c:pt>
                <c:pt idx="1830">
                  <c:v>2</c:v>
                </c:pt>
                <c:pt idx="1831">
                  <c:v>6</c:v>
                </c:pt>
                <c:pt idx="1832">
                  <c:v>14</c:v>
                </c:pt>
                <c:pt idx="1833">
                  <c:v>4</c:v>
                </c:pt>
                <c:pt idx="1834">
                  <c:v>16</c:v>
                </c:pt>
                <c:pt idx="1835">
                  <c:v>2</c:v>
                </c:pt>
                <c:pt idx="1836">
                  <c:v>2</c:v>
                </c:pt>
                <c:pt idx="1837">
                  <c:v>20</c:v>
                </c:pt>
                <c:pt idx="1838">
                  <c:v>37</c:v>
                </c:pt>
                <c:pt idx="1839">
                  <c:v>4</c:v>
                </c:pt>
                <c:pt idx="1840">
                  <c:v>20</c:v>
                </c:pt>
                <c:pt idx="1841">
                  <c:v>21</c:v>
                </c:pt>
                <c:pt idx="1842">
                  <c:v>14</c:v>
                </c:pt>
                <c:pt idx="1843">
                  <c:v>3</c:v>
                </c:pt>
                <c:pt idx="1844">
                  <c:v>5</c:v>
                </c:pt>
                <c:pt idx="1845">
                  <c:v>13</c:v>
                </c:pt>
                <c:pt idx="1846">
                  <c:v>2</c:v>
                </c:pt>
                <c:pt idx="1847">
                  <c:v>10</c:v>
                </c:pt>
                <c:pt idx="1848">
                  <c:v>16</c:v>
                </c:pt>
                <c:pt idx="1849">
                  <c:v>26</c:v>
                </c:pt>
                <c:pt idx="1850">
                  <c:v>18</c:v>
                </c:pt>
                <c:pt idx="1851">
                  <c:v>3</c:v>
                </c:pt>
                <c:pt idx="1852">
                  <c:v>10</c:v>
                </c:pt>
                <c:pt idx="1853">
                  <c:v>0</c:v>
                </c:pt>
                <c:pt idx="1854">
                  <c:v>4</c:v>
                </c:pt>
                <c:pt idx="1855">
                  <c:v>0</c:v>
                </c:pt>
                <c:pt idx="1856">
                  <c:v>2</c:v>
                </c:pt>
                <c:pt idx="1857">
                  <c:v>9</c:v>
                </c:pt>
                <c:pt idx="1858">
                  <c:v>1</c:v>
                </c:pt>
                <c:pt idx="1859">
                  <c:v>2</c:v>
                </c:pt>
                <c:pt idx="1860">
                  <c:v>1</c:v>
                </c:pt>
                <c:pt idx="1861">
                  <c:v>0</c:v>
                </c:pt>
                <c:pt idx="1862">
                  <c:v>7</c:v>
                </c:pt>
                <c:pt idx="1863">
                  <c:v>1</c:v>
                </c:pt>
                <c:pt idx="1864">
                  <c:v>0</c:v>
                </c:pt>
                <c:pt idx="1865">
                  <c:v>3</c:v>
                </c:pt>
                <c:pt idx="1866">
                  <c:v>5</c:v>
                </c:pt>
                <c:pt idx="1867">
                  <c:v>0</c:v>
                </c:pt>
                <c:pt idx="1868">
                  <c:v>0</c:v>
                </c:pt>
                <c:pt idx="1869">
                  <c:v>0</c:v>
                </c:pt>
                <c:pt idx="1870">
                  <c:v>1</c:v>
                </c:pt>
                <c:pt idx="1871">
                  <c:v>0</c:v>
                </c:pt>
                <c:pt idx="1872">
                  <c:v>0</c:v>
                </c:pt>
                <c:pt idx="1873">
                  <c:v>0</c:v>
                </c:pt>
                <c:pt idx="1874">
                  <c:v>0</c:v>
                </c:pt>
                <c:pt idx="1875">
                  <c:v>0</c:v>
                </c:pt>
                <c:pt idx="1876">
                  <c:v>2</c:v>
                </c:pt>
                <c:pt idx="1877">
                  <c:v>5</c:v>
                </c:pt>
                <c:pt idx="1878">
                  <c:v>0</c:v>
                </c:pt>
                <c:pt idx="1879">
                  <c:v>3</c:v>
                </c:pt>
                <c:pt idx="1880">
                  <c:v>3</c:v>
                </c:pt>
                <c:pt idx="1881">
                  <c:v>3</c:v>
                </c:pt>
                <c:pt idx="1882">
                  <c:v>2</c:v>
                </c:pt>
                <c:pt idx="1883">
                  <c:v>0</c:v>
                </c:pt>
                <c:pt idx="1884">
                  <c:v>0</c:v>
                </c:pt>
                <c:pt idx="1885">
                  <c:v>1</c:v>
                </c:pt>
                <c:pt idx="1886">
                  <c:v>0</c:v>
                </c:pt>
                <c:pt idx="1887">
                  <c:v>7</c:v>
                </c:pt>
                <c:pt idx="1888">
                  <c:v>4</c:v>
                </c:pt>
                <c:pt idx="1889">
                  <c:v>24</c:v>
                </c:pt>
                <c:pt idx="1890">
                  <c:v>0</c:v>
                </c:pt>
                <c:pt idx="1891">
                  <c:v>15</c:v>
                </c:pt>
                <c:pt idx="1892">
                  <c:v>0</c:v>
                </c:pt>
                <c:pt idx="1893">
                  <c:v>0</c:v>
                </c:pt>
                <c:pt idx="1894">
                  <c:v>2</c:v>
                </c:pt>
                <c:pt idx="1895">
                  <c:v>0</c:v>
                </c:pt>
                <c:pt idx="1896">
                  <c:v>1</c:v>
                </c:pt>
                <c:pt idx="1897">
                  <c:v>3</c:v>
                </c:pt>
                <c:pt idx="1898">
                  <c:v>3</c:v>
                </c:pt>
                <c:pt idx="1899">
                  <c:v>2</c:v>
                </c:pt>
                <c:pt idx="1900">
                  <c:v>0</c:v>
                </c:pt>
                <c:pt idx="1901">
                  <c:v>7</c:v>
                </c:pt>
                <c:pt idx="1902">
                  <c:v>11</c:v>
                </c:pt>
                <c:pt idx="1903">
                  <c:v>8</c:v>
                </c:pt>
                <c:pt idx="1904">
                  <c:v>6</c:v>
                </c:pt>
                <c:pt idx="1905">
                  <c:v>1</c:v>
                </c:pt>
                <c:pt idx="1906">
                  <c:v>0</c:v>
                </c:pt>
                <c:pt idx="1907">
                  <c:v>0</c:v>
                </c:pt>
                <c:pt idx="1908">
                  <c:v>0</c:v>
                </c:pt>
                <c:pt idx="1909">
                  <c:v>3</c:v>
                </c:pt>
                <c:pt idx="1910">
                  <c:v>0</c:v>
                </c:pt>
                <c:pt idx="1911">
                  <c:v>0</c:v>
                </c:pt>
                <c:pt idx="1912">
                  <c:v>11</c:v>
                </c:pt>
                <c:pt idx="1913">
                  <c:v>1</c:v>
                </c:pt>
                <c:pt idx="1914">
                  <c:v>0</c:v>
                </c:pt>
                <c:pt idx="1915">
                  <c:v>2</c:v>
                </c:pt>
                <c:pt idx="1916">
                  <c:v>4</c:v>
                </c:pt>
                <c:pt idx="1917">
                  <c:v>1</c:v>
                </c:pt>
                <c:pt idx="1918">
                  <c:v>1</c:v>
                </c:pt>
                <c:pt idx="1919">
                  <c:v>12</c:v>
                </c:pt>
                <c:pt idx="1920">
                  <c:v>3</c:v>
                </c:pt>
                <c:pt idx="1921">
                  <c:v>1</c:v>
                </c:pt>
                <c:pt idx="1922">
                  <c:v>2</c:v>
                </c:pt>
                <c:pt idx="1923">
                  <c:v>2</c:v>
                </c:pt>
                <c:pt idx="1924">
                  <c:v>2</c:v>
                </c:pt>
                <c:pt idx="1925">
                  <c:v>8</c:v>
                </c:pt>
                <c:pt idx="1926">
                  <c:v>0</c:v>
                </c:pt>
                <c:pt idx="1927">
                  <c:v>1</c:v>
                </c:pt>
                <c:pt idx="1928">
                  <c:v>3</c:v>
                </c:pt>
                <c:pt idx="1929">
                  <c:v>15</c:v>
                </c:pt>
                <c:pt idx="1930">
                  <c:v>2</c:v>
                </c:pt>
                <c:pt idx="1931">
                  <c:v>0</c:v>
                </c:pt>
                <c:pt idx="1932">
                  <c:v>8</c:v>
                </c:pt>
                <c:pt idx="1933">
                  <c:v>1</c:v>
                </c:pt>
                <c:pt idx="1934">
                  <c:v>2</c:v>
                </c:pt>
                <c:pt idx="1935">
                  <c:v>0</c:v>
                </c:pt>
                <c:pt idx="1936">
                  <c:v>7</c:v>
                </c:pt>
                <c:pt idx="1937">
                  <c:v>57</c:v>
                </c:pt>
                <c:pt idx="1938">
                  <c:v>5</c:v>
                </c:pt>
                <c:pt idx="1939">
                  <c:v>5</c:v>
                </c:pt>
                <c:pt idx="1940">
                  <c:v>2</c:v>
                </c:pt>
                <c:pt idx="1941">
                  <c:v>1</c:v>
                </c:pt>
                <c:pt idx="1942">
                  <c:v>1</c:v>
                </c:pt>
                <c:pt idx="1943">
                  <c:v>1</c:v>
                </c:pt>
                <c:pt idx="1944">
                  <c:v>0</c:v>
                </c:pt>
                <c:pt idx="1945">
                  <c:v>11</c:v>
                </c:pt>
                <c:pt idx="1946">
                  <c:v>2</c:v>
                </c:pt>
                <c:pt idx="1947">
                  <c:v>1</c:v>
                </c:pt>
                <c:pt idx="1948">
                  <c:v>1</c:v>
                </c:pt>
                <c:pt idx="1949">
                  <c:v>0</c:v>
                </c:pt>
                <c:pt idx="1950">
                  <c:v>0</c:v>
                </c:pt>
                <c:pt idx="1951">
                  <c:v>5</c:v>
                </c:pt>
                <c:pt idx="1952">
                  <c:v>14</c:v>
                </c:pt>
                <c:pt idx="1953">
                  <c:v>4</c:v>
                </c:pt>
                <c:pt idx="1954">
                  <c:v>1</c:v>
                </c:pt>
                <c:pt idx="1955">
                  <c:v>11</c:v>
                </c:pt>
                <c:pt idx="1956">
                  <c:v>0</c:v>
                </c:pt>
                <c:pt idx="1957">
                  <c:v>2</c:v>
                </c:pt>
                <c:pt idx="1958">
                  <c:v>1</c:v>
                </c:pt>
                <c:pt idx="1959">
                  <c:v>3</c:v>
                </c:pt>
                <c:pt idx="1960">
                  <c:v>1</c:v>
                </c:pt>
                <c:pt idx="1961">
                  <c:v>1</c:v>
                </c:pt>
                <c:pt idx="1962">
                  <c:v>3</c:v>
                </c:pt>
                <c:pt idx="1963">
                  <c:v>0</c:v>
                </c:pt>
                <c:pt idx="1964">
                  <c:v>9</c:v>
                </c:pt>
                <c:pt idx="1965">
                  <c:v>2</c:v>
                </c:pt>
                <c:pt idx="1966">
                  <c:v>3</c:v>
                </c:pt>
                <c:pt idx="1967">
                  <c:v>11</c:v>
                </c:pt>
                <c:pt idx="1968">
                  <c:v>0</c:v>
                </c:pt>
                <c:pt idx="1969">
                  <c:v>1</c:v>
                </c:pt>
                <c:pt idx="1970">
                  <c:v>0</c:v>
                </c:pt>
                <c:pt idx="1971">
                  <c:v>0</c:v>
                </c:pt>
                <c:pt idx="1972">
                  <c:v>2</c:v>
                </c:pt>
                <c:pt idx="1973">
                  <c:v>0</c:v>
                </c:pt>
                <c:pt idx="1974">
                  <c:v>1</c:v>
                </c:pt>
                <c:pt idx="1975">
                  <c:v>14</c:v>
                </c:pt>
                <c:pt idx="1976">
                  <c:v>3</c:v>
                </c:pt>
                <c:pt idx="1977">
                  <c:v>0</c:v>
                </c:pt>
                <c:pt idx="1978">
                  <c:v>0</c:v>
                </c:pt>
                <c:pt idx="1979">
                  <c:v>6</c:v>
                </c:pt>
                <c:pt idx="1980">
                  <c:v>7</c:v>
                </c:pt>
                <c:pt idx="1981">
                  <c:v>3</c:v>
                </c:pt>
                <c:pt idx="1982">
                  <c:v>3</c:v>
                </c:pt>
                <c:pt idx="1983">
                  <c:v>0</c:v>
                </c:pt>
                <c:pt idx="1984">
                  <c:v>2</c:v>
                </c:pt>
                <c:pt idx="1985">
                  <c:v>1</c:v>
                </c:pt>
                <c:pt idx="1986">
                  <c:v>7</c:v>
                </c:pt>
                <c:pt idx="1987">
                  <c:v>1</c:v>
                </c:pt>
                <c:pt idx="1988">
                  <c:v>10</c:v>
                </c:pt>
                <c:pt idx="1989">
                  <c:v>0</c:v>
                </c:pt>
                <c:pt idx="1990">
                  <c:v>5</c:v>
                </c:pt>
                <c:pt idx="1991">
                  <c:v>1</c:v>
                </c:pt>
                <c:pt idx="1992">
                  <c:v>0</c:v>
                </c:pt>
                <c:pt idx="1993">
                  <c:v>4</c:v>
                </c:pt>
                <c:pt idx="1994">
                  <c:v>2</c:v>
                </c:pt>
                <c:pt idx="1995">
                  <c:v>8</c:v>
                </c:pt>
                <c:pt idx="1996">
                  <c:v>2</c:v>
                </c:pt>
                <c:pt idx="1997">
                  <c:v>10</c:v>
                </c:pt>
                <c:pt idx="1998">
                  <c:v>0</c:v>
                </c:pt>
                <c:pt idx="1999">
                  <c:v>0</c:v>
                </c:pt>
              </c:numCache>
            </c:numRef>
          </c:yVal>
          <c:smooth val="0"/>
          <c:extLst>
            <c:ext xmlns:c16="http://schemas.microsoft.com/office/drawing/2014/chart" uri="{C3380CC4-5D6E-409C-BE32-E72D297353CC}">
              <c16:uniqueId val="{00000001-75AB-44E6-8263-682A11C50CA6}"/>
            </c:ext>
          </c:extLst>
        </c:ser>
        <c:dLbls>
          <c:showLegendKey val="0"/>
          <c:showVal val="0"/>
          <c:showCatName val="0"/>
          <c:showSerName val="0"/>
          <c:showPercent val="0"/>
          <c:showBubbleSize val="0"/>
        </c:dLbls>
        <c:axId val="92868832"/>
        <c:axId val="92872192"/>
      </c:scatterChart>
      <c:valAx>
        <c:axId val="9286883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2192"/>
        <c:crosses val="autoZero"/>
        <c:crossBetween val="midCat"/>
      </c:valAx>
      <c:valAx>
        <c:axId val="9287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88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[Furniture_Analysis_yaswanth.xlsx]Top 10 Products!PT_Top-Products</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Best Selling Products</a:t>
            </a:r>
            <a:endParaRPr lang="en-IN" b="1"/>
          </a:p>
        </c:rich>
      </c:tx>
      <c:layout>
        <c:manualLayout>
          <c:xMode val="edge"/>
          <c:yMode val="edge"/>
          <c:x val="0.2860277777777777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Products'!$B$3</c:f>
              <c:strCache>
                <c:ptCount val="1"/>
                <c:pt idx="0">
                  <c:v>Total</c:v>
                </c:pt>
              </c:strCache>
            </c:strRef>
          </c:tx>
          <c:spPr>
            <a:solidFill>
              <a:schemeClr val="accent1"/>
            </a:solidFill>
            <a:ln>
              <a:noFill/>
            </a:ln>
            <a:effectLst/>
          </c:spPr>
          <c:invertIfNegative val="0"/>
          <c:dLbls>
            <c:spPr>
              <a:noFill/>
              <a:ln>
                <a:noFill/>
              </a:ln>
              <a:effectLst>
                <a:glow rad="127000">
                  <a:schemeClr val="accent6"/>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Products'!$A$4:$A$15</c:f>
              <c:strCache>
                <c:ptCount val="11"/>
                <c:pt idx="0">
                  <c:v>Adjustable Laptop Desk Stand Portable Aluminum Ergonomic Lapdesk For TV Bed Sofa PC Notebook Table Desk Stand With Mouse Pad</c:v>
                </c:pt>
                <c:pt idx="1">
                  <c:v>Dresser For Bedroom With 9 Fabric Drawers Wardrobe Steel Frame Assembly Closet For Clothes Storage Display Cabinet Of Furniture</c:v>
                </c:pt>
                <c:pt idx="2">
                  <c:v>Monitor Stand for 13-32 inches Screens, Dual Monitor Mount Gas Spring, Dual Monitor Arm Full Motion Adjustable</c:v>
                </c:pt>
                <c:pt idx="3">
                  <c:v>MUMUCC Multifunctional Foldable And Adjustable Aluminum Alloy Reading Stand With Spring Clip For Laptops, Tablets &amp; Thick Books</c:v>
                </c:pt>
                <c:pt idx="4">
                  <c:v>MUMUCC Multifunctional Laptop Desk With Cushion and Filled with Foam Particles, Small Pillow Table, Hard Mouse Pad Large</c:v>
                </c:pt>
                <c:pt idx="5">
                  <c:v>Office Furniture Computer Stand 42*26cm Adjustable Foldable Laptop Holder Notebook Desks Lap PC Folding Desk Table Vented Stand</c:v>
                </c:pt>
                <c:pt idx="6">
                  <c:v>Portability Foot Rest Under Desk Footrest Ergonomic Foot Stool with Massage Rollers Foot Rest for Home Office Work Fast Ship</c:v>
                </c:pt>
                <c:pt idx="7">
                  <c:v>Portable Folding Telescopic Stool Lightweight Plastic Subway Queuing Chair Outdoor Camping Chair Fishing Seat with Carry Bag</c:v>
                </c:pt>
                <c:pt idx="8">
                  <c:v>Portable round Folding Chair Accordion Chair Height Adjustment Simple Tool Elephant Swing Playground Queue Chair</c:v>
                </c:pt>
                <c:pt idx="9">
                  <c:v>Shoe-shelf Shoerack Multilayer Shoe Rack Shoebox Bondage Furniture Plant Shelves Metal Cabinet Shoes Organizer Cabinets Space</c:v>
                </c:pt>
                <c:pt idx="10">
                  <c:v>Stylish Shoe Rack Metal Simple Shoe Shelf Footwear Organizer Stand Holder Space-saving Black Shoe Shelf for Living Room</c:v>
                </c:pt>
              </c:strCache>
            </c:strRef>
          </c:cat>
          <c:val>
            <c:numRef>
              <c:f>'Top 10 Products'!$B$4:$B$15</c:f>
              <c:numCache>
                <c:formatCode>0</c:formatCode>
                <c:ptCount val="11"/>
                <c:pt idx="0">
                  <c:v>600</c:v>
                </c:pt>
                <c:pt idx="1">
                  <c:v>600</c:v>
                </c:pt>
                <c:pt idx="2">
                  <c:v>900</c:v>
                </c:pt>
                <c:pt idx="3">
                  <c:v>6000</c:v>
                </c:pt>
                <c:pt idx="4">
                  <c:v>600</c:v>
                </c:pt>
                <c:pt idx="5">
                  <c:v>1000</c:v>
                </c:pt>
                <c:pt idx="6">
                  <c:v>1900</c:v>
                </c:pt>
                <c:pt idx="7">
                  <c:v>900</c:v>
                </c:pt>
                <c:pt idx="8">
                  <c:v>10000</c:v>
                </c:pt>
                <c:pt idx="9">
                  <c:v>700</c:v>
                </c:pt>
                <c:pt idx="10">
                  <c:v>2000</c:v>
                </c:pt>
              </c:numCache>
            </c:numRef>
          </c:val>
          <c:extLst>
            <c:ext xmlns:c16="http://schemas.microsoft.com/office/drawing/2014/chart" uri="{C3380CC4-5D6E-409C-BE32-E72D297353CC}">
              <c16:uniqueId val="{00000000-115F-4952-BB12-A8EC60D263CC}"/>
            </c:ext>
          </c:extLst>
        </c:ser>
        <c:dLbls>
          <c:dLblPos val="outEnd"/>
          <c:showLegendKey val="0"/>
          <c:showVal val="1"/>
          <c:showCatName val="0"/>
          <c:showSerName val="0"/>
          <c:showPercent val="0"/>
          <c:showBubbleSize val="0"/>
        </c:dLbls>
        <c:gapWidth val="182"/>
        <c:axId val="588824976"/>
        <c:axId val="588824016"/>
      </c:barChart>
      <c:catAx>
        <c:axId val="58882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24016"/>
        <c:crosses val="autoZero"/>
        <c:auto val="1"/>
        <c:lblAlgn val="ctr"/>
        <c:lblOffset val="100"/>
        <c:noMultiLvlLbl val="0"/>
      </c:catAx>
      <c:valAx>
        <c:axId val="588824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24976"/>
        <c:crosses val="autoZero"/>
        <c:crossBetween val="between"/>
      </c:valAx>
      <c:spPr>
        <a:noFill/>
        <a:ln>
          <a:noFill/>
        </a:ln>
        <a:effectLst>
          <a:glow rad="127000">
            <a:srgbClr val="00B050"/>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By Shipping!PT_Shipping</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Shipping</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Shipping'!$B$3</c:f>
              <c:strCache>
                <c:ptCount val="1"/>
                <c:pt idx="0">
                  <c:v>Count of productTitle</c:v>
                </c:pt>
              </c:strCache>
            </c:strRef>
          </c:tx>
          <c:spPr>
            <a:solidFill>
              <a:schemeClr val="accent1"/>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Shipping'!$B$4:$B$106</c:f>
              <c:numCache>
                <c:formatCode>General</c:formatCode>
                <c:ptCount val="102"/>
                <c:pt idx="0">
                  <c:v>1</c:v>
                </c:pt>
                <c:pt idx="1">
                  <c:v>3</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2</c:v>
                </c:pt>
                <c:pt idx="33">
                  <c:v>1</c:v>
                </c:pt>
                <c:pt idx="34">
                  <c:v>1</c:v>
                </c:pt>
                <c:pt idx="35">
                  <c:v>1</c:v>
                </c:pt>
                <c:pt idx="36">
                  <c:v>1</c:v>
                </c:pt>
                <c:pt idx="37">
                  <c:v>1</c:v>
                </c:pt>
                <c:pt idx="38">
                  <c:v>1</c:v>
                </c:pt>
                <c:pt idx="39">
                  <c:v>1</c:v>
                </c:pt>
                <c:pt idx="40">
                  <c:v>1</c:v>
                </c:pt>
                <c:pt idx="41">
                  <c:v>1</c:v>
                </c:pt>
                <c:pt idx="42">
                  <c:v>2</c:v>
                </c:pt>
                <c:pt idx="43">
                  <c:v>1</c:v>
                </c:pt>
                <c:pt idx="44">
                  <c:v>1</c:v>
                </c:pt>
                <c:pt idx="45">
                  <c:v>1</c:v>
                </c:pt>
                <c:pt idx="46">
                  <c:v>1</c:v>
                </c:pt>
                <c:pt idx="47">
                  <c:v>1</c:v>
                </c:pt>
                <c:pt idx="48">
                  <c:v>1</c:v>
                </c:pt>
                <c:pt idx="49">
                  <c:v>1</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9</c:v>
                </c:pt>
                <c:pt idx="66">
                  <c:v>1</c:v>
                </c:pt>
                <c:pt idx="67">
                  <c:v>1</c:v>
                </c:pt>
                <c:pt idx="68">
                  <c:v>1</c:v>
                </c:pt>
                <c:pt idx="69">
                  <c:v>1</c:v>
                </c:pt>
                <c:pt idx="70">
                  <c:v>2</c:v>
                </c:pt>
                <c:pt idx="71">
                  <c:v>1</c:v>
                </c:pt>
                <c:pt idx="72">
                  <c:v>1</c:v>
                </c:pt>
                <c:pt idx="73">
                  <c:v>1</c:v>
                </c:pt>
                <c:pt idx="74">
                  <c:v>1</c:v>
                </c:pt>
                <c:pt idx="75">
                  <c:v>2</c:v>
                </c:pt>
                <c:pt idx="76">
                  <c:v>1</c:v>
                </c:pt>
                <c:pt idx="77">
                  <c:v>1</c:v>
                </c:pt>
                <c:pt idx="78">
                  <c:v>1</c:v>
                </c:pt>
                <c:pt idx="79">
                  <c:v>1</c:v>
                </c:pt>
                <c:pt idx="80">
                  <c:v>1</c:v>
                </c:pt>
                <c:pt idx="81">
                  <c:v>1</c:v>
                </c:pt>
                <c:pt idx="82">
                  <c:v>1</c:v>
                </c:pt>
                <c:pt idx="83">
                  <c:v>1</c:v>
                </c:pt>
                <c:pt idx="84">
                  <c:v>1</c:v>
                </c:pt>
                <c:pt idx="85">
                  <c:v>1</c:v>
                </c:pt>
                <c:pt idx="86">
                  <c:v>2</c:v>
                </c:pt>
                <c:pt idx="87">
                  <c:v>1</c:v>
                </c:pt>
                <c:pt idx="88">
                  <c:v>1</c:v>
                </c:pt>
                <c:pt idx="89">
                  <c:v>1</c:v>
                </c:pt>
                <c:pt idx="90">
                  <c:v>2</c:v>
                </c:pt>
                <c:pt idx="91">
                  <c:v>1</c:v>
                </c:pt>
                <c:pt idx="92">
                  <c:v>1</c:v>
                </c:pt>
                <c:pt idx="93">
                  <c:v>1</c:v>
                </c:pt>
                <c:pt idx="94">
                  <c:v>1</c:v>
                </c:pt>
                <c:pt idx="95">
                  <c:v>1</c:v>
                </c:pt>
                <c:pt idx="96">
                  <c:v>1</c:v>
                </c:pt>
                <c:pt idx="97">
                  <c:v>1</c:v>
                </c:pt>
                <c:pt idx="98">
                  <c:v>2</c:v>
                </c:pt>
                <c:pt idx="99">
                  <c:v>2</c:v>
                </c:pt>
                <c:pt idx="100">
                  <c:v>2</c:v>
                </c:pt>
                <c:pt idx="101">
                  <c:v>1879</c:v>
                </c:pt>
              </c:numCache>
            </c:numRef>
          </c:val>
          <c:extLst>
            <c:ext xmlns:c16="http://schemas.microsoft.com/office/drawing/2014/chart" uri="{C3380CC4-5D6E-409C-BE32-E72D297353CC}">
              <c16:uniqueId val="{00000000-5F5A-4C17-80BE-385616FAAF7E}"/>
            </c:ext>
          </c:extLst>
        </c:ser>
        <c:ser>
          <c:idx val="1"/>
          <c:order val="1"/>
          <c:tx>
            <c:strRef>
              <c:f>'Sales By Shipping'!$C$3</c:f>
              <c:strCache>
                <c:ptCount val="1"/>
                <c:pt idx="0">
                  <c:v>Sum of sold</c:v>
                </c:pt>
              </c:strCache>
            </c:strRef>
          </c:tx>
          <c:spPr>
            <a:solidFill>
              <a:schemeClr val="accent2"/>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Shipping'!$C$4:$C$106</c:f>
              <c:numCache>
                <c:formatCode>0</c:formatCode>
                <c:ptCount val="102"/>
                <c:pt idx="0">
                  <c:v>0</c:v>
                </c:pt>
                <c:pt idx="1">
                  <c:v>19</c:v>
                </c:pt>
                <c:pt idx="2">
                  <c:v>2</c:v>
                </c:pt>
                <c:pt idx="3">
                  <c:v>13</c:v>
                </c:pt>
                <c:pt idx="4">
                  <c:v>2</c:v>
                </c:pt>
                <c:pt idx="5">
                  <c:v>0</c:v>
                </c:pt>
                <c:pt idx="6">
                  <c:v>4</c:v>
                </c:pt>
                <c:pt idx="7">
                  <c:v>4</c:v>
                </c:pt>
                <c:pt idx="8">
                  <c:v>405</c:v>
                </c:pt>
                <c:pt idx="9">
                  <c:v>2</c:v>
                </c:pt>
                <c:pt idx="10">
                  <c:v>13</c:v>
                </c:pt>
                <c:pt idx="11">
                  <c:v>53</c:v>
                </c:pt>
                <c:pt idx="12">
                  <c:v>28</c:v>
                </c:pt>
                <c:pt idx="13">
                  <c:v>9</c:v>
                </c:pt>
                <c:pt idx="14">
                  <c:v>19</c:v>
                </c:pt>
                <c:pt idx="15">
                  <c:v>35</c:v>
                </c:pt>
                <c:pt idx="16">
                  <c:v>5</c:v>
                </c:pt>
                <c:pt idx="17">
                  <c:v>58</c:v>
                </c:pt>
                <c:pt idx="18">
                  <c:v>0</c:v>
                </c:pt>
                <c:pt idx="19">
                  <c:v>2</c:v>
                </c:pt>
                <c:pt idx="20">
                  <c:v>2</c:v>
                </c:pt>
                <c:pt idx="21">
                  <c:v>42</c:v>
                </c:pt>
                <c:pt idx="22">
                  <c:v>29</c:v>
                </c:pt>
                <c:pt idx="23">
                  <c:v>6</c:v>
                </c:pt>
                <c:pt idx="24">
                  <c:v>2</c:v>
                </c:pt>
                <c:pt idx="25">
                  <c:v>0</c:v>
                </c:pt>
                <c:pt idx="26">
                  <c:v>150</c:v>
                </c:pt>
                <c:pt idx="27">
                  <c:v>1</c:v>
                </c:pt>
                <c:pt idx="28">
                  <c:v>0</c:v>
                </c:pt>
                <c:pt idx="29">
                  <c:v>11</c:v>
                </c:pt>
                <c:pt idx="30">
                  <c:v>23</c:v>
                </c:pt>
                <c:pt idx="31">
                  <c:v>28</c:v>
                </c:pt>
                <c:pt idx="32">
                  <c:v>166</c:v>
                </c:pt>
                <c:pt idx="33">
                  <c:v>33</c:v>
                </c:pt>
                <c:pt idx="34">
                  <c:v>24</c:v>
                </c:pt>
                <c:pt idx="35">
                  <c:v>4</c:v>
                </c:pt>
                <c:pt idx="36">
                  <c:v>6</c:v>
                </c:pt>
                <c:pt idx="37">
                  <c:v>118</c:v>
                </c:pt>
                <c:pt idx="38">
                  <c:v>12</c:v>
                </c:pt>
                <c:pt idx="39">
                  <c:v>41</c:v>
                </c:pt>
                <c:pt idx="40">
                  <c:v>1</c:v>
                </c:pt>
                <c:pt idx="41">
                  <c:v>3</c:v>
                </c:pt>
                <c:pt idx="42">
                  <c:v>8</c:v>
                </c:pt>
                <c:pt idx="43">
                  <c:v>2</c:v>
                </c:pt>
                <c:pt idx="44">
                  <c:v>6</c:v>
                </c:pt>
                <c:pt idx="45">
                  <c:v>1</c:v>
                </c:pt>
                <c:pt idx="46">
                  <c:v>87</c:v>
                </c:pt>
                <c:pt idx="47">
                  <c:v>1</c:v>
                </c:pt>
                <c:pt idx="48">
                  <c:v>1</c:v>
                </c:pt>
                <c:pt idx="49">
                  <c:v>20</c:v>
                </c:pt>
                <c:pt idx="50">
                  <c:v>20</c:v>
                </c:pt>
                <c:pt idx="51">
                  <c:v>1</c:v>
                </c:pt>
                <c:pt idx="52">
                  <c:v>37</c:v>
                </c:pt>
                <c:pt idx="53">
                  <c:v>18</c:v>
                </c:pt>
                <c:pt idx="54">
                  <c:v>3</c:v>
                </c:pt>
                <c:pt idx="55">
                  <c:v>5</c:v>
                </c:pt>
                <c:pt idx="56">
                  <c:v>37</c:v>
                </c:pt>
                <c:pt idx="57">
                  <c:v>11</c:v>
                </c:pt>
                <c:pt idx="58">
                  <c:v>7</c:v>
                </c:pt>
                <c:pt idx="59">
                  <c:v>6</c:v>
                </c:pt>
                <c:pt idx="60">
                  <c:v>8</c:v>
                </c:pt>
                <c:pt idx="61">
                  <c:v>21</c:v>
                </c:pt>
                <c:pt idx="62">
                  <c:v>34</c:v>
                </c:pt>
                <c:pt idx="63">
                  <c:v>11</c:v>
                </c:pt>
                <c:pt idx="64">
                  <c:v>13</c:v>
                </c:pt>
                <c:pt idx="65">
                  <c:v>284</c:v>
                </c:pt>
                <c:pt idx="66">
                  <c:v>18</c:v>
                </c:pt>
                <c:pt idx="67">
                  <c:v>10</c:v>
                </c:pt>
                <c:pt idx="68">
                  <c:v>23</c:v>
                </c:pt>
                <c:pt idx="69">
                  <c:v>0</c:v>
                </c:pt>
                <c:pt idx="70">
                  <c:v>2</c:v>
                </c:pt>
                <c:pt idx="71">
                  <c:v>34</c:v>
                </c:pt>
                <c:pt idx="72">
                  <c:v>21</c:v>
                </c:pt>
                <c:pt idx="73">
                  <c:v>26</c:v>
                </c:pt>
                <c:pt idx="74">
                  <c:v>8</c:v>
                </c:pt>
                <c:pt idx="75">
                  <c:v>61</c:v>
                </c:pt>
                <c:pt idx="76">
                  <c:v>19</c:v>
                </c:pt>
                <c:pt idx="77">
                  <c:v>7</c:v>
                </c:pt>
                <c:pt idx="78">
                  <c:v>3</c:v>
                </c:pt>
                <c:pt idx="79">
                  <c:v>10</c:v>
                </c:pt>
                <c:pt idx="80">
                  <c:v>16</c:v>
                </c:pt>
                <c:pt idx="81">
                  <c:v>20</c:v>
                </c:pt>
                <c:pt idx="82">
                  <c:v>28</c:v>
                </c:pt>
                <c:pt idx="83">
                  <c:v>1</c:v>
                </c:pt>
                <c:pt idx="84">
                  <c:v>15</c:v>
                </c:pt>
                <c:pt idx="85">
                  <c:v>1</c:v>
                </c:pt>
                <c:pt idx="86">
                  <c:v>13</c:v>
                </c:pt>
                <c:pt idx="87">
                  <c:v>53</c:v>
                </c:pt>
                <c:pt idx="88">
                  <c:v>0</c:v>
                </c:pt>
                <c:pt idx="89">
                  <c:v>1</c:v>
                </c:pt>
                <c:pt idx="90">
                  <c:v>25</c:v>
                </c:pt>
                <c:pt idx="91">
                  <c:v>2</c:v>
                </c:pt>
                <c:pt idx="92">
                  <c:v>7</c:v>
                </c:pt>
                <c:pt idx="93">
                  <c:v>15</c:v>
                </c:pt>
                <c:pt idx="94">
                  <c:v>34</c:v>
                </c:pt>
                <c:pt idx="95">
                  <c:v>6</c:v>
                </c:pt>
                <c:pt idx="96">
                  <c:v>1</c:v>
                </c:pt>
                <c:pt idx="97">
                  <c:v>10</c:v>
                </c:pt>
                <c:pt idx="98">
                  <c:v>8</c:v>
                </c:pt>
                <c:pt idx="99">
                  <c:v>16</c:v>
                </c:pt>
                <c:pt idx="100">
                  <c:v>4</c:v>
                </c:pt>
                <c:pt idx="101">
                  <c:v>44452</c:v>
                </c:pt>
              </c:numCache>
            </c:numRef>
          </c:val>
          <c:extLst>
            <c:ext xmlns:c16="http://schemas.microsoft.com/office/drawing/2014/chart" uri="{C3380CC4-5D6E-409C-BE32-E72D297353CC}">
              <c16:uniqueId val="{00000001-5F5A-4C17-80BE-385616FAAF7E}"/>
            </c:ext>
          </c:extLst>
        </c:ser>
        <c:ser>
          <c:idx val="2"/>
          <c:order val="2"/>
          <c:tx>
            <c:strRef>
              <c:f>'Sales By Shipping'!$D$3</c:f>
              <c:strCache>
                <c:ptCount val="1"/>
                <c:pt idx="0">
                  <c:v>Average of price</c:v>
                </c:pt>
              </c:strCache>
            </c:strRef>
          </c:tx>
          <c:spPr>
            <a:solidFill>
              <a:schemeClr val="accent3"/>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Shipping'!$D$4:$D$106</c:f>
              <c:numCache>
                <c:formatCode>[$$-409]#,##0.00</c:formatCode>
                <c:ptCount val="102"/>
                <c:pt idx="0">
                  <c:v>99.48</c:v>
                </c:pt>
                <c:pt idx="1">
                  <c:v>44.623333333333335</c:v>
                </c:pt>
                <c:pt idx="2">
                  <c:v>51.06</c:v>
                </c:pt>
                <c:pt idx="3">
                  <c:v>14.27</c:v>
                </c:pt>
                <c:pt idx="4">
                  <c:v>88.51</c:v>
                </c:pt>
                <c:pt idx="5">
                  <c:v>33.880000000000003</c:v>
                </c:pt>
                <c:pt idx="6">
                  <c:v>66.959999999999994</c:v>
                </c:pt>
                <c:pt idx="7">
                  <c:v>8.1199999999999992</c:v>
                </c:pt>
                <c:pt idx="8">
                  <c:v>233.46</c:v>
                </c:pt>
                <c:pt idx="9">
                  <c:v>155.24</c:v>
                </c:pt>
                <c:pt idx="10">
                  <c:v>91.82</c:v>
                </c:pt>
                <c:pt idx="11">
                  <c:v>94.75</c:v>
                </c:pt>
                <c:pt idx="12">
                  <c:v>3.99</c:v>
                </c:pt>
                <c:pt idx="13">
                  <c:v>11.47</c:v>
                </c:pt>
                <c:pt idx="14">
                  <c:v>13.08</c:v>
                </c:pt>
                <c:pt idx="15">
                  <c:v>34.200000000000003</c:v>
                </c:pt>
                <c:pt idx="16">
                  <c:v>4.97</c:v>
                </c:pt>
                <c:pt idx="17">
                  <c:v>115.15</c:v>
                </c:pt>
                <c:pt idx="18">
                  <c:v>98.23</c:v>
                </c:pt>
                <c:pt idx="19">
                  <c:v>2.84</c:v>
                </c:pt>
                <c:pt idx="20">
                  <c:v>3.94</c:v>
                </c:pt>
                <c:pt idx="21">
                  <c:v>21.19</c:v>
                </c:pt>
                <c:pt idx="22">
                  <c:v>14.9</c:v>
                </c:pt>
                <c:pt idx="23">
                  <c:v>19.940000000000001</c:v>
                </c:pt>
                <c:pt idx="24">
                  <c:v>26.95</c:v>
                </c:pt>
                <c:pt idx="25">
                  <c:v>78.55</c:v>
                </c:pt>
                <c:pt idx="26">
                  <c:v>32.53</c:v>
                </c:pt>
                <c:pt idx="27">
                  <c:v>29</c:v>
                </c:pt>
                <c:pt idx="28">
                  <c:v>144.44</c:v>
                </c:pt>
                <c:pt idx="29">
                  <c:v>6.07</c:v>
                </c:pt>
                <c:pt idx="30">
                  <c:v>14.17</c:v>
                </c:pt>
                <c:pt idx="31">
                  <c:v>21.7</c:v>
                </c:pt>
                <c:pt idx="32">
                  <c:v>38.914999999999999</c:v>
                </c:pt>
                <c:pt idx="33">
                  <c:v>62.24</c:v>
                </c:pt>
                <c:pt idx="34">
                  <c:v>5.6</c:v>
                </c:pt>
                <c:pt idx="35">
                  <c:v>3.62</c:v>
                </c:pt>
                <c:pt idx="36">
                  <c:v>79.98</c:v>
                </c:pt>
                <c:pt idx="37">
                  <c:v>57.15</c:v>
                </c:pt>
                <c:pt idx="38">
                  <c:v>25.16</c:v>
                </c:pt>
                <c:pt idx="39">
                  <c:v>59.1</c:v>
                </c:pt>
                <c:pt idx="40">
                  <c:v>7.09</c:v>
                </c:pt>
                <c:pt idx="41">
                  <c:v>41.44</c:v>
                </c:pt>
                <c:pt idx="42">
                  <c:v>37.590000000000003</c:v>
                </c:pt>
                <c:pt idx="43">
                  <c:v>104.24</c:v>
                </c:pt>
                <c:pt idx="44">
                  <c:v>103.38</c:v>
                </c:pt>
                <c:pt idx="45">
                  <c:v>6.87</c:v>
                </c:pt>
                <c:pt idx="46">
                  <c:v>10.85</c:v>
                </c:pt>
                <c:pt idx="47">
                  <c:v>42.47</c:v>
                </c:pt>
                <c:pt idx="48">
                  <c:v>4.1500000000000004</c:v>
                </c:pt>
                <c:pt idx="49">
                  <c:v>66.040000000000006</c:v>
                </c:pt>
                <c:pt idx="50">
                  <c:v>57.83</c:v>
                </c:pt>
                <c:pt idx="51">
                  <c:v>30.7</c:v>
                </c:pt>
                <c:pt idx="52">
                  <c:v>15</c:v>
                </c:pt>
                <c:pt idx="53">
                  <c:v>10</c:v>
                </c:pt>
                <c:pt idx="54">
                  <c:v>56.15</c:v>
                </c:pt>
                <c:pt idx="55">
                  <c:v>53.45</c:v>
                </c:pt>
                <c:pt idx="56">
                  <c:v>89.15</c:v>
                </c:pt>
                <c:pt idx="57">
                  <c:v>54.99</c:v>
                </c:pt>
                <c:pt idx="58">
                  <c:v>22.24</c:v>
                </c:pt>
                <c:pt idx="59">
                  <c:v>217.95</c:v>
                </c:pt>
                <c:pt idx="60">
                  <c:v>102.05</c:v>
                </c:pt>
                <c:pt idx="61">
                  <c:v>33.85</c:v>
                </c:pt>
                <c:pt idx="62">
                  <c:v>27.5</c:v>
                </c:pt>
                <c:pt idx="63">
                  <c:v>12.04</c:v>
                </c:pt>
                <c:pt idx="64">
                  <c:v>9.36</c:v>
                </c:pt>
                <c:pt idx="65">
                  <c:v>19.633333333333336</c:v>
                </c:pt>
                <c:pt idx="66">
                  <c:v>55.23</c:v>
                </c:pt>
                <c:pt idx="67">
                  <c:v>7.9</c:v>
                </c:pt>
                <c:pt idx="68">
                  <c:v>44.69</c:v>
                </c:pt>
                <c:pt idx="69">
                  <c:v>58.62</c:v>
                </c:pt>
                <c:pt idx="70">
                  <c:v>30.875</c:v>
                </c:pt>
                <c:pt idx="71">
                  <c:v>37.69</c:v>
                </c:pt>
                <c:pt idx="72">
                  <c:v>16</c:v>
                </c:pt>
                <c:pt idx="73">
                  <c:v>36.880000000000003</c:v>
                </c:pt>
                <c:pt idx="74">
                  <c:v>28.05</c:v>
                </c:pt>
                <c:pt idx="75">
                  <c:v>15.030000000000001</c:v>
                </c:pt>
                <c:pt idx="76">
                  <c:v>11.2</c:v>
                </c:pt>
                <c:pt idx="77">
                  <c:v>8.86</c:v>
                </c:pt>
                <c:pt idx="78">
                  <c:v>14.71</c:v>
                </c:pt>
                <c:pt idx="79">
                  <c:v>28.66</c:v>
                </c:pt>
                <c:pt idx="80">
                  <c:v>3.38</c:v>
                </c:pt>
                <c:pt idx="81">
                  <c:v>31.17</c:v>
                </c:pt>
                <c:pt idx="82">
                  <c:v>30.77</c:v>
                </c:pt>
                <c:pt idx="83">
                  <c:v>45.65</c:v>
                </c:pt>
                <c:pt idx="84">
                  <c:v>42.37</c:v>
                </c:pt>
                <c:pt idx="85">
                  <c:v>58.09</c:v>
                </c:pt>
                <c:pt idx="86">
                  <c:v>8.504999999999999</c:v>
                </c:pt>
                <c:pt idx="87">
                  <c:v>45.94</c:v>
                </c:pt>
                <c:pt idx="88">
                  <c:v>4.26</c:v>
                </c:pt>
                <c:pt idx="89">
                  <c:v>3.13</c:v>
                </c:pt>
                <c:pt idx="90">
                  <c:v>6.74</c:v>
                </c:pt>
                <c:pt idx="91">
                  <c:v>30.08</c:v>
                </c:pt>
                <c:pt idx="92">
                  <c:v>50.23</c:v>
                </c:pt>
                <c:pt idx="93">
                  <c:v>26.18</c:v>
                </c:pt>
                <c:pt idx="94">
                  <c:v>33.909999999999997</c:v>
                </c:pt>
                <c:pt idx="95">
                  <c:v>51.27</c:v>
                </c:pt>
                <c:pt idx="96">
                  <c:v>23.77</c:v>
                </c:pt>
                <c:pt idx="97">
                  <c:v>26.3</c:v>
                </c:pt>
                <c:pt idx="98">
                  <c:v>46.67</c:v>
                </c:pt>
                <c:pt idx="99">
                  <c:v>13.024999999999999</c:v>
                </c:pt>
                <c:pt idx="100">
                  <c:v>167.02</c:v>
                </c:pt>
                <c:pt idx="101">
                  <c:v>163.97511442256513</c:v>
                </c:pt>
              </c:numCache>
            </c:numRef>
          </c:val>
          <c:extLst>
            <c:ext xmlns:c16="http://schemas.microsoft.com/office/drawing/2014/chart" uri="{C3380CC4-5D6E-409C-BE32-E72D297353CC}">
              <c16:uniqueId val="{00000002-5F5A-4C17-80BE-385616FAAF7E}"/>
            </c:ext>
          </c:extLst>
        </c:ser>
        <c:ser>
          <c:idx val="3"/>
          <c:order val="3"/>
          <c:tx>
            <c:strRef>
              <c:f>'Sales By Shipping'!$E$3</c:f>
              <c:strCache>
                <c:ptCount val="1"/>
                <c:pt idx="0">
                  <c:v>Sum of Revenue</c:v>
                </c:pt>
              </c:strCache>
            </c:strRef>
          </c:tx>
          <c:spPr>
            <a:solidFill>
              <a:schemeClr val="accent4"/>
            </a:solidFill>
            <a:ln>
              <a:noFill/>
            </a:ln>
            <a:effectLst/>
          </c:spPr>
          <c:invertIfNegative val="0"/>
          <c:cat>
            <c:strRef>
              <c:f>'Sales By Shipping'!$A$4:$A$106</c:f>
              <c:strCache>
                <c:ptCount val="102"/>
                <c:pt idx="0">
                  <c:v>8</c:v>
                </c:pt>
                <c:pt idx="1">
                  <c:v>$</c:v>
                </c:pt>
                <c:pt idx="2">
                  <c:v>b</c:v>
                </c:pt>
                <c:pt idx="3">
                  <c:v>+Shipping: 1,115.86</c:v>
                </c:pt>
                <c:pt idx="4">
                  <c:v>+Shipping: 1,323.31</c:v>
                </c:pt>
                <c:pt idx="5">
                  <c:v>+Shipping: 104.89</c:v>
                </c:pt>
                <c:pt idx="6">
                  <c:v>+Shipping: 106.05</c:v>
                </c:pt>
                <c:pt idx="7">
                  <c:v>+Shipping: 106.13</c:v>
                </c:pt>
                <c:pt idx="8">
                  <c:v>+Shipping: 109.18</c:v>
                </c:pt>
                <c:pt idx="9">
                  <c:v>+Shipping: 110.64</c:v>
                </c:pt>
                <c:pt idx="10">
                  <c:v>+Shipping: 112.1</c:v>
                </c:pt>
                <c:pt idx="11">
                  <c:v>+Shipping: 12.03</c:v>
                </c:pt>
                <c:pt idx="12">
                  <c:v>+Shipping: 12.82</c:v>
                </c:pt>
                <c:pt idx="13">
                  <c:v>+Shipping: 120.25</c:v>
                </c:pt>
                <c:pt idx="14">
                  <c:v>+Shipping: 122.29</c:v>
                </c:pt>
                <c:pt idx="15">
                  <c:v>+Shipping: 129.03</c:v>
                </c:pt>
                <c:pt idx="16">
                  <c:v>+Shipping: 13.95</c:v>
                </c:pt>
                <c:pt idx="17">
                  <c:v>+Shipping: 132.48</c:v>
                </c:pt>
                <c:pt idx="18">
                  <c:v>+Shipping: 134.27</c:v>
                </c:pt>
                <c:pt idx="19">
                  <c:v>+Shipping: 14.91</c:v>
                </c:pt>
                <c:pt idx="20">
                  <c:v>+Shipping: 14.97</c:v>
                </c:pt>
                <c:pt idx="21">
                  <c:v>+Shipping: 140.27</c:v>
                </c:pt>
                <c:pt idx="22">
                  <c:v>+Shipping: 141.75</c:v>
                </c:pt>
                <c:pt idx="23">
                  <c:v>+Shipping: 142.23</c:v>
                </c:pt>
                <c:pt idx="24">
                  <c:v>+Shipping: 150.28</c:v>
                </c:pt>
                <c:pt idx="25">
                  <c:v>+Shipping: 151.69</c:v>
                </c:pt>
                <c:pt idx="26">
                  <c:v>+Shipping: 168.91</c:v>
                </c:pt>
                <c:pt idx="27">
                  <c:v>+Shipping: 170.31</c:v>
                </c:pt>
                <c:pt idx="28">
                  <c:v>+Shipping: 171.49</c:v>
                </c:pt>
                <c:pt idx="29">
                  <c:v>+Shipping: 18.44</c:v>
                </c:pt>
                <c:pt idx="30">
                  <c:v>+Shipping: 18.81</c:v>
                </c:pt>
                <c:pt idx="31">
                  <c:v>+Shipping: 2.33</c:v>
                </c:pt>
                <c:pt idx="32">
                  <c:v>+Shipping: 2.91</c:v>
                </c:pt>
                <c:pt idx="33">
                  <c:v>+Shipping: 21.07</c:v>
                </c:pt>
                <c:pt idx="34">
                  <c:v>+Shipping: 21.62</c:v>
                </c:pt>
                <c:pt idx="35">
                  <c:v>+Shipping: 21.65</c:v>
                </c:pt>
                <c:pt idx="36">
                  <c:v>+Shipping: 210.53</c:v>
                </c:pt>
                <c:pt idx="37">
                  <c:v>+Shipping: 225.12</c:v>
                </c:pt>
                <c:pt idx="38">
                  <c:v>+Shipping: 227.23</c:v>
                </c:pt>
                <c:pt idx="39">
                  <c:v>+Shipping: 23.29</c:v>
                </c:pt>
                <c:pt idx="40">
                  <c:v>+Shipping: 23.49</c:v>
                </c:pt>
                <c:pt idx="41">
                  <c:v>+Shipping: 230.37</c:v>
                </c:pt>
                <c:pt idx="42">
                  <c:v>+Shipping: 239.64</c:v>
                </c:pt>
                <c:pt idx="43">
                  <c:v>+Shipping: 255.93</c:v>
                </c:pt>
                <c:pt idx="44">
                  <c:v>+Shipping: 258.18</c:v>
                </c:pt>
                <c:pt idx="45">
                  <c:v>+Shipping: 28.9</c:v>
                </c:pt>
                <c:pt idx="46">
                  <c:v>+Shipping: 29.45</c:v>
                </c:pt>
                <c:pt idx="47">
                  <c:v>+Shipping: 29.52</c:v>
                </c:pt>
                <c:pt idx="48">
                  <c:v>+Shipping: 30.44</c:v>
                </c:pt>
                <c:pt idx="49">
                  <c:v>+Shipping: 30.86</c:v>
                </c:pt>
                <c:pt idx="50">
                  <c:v>+Shipping: 303.1</c:v>
                </c:pt>
                <c:pt idx="51">
                  <c:v>+Shipping: 322.02</c:v>
                </c:pt>
                <c:pt idx="52">
                  <c:v>+Shipping: 34.4</c:v>
                </c:pt>
                <c:pt idx="53">
                  <c:v>+Shipping: 34.63</c:v>
                </c:pt>
                <c:pt idx="54">
                  <c:v>+Shipping: 350.41</c:v>
                </c:pt>
                <c:pt idx="55">
                  <c:v>+Shipping: 36.4</c:v>
                </c:pt>
                <c:pt idx="56">
                  <c:v>+Shipping: 363.95</c:v>
                </c:pt>
                <c:pt idx="57">
                  <c:v>+Shipping: 373.41</c:v>
                </c:pt>
                <c:pt idx="58">
                  <c:v>+Shipping: 38.07</c:v>
                </c:pt>
                <c:pt idx="59">
                  <c:v>+Shipping: 381.73</c:v>
                </c:pt>
                <c:pt idx="60">
                  <c:v>+Shipping: 397.72</c:v>
                </c:pt>
                <c:pt idx="61">
                  <c:v>+Shipping: 4.74</c:v>
                </c:pt>
                <c:pt idx="62">
                  <c:v>+Shipping: 41.19</c:v>
                </c:pt>
                <c:pt idx="63">
                  <c:v>+Shipping: 41.93</c:v>
                </c:pt>
                <c:pt idx="64">
                  <c:v>+Shipping: 44.55</c:v>
                </c:pt>
                <c:pt idx="65">
                  <c:v>+Shipping: 5.09</c:v>
                </c:pt>
                <c:pt idx="66">
                  <c:v>+Shipping: 5.39</c:v>
                </c:pt>
                <c:pt idx="67">
                  <c:v>+Shipping: 5.86</c:v>
                </c:pt>
                <c:pt idx="68">
                  <c:v>+Shipping: 52.63</c:v>
                </c:pt>
                <c:pt idx="69">
                  <c:v>+Shipping: 54.16</c:v>
                </c:pt>
                <c:pt idx="70">
                  <c:v>+Shipping: 55.98</c:v>
                </c:pt>
                <c:pt idx="71">
                  <c:v>+Shipping: 60.41</c:v>
                </c:pt>
                <c:pt idx="72">
                  <c:v>+Shipping: 60.62</c:v>
                </c:pt>
                <c:pt idx="73">
                  <c:v>+Shipping: 63.08</c:v>
                </c:pt>
                <c:pt idx="74">
                  <c:v>+Shipping: 64.01</c:v>
                </c:pt>
                <c:pt idx="75">
                  <c:v>+Shipping: 64.56</c:v>
                </c:pt>
                <c:pt idx="76">
                  <c:v>+Shipping: 66.35</c:v>
                </c:pt>
                <c:pt idx="77">
                  <c:v>+Shipping: 66.53</c:v>
                </c:pt>
                <c:pt idx="78">
                  <c:v>+Shipping: 67.69</c:v>
                </c:pt>
                <c:pt idx="79">
                  <c:v>+Shipping: 69.95</c:v>
                </c:pt>
                <c:pt idx="80">
                  <c:v>+Shipping: 7.38</c:v>
                </c:pt>
                <c:pt idx="81">
                  <c:v>+Shipping: 7.8</c:v>
                </c:pt>
                <c:pt idx="82">
                  <c:v>+Shipping: 72.12</c:v>
                </c:pt>
                <c:pt idx="83">
                  <c:v>+Shipping: 72.79</c:v>
                </c:pt>
                <c:pt idx="84">
                  <c:v>+Shipping: 74.22</c:v>
                </c:pt>
                <c:pt idx="85">
                  <c:v>+Shipping: 744.64</c:v>
                </c:pt>
                <c:pt idx="86">
                  <c:v>+Shipping: 75.99</c:v>
                </c:pt>
                <c:pt idx="87">
                  <c:v>+Shipping: 76.6</c:v>
                </c:pt>
                <c:pt idx="88">
                  <c:v>+Shipping: 78.61</c:v>
                </c:pt>
                <c:pt idx="89">
                  <c:v>+Shipping: 8.86</c:v>
                </c:pt>
                <c:pt idx="90">
                  <c:v>+Shipping: 80.21</c:v>
                </c:pt>
                <c:pt idx="91">
                  <c:v>+Shipping: 84.44</c:v>
                </c:pt>
                <c:pt idx="92">
                  <c:v>+Shipping: 85.31</c:v>
                </c:pt>
                <c:pt idx="93">
                  <c:v>+Shipping: 85.45</c:v>
                </c:pt>
                <c:pt idx="94">
                  <c:v>+Shipping: 85.58</c:v>
                </c:pt>
                <c:pt idx="95">
                  <c:v>+Shipping: 86.33</c:v>
                </c:pt>
                <c:pt idx="96">
                  <c:v>+Shipping: 86.91</c:v>
                </c:pt>
                <c:pt idx="97">
                  <c:v>+Shipping: 88.26</c:v>
                </c:pt>
                <c:pt idx="98">
                  <c:v>+Shipping: 92.22</c:v>
                </c:pt>
                <c:pt idx="99">
                  <c:v>+Shipping: 94.92</c:v>
                </c:pt>
                <c:pt idx="100">
                  <c:v>+Shipping: 97.54</c:v>
                </c:pt>
                <c:pt idx="101">
                  <c:v>Free shipping</c:v>
                </c:pt>
              </c:strCache>
            </c:strRef>
          </c:cat>
          <c:val>
            <c:numRef>
              <c:f>'Sales By Shipping'!$E$4:$E$106</c:f>
              <c:numCache>
                <c:formatCode>_ [$₹-4009]\ * #,##0.00_ ;_ [$₹-4009]\ * \-#,##0.00_ ;_ [$₹-4009]\ * "-"??_ ;_ @_ </c:formatCode>
                <c:ptCount val="102"/>
                <c:pt idx="0">
                  <c:v>0</c:v>
                </c:pt>
                <c:pt idx="1">
                  <c:v>861.11</c:v>
                </c:pt>
                <c:pt idx="2">
                  <c:v>102.12</c:v>
                </c:pt>
                <c:pt idx="3">
                  <c:v>185.51</c:v>
                </c:pt>
                <c:pt idx="4">
                  <c:v>177.02</c:v>
                </c:pt>
                <c:pt idx="5">
                  <c:v>0</c:v>
                </c:pt>
                <c:pt idx="6">
                  <c:v>267.83999999999997</c:v>
                </c:pt>
                <c:pt idx="7">
                  <c:v>32.479999999999997</c:v>
                </c:pt>
                <c:pt idx="8">
                  <c:v>94551.3</c:v>
                </c:pt>
                <c:pt idx="9">
                  <c:v>310.48</c:v>
                </c:pt>
                <c:pt idx="10">
                  <c:v>1193.6599999999999</c:v>
                </c:pt>
                <c:pt idx="11">
                  <c:v>5021.75</c:v>
                </c:pt>
                <c:pt idx="12">
                  <c:v>111.72</c:v>
                </c:pt>
                <c:pt idx="13">
                  <c:v>103.23</c:v>
                </c:pt>
                <c:pt idx="14">
                  <c:v>248.52</c:v>
                </c:pt>
                <c:pt idx="15">
                  <c:v>1197</c:v>
                </c:pt>
                <c:pt idx="16">
                  <c:v>24.849999999999998</c:v>
                </c:pt>
                <c:pt idx="17">
                  <c:v>6678.7000000000007</c:v>
                </c:pt>
                <c:pt idx="18">
                  <c:v>0</c:v>
                </c:pt>
                <c:pt idx="19">
                  <c:v>5.68</c:v>
                </c:pt>
                <c:pt idx="20">
                  <c:v>7.88</c:v>
                </c:pt>
                <c:pt idx="21">
                  <c:v>889.98</c:v>
                </c:pt>
                <c:pt idx="22">
                  <c:v>432.1</c:v>
                </c:pt>
                <c:pt idx="23">
                  <c:v>119.64000000000001</c:v>
                </c:pt>
                <c:pt idx="24">
                  <c:v>53.9</c:v>
                </c:pt>
                <c:pt idx="25">
                  <c:v>0</c:v>
                </c:pt>
                <c:pt idx="26">
                  <c:v>4879.5</c:v>
                </c:pt>
                <c:pt idx="27">
                  <c:v>29</c:v>
                </c:pt>
                <c:pt idx="28">
                  <c:v>0</c:v>
                </c:pt>
                <c:pt idx="29">
                  <c:v>66.77000000000001</c:v>
                </c:pt>
                <c:pt idx="30">
                  <c:v>325.91000000000003</c:v>
                </c:pt>
                <c:pt idx="31">
                  <c:v>607.6</c:v>
                </c:pt>
                <c:pt idx="32">
                  <c:v>8069.45</c:v>
                </c:pt>
                <c:pt idx="33">
                  <c:v>2053.92</c:v>
                </c:pt>
                <c:pt idx="34">
                  <c:v>134.39999999999998</c:v>
                </c:pt>
                <c:pt idx="35">
                  <c:v>14.48</c:v>
                </c:pt>
                <c:pt idx="36">
                  <c:v>479.88</c:v>
                </c:pt>
                <c:pt idx="37">
                  <c:v>6743.7</c:v>
                </c:pt>
                <c:pt idx="38">
                  <c:v>301.92</c:v>
                </c:pt>
                <c:pt idx="39">
                  <c:v>2423.1</c:v>
                </c:pt>
                <c:pt idx="40">
                  <c:v>7.09</c:v>
                </c:pt>
                <c:pt idx="41">
                  <c:v>124.32</c:v>
                </c:pt>
                <c:pt idx="42">
                  <c:v>272.36</c:v>
                </c:pt>
                <c:pt idx="43">
                  <c:v>208.48</c:v>
                </c:pt>
                <c:pt idx="44">
                  <c:v>620.28</c:v>
                </c:pt>
                <c:pt idx="45">
                  <c:v>6.87</c:v>
                </c:pt>
                <c:pt idx="46">
                  <c:v>943.94999999999993</c:v>
                </c:pt>
                <c:pt idx="47">
                  <c:v>42.47</c:v>
                </c:pt>
                <c:pt idx="48">
                  <c:v>4.1500000000000004</c:v>
                </c:pt>
                <c:pt idx="49">
                  <c:v>1320.8000000000002</c:v>
                </c:pt>
                <c:pt idx="50">
                  <c:v>1156.5999999999999</c:v>
                </c:pt>
                <c:pt idx="51">
                  <c:v>30.7</c:v>
                </c:pt>
                <c:pt idx="52">
                  <c:v>555</c:v>
                </c:pt>
                <c:pt idx="53">
                  <c:v>180</c:v>
                </c:pt>
                <c:pt idx="54">
                  <c:v>168.45</c:v>
                </c:pt>
                <c:pt idx="55">
                  <c:v>267.25</c:v>
                </c:pt>
                <c:pt idx="56">
                  <c:v>3298.55</c:v>
                </c:pt>
                <c:pt idx="57">
                  <c:v>604.89</c:v>
                </c:pt>
                <c:pt idx="58">
                  <c:v>155.67999999999998</c:v>
                </c:pt>
                <c:pt idx="59">
                  <c:v>1307.6999999999998</c:v>
                </c:pt>
                <c:pt idx="60">
                  <c:v>816.4</c:v>
                </c:pt>
                <c:pt idx="61">
                  <c:v>710.85</c:v>
                </c:pt>
                <c:pt idx="62">
                  <c:v>935</c:v>
                </c:pt>
                <c:pt idx="63">
                  <c:v>132.44</c:v>
                </c:pt>
                <c:pt idx="64">
                  <c:v>121.67999999999999</c:v>
                </c:pt>
                <c:pt idx="65">
                  <c:v>6344.62</c:v>
                </c:pt>
                <c:pt idx="66">
                  <c:v>994.14</c:v>
                </c:pt>
                <c:pt idx="67">
                  <c:v>79</c:v>
                </c:pt>
                <c:pt idx="68">
                  <c:v>1027.8699999999999</c:v>
                </c:pt>
                <c:pt idx="69">
                  <c:v>0</c:v>
                </c:pt>
                <c:pt idx="70">
                  <c:v>61.75</c:v>
                </c:pt>
                <c:pt idx="71">
                  <c:v>1281.46</c:v>
                </c:pt>
                <c:pt idx="72">
                  <c:v>336</c:v>
                </c:pt>
                <c:pt idx="73">
                  <c:v>958.88000000000011</c:v>
                </c:pt>
                <c:pt idx="74">
                  <c:v>224.4</c:v>
                </c:pt>
                <c:pt idx="75">
                  <c:v>863.94</c:v>
                </c:pt>
                <c:pt idx="76">
                  <c:v>212.79999999999998</c:v>
                </c:pt>
                <c:pt idx="77">
                  <c:v>62.019999999999996</c:v>
                </c:pt>
                <c:pt idx="78">
                  <c:v>44.13</c:v>
                </c:pt>
                <c:pt idx="79">
                  <c:v>286.60000000000002</c:v>
                </c:pt>
                <c:pt idx="80">
                  <c:v>54.08</c:v>
                </c:pt>
                <c:pt idx="81">
                  <c:v>623.40000000000009</c:v>
                </c:pt>
                <c:pt idx="82">
                  <c:v>861.56</c:v>
                </c:pt>
                <c:pt idx="83">
                  <c:v>45.65</c:v>
                </c:pt>
                <c:pt idx="84">
                  <c:v>635.54999999999995</c:v>
                </c:pt>
                <c:pt idx="85">
                  <c:v>58.09</c:v>
                </c:pt>
                <c:pt idx="86">
                  <c:v>106.23999999999998</c:v>
                </c:pt>
                <c:pt idx="87">
                  <c:v>2434.8199999999997</c:v>
                </c:pt>
                <c:pt idx="88">
                  <c:v>0</c:v>
                </c:pt>
                <c:pt idx="89">
                  <c:v>3.13</c:v>
                </c:pt>
                <c:pt idx="90">
                  <c:v>164.76</c:v>
                </c:pt>
                <c:pt idx="91">
                  <c:v>60.16</c:v>
                </c:pt>
                <c:pt idx="92">
                  <c:v>351.60999999999996</c:v>
                </c:pt>
                <c:pt idx="93">
                  <c:v>392.7</c:v>
                </c:pt>
                <c:pt idx="94">
                  <c:v>1152.9399999999998</c:v>
                </c:pt>
                <c:pt idx="95">
                  <c:v>307.62</c:v>
                </c:pt>
                <c:pt idx="96">
                  <c:v>23.77</c:v>
                </c:pt>
                <c:pt idx="97">
                  <c:v>263</c:v>
                </c:pt>
                <c:pt idx="98">
                  <c:v>316.32</c:v>
                </c:pt>
                <c:pt idx="99">
                  <c:v>219.38</c:v>
                </c:pt>
                <c:pt idx="100">
                  <c:v>668.08</c:v>
                </c:pt>
                <c:pt idx="101">
                  <c:v>2006829.5400000005</c:v>
                </c:pt>
              </c:numCache>
            </c:numRef>
          </c:val>
          <c:extLst>
            <c:ext xmlns:c16="http://schemas.microsoft.com/office/drawing/2014/chart" uri="{C3380CC4-5D6E-409C-BE32-E72D297353CC}">
              <c16:uniqueId val="{00000003-5F5A-4C17-80BE-385616FAAF7E}"/>
            </c:ext>
          </c:extLst>
        </c:ser>
        <c:dLbls>
          <c:showLegendKey val="0"/>
          <c:showVal val="0"/>
          <c:showCatName val="0"/>
          <c:showSerName val="0"/>
          <c:showPercent val="0"/>
          <c:showBubbleSize val="0"/>
        </c:dLbls>
        <c:gapWidth val="219"/>
        <c:overlap val="-27"/>
        <c:axId val="238055312"/>
        <c:axId val="238065392"/>
      </c:barChart>
      <c:catAx>
        <c:axId val="2380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65392"/>
        <c:crosses val="autoZero"/>
        <c:auto val="1"/>
        <c:lblAlgn val="ctr"/>
        <c:lblOffset val="100"/>
        <c:noMultiLvlLbl val="0"/>
      </c:catAx>
      <c:valAx>
        <c:axId val="2380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[Furniture_Analysis_yaswanth.xlsx]Sales Distribution Matrix!PT_Distribution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category Distribution</a:t>
            </a:r>
            <a:endParaRPr lang="en-IN" b="1"/>
          </a:p>
        </c:rich>
      </c:tx>
      <c:layout>
        <c:manualLayout>
          <c:xMode val="edge"/>
          <c:yMode val="edge"/>
          <c:x val="0.33766508215535146"/>
          <c:y val="0.104922782088136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'Sales Distribution Matrix'!$B$3:$B$4</c:f>
              <c:strCache>
                <c:ptCount val="1"/>
                <c:pt idx="0">
                  <c:v>100-200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5-4205-8D42-760E7C5234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5-4205-8D42-760E7C5234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5-4205-8D42-760E7C5234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95-4205-8D42-760E7C523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Matrix'!$B$5:$B$9</c:f>
              <c:numCache>
                <c:formatCode>0.00%</c:formatCode>
                <c:ptCount val="4"/>
                <c:pt idx="0">
                  <c:v>2.5000000000000001E-3</c:v>
                </c:pt>
                <c:pt idx="1">
                  <c:v>0.192</c:v>
                </c:pt>
                <c:pt idx="2">
                  <c:v>3.4500000000000003E-2</c:v>
                </c:pt>
                <c:pt idx="3">
                  <c:v>8.6999999999999994E-2</c:v>
                </c:pt>
              </c:numCache>
            </c:numRef>
          </c:val>
          <c:extLst>
            <c:ext xmlns:c16="http://schemas.microsoft.com/office/drawing/2014/chart" uri="{C3380CC4-5D6E-409C-BE32-E72D297353CC}">
              <c16:uniqueId val="{00000008-D195-4205-8D42-760E7C5234AC}"/>
            </c:ext>
          </c:extLst>
        </c:ser>
        <c:ser>
          <c:idx val="1"/>
          <c:order val="1"/>
          <c:tx>
            <c:strRef>
              <c:f>'Sales Distribution Matrix'!$C$3:$C$4</c:f>
              <c:strCache>
                <c:ptCount val="1"/>
                <c:pt idx="0">
                  <c:v>50-100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195-4205-8D42-760E7C5234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195-4205-8D42-760E7C5234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195-4205-8D42-760E7C5234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195-4205-8D42-760E7C523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Matrix'!$C$5:$C$9</c:f>
              <c:numCache>
                <c:formatCode>0.00%</c:formatCode>
                <c:ptCount val="4"/>
                <c:pt idx="0">
                  <c:v>4.0000000000000001E-3</c:v>
                </c:pt>
                <c:pt idx="1">
                  <c:v>9.5500000000000002E-2</c:v>
                </c:pt>
                <c:pt idx="2">
                  <c:v>4.4499999999999998E-2</c:v>
                </c:pt>
                <c:pt idx="3">
                  <c:v>4.7500000000000001E-2</c:v>
                </c:pt>
              </c:numCache>
            </c:numRef>
          </c:val>
          <c:extLst>
            <c:ext xmlns:c16="http://schemas.microsoft.com/office/drawing/2014/chart" uri="{C3380CC4-5D6E-409C-BE32-E72D297353CC}">
              <c16:uniqueId val="{00000011-D195-4205-8D42-760E7C5234AC}"/>
            </c:ext>
          </c:extLst>
        </c:ser>
        <c:ser>
          <c:idx val="2"/>
          <c:order val="2"/>
          <c:tx>
            <c:strRef>
              <c:f>'Sales Distribution Matrix'!$D$3:$D$4</c:f>
              <c:strCache>
                <c:ptCount val="1"/>
                <c:pt idx="0">
                  <c:v>Over 200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D195-4205-8D42-760E7C5234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D195-4205-8D42-760E7C5234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D195-4205-8D42-760E7C5234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195-4205-8D42-760E7C523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Matrix'!$D$5:$D$9</c:f>
              <c:numCache>
                <c:formatCode>0.00%</c:formatCode>
                <c:ptCount val="4"/>
                <c:pt idx="0">
                  <c:v>1E-3</c:v>
                </c:pt>
                <c:pt idx="1">
                  <c:v>0.13500000000000001</c:v>
                </c:pt>
                <c:pt idx="2">
                  <c:v>2.0500000000000001E-2</c:v>
                </c:pt>
                <c:pt idx="3">
                  <c:v>7.9500000000000001E-2</c:v>
                </c:pt>
              </c:numCache>
            </c:numRef>
          </c:val>
          <c:extLst>
            <c:ext xmlns:c16="http://schemas.microsoft.com/office/drawing/2014/chart" uri="{C3380CC4-5D6E-409C-BE32-E72D297353CC}">
              <c16:uniqueId val="{0000001A-D195-4205-8D42-760E7C5234AC}"/>
            </c:ext>
          </c:extLst>
        </c:ser>
        <c:ser>
          <c:idx val="3"/>
          <c:order val="3"/>
          <c:tx>
            <c:strRef>
              <c:f>'Sales Distribution Matrix'!$E$3:$E$4</c:f>
              <c:strCache>
                <c:ptCount val="1"/>
                <c:pt idx="0">
                  <c:v>Under 50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D195-4205-8D42-760E7C5234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D195-4205-8D42-760E7C5234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D195-4205-8D42-760E7C5234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195-4205-8D42-760E7C523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Matrix'!$A$5:$A$9</c:f>
              <c:strCache>
                <c:ptCount val="4"/>
                <c:pt idx="0">
                  <c:v>High Sales</c:v>
                </c:pt>
                <c:pt idx="1">
                  <c:v>Low Sales</c:v>
                </c:pt>
                <c:pt idx="2">
                  <c:v>Medium Sales</c:v>
                </c:pt>
                <c:pt idx="3">
                  <c:v>No Sales</c:v>
                </c:pt>
              </c:strCache>
            </c:strRef>
          </c:cat>
          <c:val>
            <c:numRef>
              <c:f>'Sales Distribution Matrix'!$E$5:$E$9</c:f>
              <c:numCache>
                <c:formatCode>0.00%</c:formatCode>
                <c:ptCount val="4"/>
                <c:pt idx="0">
                  <c:v>3.5499999999999997E-2</c:v>
                </c:pt>
                <c:pt idx="1">
                  <c:v>0.125</c:v>
                </c:pt>
                <c:pt idx="2">
                  <c:v>8.4500000000000006E-2</c:v>
                </c:pt>
                <c:pt idx="3">
                  <c:v>1.15E-2</c:v>
                </c:pt>
              </c:numCache>
            </c:numRef>
          </c:val>
          <c:extLst>
            <c:ext xmlns:c16="http://schemas.microsoft.com/office/drawing/2014/chart" uri="{C3380CC4-5D6E-409C-BE32-E72D297353CC}">
              <c16:uniqueId val="{00000023-D195-4205-8D42-760E7C5234A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Price distribution of furniture Products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Price distribution of furniture Products</a:t>
          </a:r>
        </a:p>
      </cx:txPr>
    </cx:title>
    <cx:plotArea>
      <cx:plotAreaRegion>
        <cx:series layoutId="clusteredColumn" uniqueId="{824D772B-2E1D-41F1-A3DD-33DDAC9C0CF5}" formatIdx="0">
          <cx:tx>
            <cx:txData>
              <cx:f>_xlchart.v1.1</cx:f>
              <cx:v> Efficiency Ratio (Sales per Dollar)</cx:v>
            </cx:txData>
          </cx:tx>
          <cx:dataId val="0"/>
          <cx:layoutPr>
            <cx:binning intervalClosed="r"/>
          </cx:layoutPr>
        </cx:series>
        <cx:series layoutId="clusteredColumn" hidden="1" uniqueId="{5F1B77CB-C28E-4290-87E1-C12C10080AA9}" formatIdx="1">
          <cx:tx>
            <cx:txData>
              <cx:f>_xlchart.v1.3</cx:f>
              <cx:v>Title Length</cx:v>
            </cx:txData>
          </cx:tx>
          <cx:dataId val="1"/>
          <cx:layoutPr>
            <cx:binning intervalClosed="r"/>
          </cx:layoutPr>
        </cx:series>
        <cx:series layoutId="clusteredColumn" hidden="1" uniqueId="{DC51261A-0D86-4B1A-B129-30630B693586}" formatIdx="2">
          <cx:tx>
            <cx:txData>
              <cx:f>_xlchart.v1.5</cx:f>
              <cx:v>Performance</cx:v>
            </cx:txData>
          </cx:tx>
          <cx:dataId val="2"/>
          <cx:layoutPr>
            <cx:binning intervalClosed="r"/>
          </cx:layoutPr>
        </cx:series>
      </cx:plotAreaRegion>
      <cx:axis id="0">
        <cx:catScaling gapWidth="0"/>
        <cx:title>
          <cx:tx>
            <cx:txData>
              <cx:v>price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 $</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_xlchart.v1.37</cx:f>
      </cx:numDim>
    </cx:data>
    <cx:data id="1">
      <cx:strDim type="cat">
        <cx:f>_xlchart.v1.35</cx:f>
      </cx:strDim>
      <cx:numDim type="val">
        <cx:f>_xlchart.v1.39</cx:f>
      </cx:numDim>
    </cx:data>
    <cx:data id="2">
      <cx:strDim type="cat">
        <cx:f>_xlchart.v1.35</cx:f>
      </cx:strDim>
      <cx:numDim type="val">
        <cx:f>_xlchart.v1.41</cx:f>
      </cx:numDim>
    </cx:data>
  </cx:chartData>
  <cx:chart>
    <cx:title pos="t" align="ctr" overlay="0">
      <cx:tx>
        <cx:txData>
          <cx:v>Price distribution of furniture Products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Price distribution of furniture Products</a:t>
          </a:r>
        </a:p>
      </cx:txPr>
    </cx:title>
    <cx:plotArea>
      <cx:plotAreaRegion>
        <cx:series layoutId="clusteredColumn" uniqueId="{824D772B-2E1D-41F1-A3DD-33DDAC9C0CF5}" formatIdx="0">
          <cx:tx>
            <cx:txData>
              <cx:f>_xlchart.v1.36</cx:f>
              <cx:v> Efficiency Ratio (Sales per Dollar)</cx:v>
            </cx:txData>
          </cx:tx>
          <cx:dataId val="0"/>
          <cx:layoutPr>
            <cx:binning intervalClosed="r"/>
          </cx:layoutPr>
        </cx:series>
        <cx:series layoutId="clusteredColumn" hidden="1" uniqueId="{5F1B77CB-C28E-4290-87E1-C12C10080AA9}" formatIdx="1">
          <cx:tx>
            <cx:txData>
              <cx:f>_xlchart.v1.38</cx:f>
              <cx:v>Title Length</cx:v>
            </cx:txData>
          </cx:tx>
          <cx:dataId val="1"/>
          <cx:layoutPr>
            <cx:binning intervalClosed="r"/>
          </cx:layoutPr>
        </cx:series>
        <cx:series layoutId="clusteredColumn" hidden="1" uniqueId="{DC51261A-0D86-4B1A-B129-30630B693586}" formatIdx="2">
          <cx:tx>
            <cx:txData>
              <cx:f>_xlchart.v1.40</cx:f>
              <cx:v>Performance</cx:v>
            </cx:txData>
          </cx:tx>
          <cx:dataId val="2"/>
          <cx:layoutPr>
            <cx:binning intervalClosed="r"/>
          </cx:layoutPr>
        </cx:series>
      </cx:plotAreaRegion>
      <cx:axis id="0">
        <cx:catScaling gapWidth="0"/>
        <cx:title>
          <cx:tx>
            <cx:txData>
              <cx:v>price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 $</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182880</xdr:colOff>
      <xdr:row>9</xdr:row>
      <xdr:rowOff>15240</xdr:rowOff>
    </xdr:from>
    <xdr:to>
      <xdr:col>9</xdr:col>
      <xdr:colOff>182880</xdr:colOff>
      <xdr:row>22</xdr:row>
      <xdr:rowOff>104775</xdr:rowOff>
    </xdr:to>
    <mc:AlternateContent xmlns:mc="http://schemas.openxmlformats.org/markup-compatibility/2006">
      <mc:Choice xmlns:a14="http://schemas.microsoft.com/office/drawing/2010/main" Requires="a14">
        <xdr:graphicFrame macro="">
          <xdr:nvGraphicFramePr>
            <xdr:cNvPr id="6" name="tagText">
              <a:extLst>
                <a:ext uri="{FF2B5EF4-FFF2-40B4-BE49-F238E27FC236}">
                  <a16:creationId xmlns:a16="http://schemas.microsoft.com/office/drawing/2014/main" id="{439C4DD2-35CF-7577-3839-3E8D6C0EF7C8}"/>
                </a:ext>
              </a:extLst>
            </xdr:cNvPr>
            <xdr:cNvGraphicFramePr/>
          </xdr:nvGraphicFramePr>
          <xdr:xfrm>
            <a:off x="0" y="0"/>
            <a:ext cx="0" cy="0"/>
          </xdr:xfrm>
          <a:graphic>
            <a:graphicData uri="http://schemas.microsoft.com/office/drawing/2010/slicer">
              <sle:slicer xmlns:sle="http://schemas.microsoft.com/office/drawing/2010/slicer" name="tagText"/>
            </a:graphicData>
          </a:graphic>
        </xdr:graphicFrame>
      </mc:Choice>
      <mc:Fallback>
        <xdr:sp macro="" textlink="">
          <xdr:nvSpPr>
            <xdr:cNvPr id="0" name=""/>
            <xdr:cNvSpPr>
              <a:spLocks noTextEdit="1"/>
            </xdr:cNvSpPr>
          </xdr:nvSpPr>
          <xdr:spPr>
            <a:xfrm>
              <a:off x="49606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2</xdr:row>
      <xdr:rowOff>7620</xdr:rowOff>
    </xdr:from>
    <xdr:to>
      <xdr:col>12</xdr:col>
      <xdr:colOff>289560</xdr:colOff>
      <xdr:row>15</xdr:row>
      <xdr:rowOff>97155</xdr:rowOff>
    </xdr:to>
    <mc:AlternateContent xmlns:mc="http://schemas.openxmlformats.org/markup-compatibility/2006">
      <mc:Choice xmlns:a14="http://schemas.microsoft.com/office/drawing/2010/main" Requires="a14">
        <xdr:graphicFrame macro="">
          <xdr:nvGraphicFramePr>
            <xdr:cNvPr id="7" name="Price category">
              <a:extLst>
                <a:ext uri="{FF2B5EF4-FFF2-40B4-BE49-F238E27FC236}">
                  <a16:creationId xmlns:a16="http://schemas.microsoft.com/office/drawing/2014/main" id="{B85D0E99-162E-5E59-E999-43214C9A6D8C}"/>
                </a:ext>
              </a:extLst>
            </xdr:cNvPr>
            <xdr:cNvGraphicFramePr/>
          </xdr:nvGraphicFramePr>
          <xdr:xfrm>
            <a:off x="0" y="0"/>
            <a:ext cx="0" cy="0"/>
          </xdr:xfrm>
          <a:graphic>
            <a:graphicData uri="http://schemas.microsoft.com/office/drawing/2010/slicer">
              <sle:slicer xmlns:sle="http://schemas.microsoft.com/office/drawing/2010/slicer" name="Price category"/>
            </a:graphicData>
          </a:graphic>
        </xdr:graphicFrame>
      </mc:Choice>
      <mc:Fallback>
        <xdr:sp macro="" textlink="">
          <xdr:nvSpPr>
            <xdr:cNvPr id="0" name=""/>
            <xdr:cNvSpPr>
              <a:spLocks noTextEdit="1"/>
            </xdr:cNvSpPr>
          </xdr:nvSpPr>
          <xdr:spPr>
            <a:xfrm>
              <a:off x="68961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358140</xdr:colOff>
      <xdr:row>9</xdr:row>
      <xdr:rowOff>15240</xdr:rowOff>
    </xdr:from>
    <xdr:to>
      <xdr:col>15</xdr:col>
      <xdr:colOff>358140</xdr:colOff>
      <xdr:row>22</xdr:row>
      <xdr:rowOff>104775</xdr:rowOff>
    </xdr:to>
    <mc:AlternateContent xmlns:mc="http://schemas.openxmlformats.org/markup-compatibility/2006">
      <mc:Choice xmlns:a14="http://schemas.microsoft.com/office/drawing/2010/main" Requires="a14">
        <xdr:graphicFrame macro="">
          <xdr:nvGraphicFramePr>
            <xdr:cNvPr id="8" name="Sales Category">
              <a:extLst>
                <a:ext uri="{FF2B5EF4-FFF2-40B4-BE49-F238E27FC236}">
                  <a16:creationId xmlns:a16="http://schemas.microsoft.com/office/drawing/2014/main" id="{570FC71F-0D17-F905-40F3-F61D5172B9B3}"/>
                </a:ext>
              </a:extLst>
            </xdr:cNvPr>
            <xdr:cNvGraphicFramePr/>
          </xdr:nvGraphicFramePr>
          <xdr:xfrm>
            <a:off x="0" y="0"/>
            <a:ext cx="0" cy="0"/>
          </xdr:xfrm>
          <a:graphic>
            <a:graphicData uri="http://schemas.microsoft.com/office/drawing/2010/slicer">
              <sle:slicer xmlns:sle="http://schemas.microsoft.com/office/drawing/2010/slicer" name="Sales Category"/>
            </a:graphicData>
          </a:graphic>
        </xdr:graphicFrame>
      </mc:Choice>
      <mc:Fallback>
        <xdr:sp macro="" textlink="">
          <xdr:nvSpPr>
            <xdr:cNvPr id="0" name=""/>
            <xdr:cNvSpPr>
              <a:spLocks noTextEdit="1"/>
            </xdr:cNvSpPr>
          </xdr:nvSpPr>
          <xdr:spPr>
            <a:xfrm>
              <a:off x="87934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0</xdr:rowOff>
    </xdr:from>
    <xdr:to>
      <xdr:col>10</xdr:col>
      <xdr:colOff>0</xdr:colOff>
      <xdr:row>22</xdr:row>
      <xdr:rowOff>100641</xdr:rowOff>
    </xdr:to>
    <mc:AlternateContent xmlns:mc="http://schemas.openxmlformats.org/markup-compatibility/2006">
      <mc:Choice xmlns:cx1="http://schemas.microsoft.com/office/drawing/2015/9/8/chartex" Requires="cx1">
        <xdr:graphicFrame macro="">
          <xdr:nvGraphicFramePr>
            <xdr:cNvPr id="2" name="Chart 4">
              <a:extLst>
                <a:ext uri="{FF2B5EF4-FFF2-40B4-BE49-F238E27FC236}">
                  <a16:creationId xmlns:a16="http://schemas.microsoft.com/office/drawing/2014/main" id="{3154DAD1-F503-DE37-2C01-0CE5DF2E14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 y="0"/>
              <a:ext cx="6000391" cy="42125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24</xdr:row>
      <xdr:rowOff>43132</xdr:rowOff>
    </xdr:from>
    <xdr:to>
      <xdr:col>9</xdr:col>
      <xdr:colOff>589471</xdr:colOff>
      <xdr:row>47</xdr:row>
      <xdr:rowOff>43132</xdr:rowOff>
    </xdr:to>
    <xdr:graphicFrame macro="">
      <xdr:nvGraphicFramePr>
        <xdr:cNvPr id="3" name="Chart 2">
          <a:extLst>
            <a:ext uri="{FF2B5EF4-FFF2-40B4-BE49-F238E27FC236}">
              <a16:creationId xmlns:a16="http://schemas.microsoft.com/office/drawing/2014/main" id="{A6DFD1F6-5BCB-4825-4A98-23BD44DD2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568049</xdr:colOff>
      <xdr:row>0</xdr:row>
      <xdr:rowOff>0</xdr:rowOff>
    </xdr:from>
    <xdr:to>
      <xdr:col>22</xdr:col>
      <xdr:colOff>1</xdr:colOff>
      <xdr:row>22</xdr:row>
      <xdr:rowOff>158150</xdr:rowOff>
    </xdr:to>
    <xdr:graphicFrame macro="">
      <xdr:nvGraphicFramePr>
        <xdr:cNvPr id="5" name="Chart 6">
          <a:extLst>
            <a:ext uri="{FF2B5EF4-FFF2-40B4-BE49-F238E27FC236}">
              <a16:creationId xmlns:a16="http://schemas.microsoft.com/office/drawing/2014/main" id="{92FFB8BE-A83B-02E4-B02A-C2653F79B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575094</xdr:colOff>
      <xdr:row>25</xdr:row>
      <xdr:rowOff>1</xdr:rowOff>
    </xdr:from>
    <xdr:to>
      <xdr:col>21</xdr:col>
      <xdr:colOff>575094</xdr:colOff>
      <xdr:row>48</xdr:row>
      <xdr:rowOff>15240</xdr:rowOff>
    </xdr:to>
    <xdr:graphicFrame macro="">
      <xdr:nvGraphicFramePr>
        <xdr:cNvPr id="6" name="Chart 1">
          <a:extLst>
            <a:ext uri="{FF2B5EF4-FFF2-40B4-BE49-F238E27FC236}">
              <a16:creationId xmlns:a16="http://schemas.microsoft.com/office/drawing/2014/main" id="{6C9BCAA9-0D40-3F41-2580-A82B99353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xdr:colOff>
      <xdr:row>0</xdr:row>
      <xdr:rowOff>28755</xdr:rowOff>
    </xdr:from>
    <xdr:to>
      <xdr:col>34</xdr:col>
      <xdr:colOff>1</xdr:colOff>
      <xdr:row>22</xdr:row>
      <xdr:rowOff>129396</xdr:rowOff>
    </xdr:to>
    <xdr:graphicFrame macro="">
      <xdr:nvGraphicFramePr>
        <xdr:cNvPr id="7" name="Chart 5">
          <a:extLst>
            <a:ext uri="{FF2B5EF4-FFF2-40B4-BE49-F238E27FC236}">
              <a16:creationId xmlns:a16="http://schemas.microsoft.com/office/drawing/2014/main" id="{C2DDD181-FC91-9888-860A-E79A39286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517585</xdr:colOff>
      <xdr:row>24</xdr:row>
      <xdr:rowOff>126451</xdr:rowOff>
    </xdr:from>
    <xdr:to>
      <xdr:col>34</xdr:col>
      <xdr:colOff>28754</xdr:colOff>
      <xdr:row>48</xdr:row>
      <xdr:rowOff>57511</xdr:rowOff>
    </xdr:to>
    <xdr:graphicFrame macro="">
      <xdr:nvGraphicFramePr>
        <xdr:cNvPr id="8" name="Chart 1">
          <a:extLst>
            <a:ext uri="{FF2B5EF4-FFF2-40B4-BE49-F238E27FC236}">
              <a16:creationId xmlns:a16="http://schemas.microsoft.com/office/drawing/2014/main" id="{EA794CBE-A638-2858-27DF-33C58AD91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133048</xdr:rowOff>
    </xdr:from>
    <xdr:to>
      <xdr:col>5</xdr:col>
      <xdr:colOff>217714</xdr:colOff>
      <xdr:row>24</xdr:row>
      <xdr:rowOff>120952</xdr:rowOff>
    </xdr:to>
    <mc:AlternateContent xmlns:mc="http://schemas.openxmlformats.org/markup-compatibility/2006">
      <mc:Choice xmlns:cx1="http://schemas.microsoft.com/office/drawing/2015/9/8/chartex" Requires="cx1">
        <xdr:graphicFrame macro="">
          <xdr:nvGraphicFramePr>
            <xdr:cNvPr id="2" name="Chart 4">
              <a:extLst>
                <a:ext uri="{FF2B5EF4-FFF2-40B4-BE49-F238E27FC236}">
                  <a16:creationId xmlns:a16="http://schemas.microsoft.com/office/drawing/2014/main" id="{D6462039-CB8B-4965-8557-74B94B43C1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975429"/>
              <a:ext cx="5164666" cy="27093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520095</xdr:colOff>
      <xdr:row>26</xdr:row>
      <xdr:rowOff>72572</xdr:rowOff>
    </xdr:from>
    <xdr:to>
      <xdr:col>23</xdr:col>
      <xdr:colOff>48381</xdr:colOff>
      <xdr:row>42</xdr:row>
      <xdr:rowOff>48380</xdr:rowOff>
    </xdr:to>
    <xdr:graphicFrame macro="">
      <xdr:nvGraphicFramePr>
        <xdr:cNvPr id="3" name="Chart 5">
          <a:extLst>
            <a:ext uri="{FF2B5EF4-FFF2-40B4-BE49-F238E27FC236}">
              <a16:creationId xmlns:a16="http://schemas.microsoft.com/office/drawing/2014/main" id="{74CF4B97-924D-4A0F-9872-30BACA94C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72570</xdr:colOff>
      <xdr:row>26</xdr:row>
      <xdr:rowOff>36286</xdr:rowOff>
    </xdr:from>
    <xdr:to>
      <xdr:col>5</xdr:col>
      <xdr:colOff>217715</xdr:colOff>
      <xdr:row>42</xdr:row>
      <xdr:rowOff>84667</xdr:rowOff>
    </xdr:to>
    <xdr:graphicFrame macro="">
      <xdr:nvGraphicFramePr>
        <xdr:cNvPr id="4" name="Chart 3">
          <a:extLst>
            <a:ext uri="{FF2B5EF4-FFF2-40B4-BE49-F238E27FC236}">
              <a16:creationId xmlns:a16="http://schemas.microsoft.com/office/drawing/2014/main" id="{A669F04D-A0D2-49AD-BF8E-AF731C194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556380</xdr:colOff>
      <xdr:row>26</xdr:row>
      <xdr:rowOff>72572</xdr:rowOff>
    </xdr:from>
    <xdr:to>
      <xdr:col>14</xdr:col>
      <xdr:colOff>290283</xdr:colOff>
      <xdr:row>42</xdr:row>
      <xdr:rowOff>72572</xdr:rowOff>
    </xdr:to>
    <xdr:graphicFrame macro="">
      <xdr:nvGraphicFramePr>
        <xdr:cNvPr id="5" name="Chart 1">
          <a:extLst>
            <a:ext uri="{FF2B5EF4-FFF2-40B4-BE49-F238E27FC236}">
              <a16:creationId xmlns:a16="http://schemas.microsoft.com/office/drawing/2014/main" id="{70EF940B-0B32-4ED1-BD1B-EFE3A6E2C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447522</xdr:colOff>
      <xdr:row>9</xdr:row>
      <xdr:rowOff>108859</xdr:rowOff>
    </xdr:from>
    <xdr:to>
      <xdr:col>23</xdr:col>
      <xdr:colOff>48381</xdr:colOff>
      <xdr:row>25</xdr:row>
      <xdr:rowOff>36286</xdr:rowOff>
    </xdr:to>
    <xdr:graphicFrame macro="">
      <xdr:nvGraphicFramePr>
        <xdr:cNvPr id="6" name="Chart 1">
          <a:extLst>
            <a:ext uri="{FF2B5EF4-FFF2-40B4-BE49-F238E27FC236}">
              <a16:creationId xmlns:a16="http://schemas.microsoft.com/office/drawing/2014/main" id="{75C35DF0-6A38-41AC-BEEE-8D907A11A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532191</xdr:colOff>
      <xdr:row>9</xdr:row>
      <xdr:rowOff>96761</xdr:rowOff>
    </xdr:from>
    <xdr:to>
      <xdr:col>14</xdr:col>
      <xdr:colOff>266095</xdr:colOff>
      <xdr:row>25</xdr:row>
      <xdr:rowOff>96761</xdr:rowOff>
    </xdr:to>
    <xdr:graphicFrame macro="">
      <xdr:nvGraphicFramePr>
        <xdr:cNvPr id="7" name="Chart 6">
          <a:extLst>
            <a:ext uri="{FF2B5EF4-FFF2-40B4-BE49-F238E27FC236}">
              <a16:creationId xmlns:a16="http://schemas.microsoft.com/office/drawing/2014/main" id="{CB8B3ED5-3893-4DC0-9B77-3B3A4BE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chintu" refreshedDate="45948.068478587964" createdVersion="8" refreshedVersion="8" minRefreshableVersion="3" recordCount="2000" xr:uid="{42CED323-E60F-4CEA-8B9F-3439B958394C}">
  <cacheSource type="worksheet">
    <worksheetSource name="FurnitureData"/>
  </cacheSource>
  <cacheFields count="10">
    <cacheField name="productTitle" numFmtId="0">
      <sharedItems count="1792">
        <s v="Dresser For Bedroom With 9 Fabric Drawers Wardrobe Steel Frame Assembly Closet For Clothes Storage Display Cabinet Of Furniture"/>
        <s v="Outdoor Conversation Set 4 Pieces Patio Furniture, Wicker Patio Chair Sofa Set w/ Water-Resistant Dark-Brown Cushion &amp; Tempered"/>
        <s v="Desser For Bedroom With 7 Fabric Drawers Organizer Storage Closet Chest Clothes For Living Room Display Cabinet Of Furniture"/>
        <s v="Modern Accent Boucle Chair,Upholstered Tufted Creative Furniture Sofa Couch Lounge Reading Chair for Living Room Home Decorative"/>
        <s v="Small Unit Simple Computer Desk Household Wooden Minimalist Tea Table Wooden Minimalist Small Makeup Table Home Furniture"/>
        <s v="3 Pieces Patio Furniture Set, Outdoor Swivel Glider Rocker, Wicker Bistro Set with Rattan Rocking Chair, Glass Top Table"/>
        <s v="5-Piece Patio Furniture Set Outdoor Couch with Glass Coffee Table and Two Pillows, Outdoor Sectional Conversation Set"/>
        <s v="Living Room Furniture, Modern 3-Piece Including Three-Seater, Loveseat and Single Chair,Dutch Velvet Upholstered Sofa Set"/>
        <s v="TV Stand Dresser For Bedroom With 5 Fabric Drawers Organizer Storage Closet Chest Clothes Storage Display Cabinet Of Furniture"/>
        <s v="Outdoor Furniture Set 3 Pieces Wicker Patio Furniture Outdoor Sectional Patio Couch Outdoor Coffee Table,Khaki"/>
        <s v="4 Pieces Patio Furniture Set, Outdoor Rattan Woven Conversation Sectional L-Shaped Sofa with 5 Seater for Backyard"/>
        <s v="Jela kids couch 14PCs luxury, floor sofa modular furniture for adults, Playhouse play set toddlers babies, Modul"/>
        <s v="3/4/5 Piece Boho Outdoor Patio Furniture Sets with Egg Chair and Ice Bucket, Small L Shape Wicker Conversation Sectional Sofa"/>
        <s v="3 PCS Patio Conversation Set, Solid Eucalyptus Wood Frame Outdoor Wicker Furniture Set Bistro Set with Coffee Table"/>
        <s v="Modern luxury lounge chair home furniture hotel bedroom lounge chair living room accent chair"/>
        <s v="Furniture Contemporary Reversible Sectional Sleeper Sectional Sofa with Storage Chaise in Dark Gray Fabric, free shipping"/>
        <s v="Patio Furniture Sets - 3 Pieces Rattan Sofa Set, Outdoor Conversation Set with Tempered Glass Tabletop, Outdoor Furniture Sets"/>
        <s v="Patio Dining Set Outdoor Furniture with 6 Stackable Textilene Chairs and Large Table for Yard, Garden Porch and Poolside, Grey"/>
        <s v="7 Pieces Patio Furniture Set - Outdoor Sectional Wicker Rattan Furniture with Cushion and Glass Table Patio Conversation"/>
        <s v="47&quot; Small Modern Loveseat Couch Sofa, Fabric Upholstered 2-Seat Sofa, Love Seat Furniture with 2 Pillows, Wood Leg Sofas"/>
        <s v="7-piece patio furniture set modular wicker outdoor sectional sofa PE rattan outdoor set with pillowtop cushions and coffee table"/>
        <s v="Patio Furniture Sets All Weather Outdoor Sectional Sofa Manual Weaving Wicker Rattan Patio Seating Sofas with Cushion &amp; Table"/>
        <s v="Office Furniture Computer Stand 42*26cm Adjustable Foldable Laptop Holder Notebook Desks Lap PC Folding Desk Table Vented Stand"/>
        <s v="4-Piece Outdoor Patio Furniture Set,Wicker Rattan Sectional Sofa Couch with Glass Coffee Table|Black Easy Cleaning and Stronger"/>
        <s v="5 Pieces Patio Furniture Set Outdoor Sectional Rattan Daybed Conversation Sofa Set Wicker Couch with &amp; Tempered Glass"/>
        <s v="6Pieces Wicker Patio Furniture Sets Outdoor Conversation Set PE Rattan Sectional Sofa Couch with 30&quot; Fire Pit Table and Cushions"/>
        <s v="Aluminum Patio Furniture Set, Modern Patio Conversation Set, All Weather Dark Grey Outdoor Sectional Sofa Set w/Table"/>
        <s v="75&quot; X 32&quot; Expandable Dining Table - a Oval Wooden Table Top With Metal Legs Room Furniture Home"/>
        <s v="Modern Small Bedside Table with Drawer Lock Nordic Minimalist Bedside Cabinet Storage Cabinets Nightstands for Bedroom Furnitur"/>
        <s v="5 Piece Patio Furniture Set, Outdoor Dining Table Set with L-Shaped Sectional Sofa, 2 Ottomans, Outside Conversation"/>
        <s v="Greesum 3 Pieces Patio Furniture Set Outdoor Conversation Textilene Fabric Chairs for Garden,Balcony, with A Glass Coffee Table"/>
        <s v="Mid Lounge Replica Solid Wood Three-Legged Shell Chair Ash Plywood Black Faux Leather Living Room Furniture Modern Leisure Chair"/>
        <s v="Folding Desk Small Writing Desk Dressing Table Adjustable Height Space Saving Office Furniture Mobile Bookshelf"/>
        <s v="Home Furniture Shoe-shelf Headboards Shoe Cabinet Hallway Shoerack Living Room Cabinets Shoes Organizer External Storage Wheel"/>
        <s v="Makeup Vanity Organizer Makeup Vanity Desk With Mirror and Lights Dressers for Bedroom Furniture 5 Drawers &amp; Storage Bag Dresser"/>
        <s v="High dresser 12 drawers Black dresser and closet hallway, living room, bedroom furniture, wooden top and metal frame texture"/>
        <s v="3 Pieces Patio Furniture PE Rattan Wicker Chair Conversation Set, 26.6x12.1x19.3 inches, Assemble Easily, Sturdy&amp;Durable"/>
        <s v="Simple Wardrobe Portable Large Capacity Assembly Storage Closet Bedroom Furniture Durable and Sturdy Clothes Dustproof Wardrobe"/>
        <s v="Wisteria Lane Outdoor Patio Furniture Set, 7-Piece Outdoor Dining Sofa Set with Dining Table and Chairs with Footstool"/>
        <s v="Patio Furniture L-Shaped Coversation Sectional Outdoor Sofa Set for Backyard, Porch with Thick Cushions Detachable Lounger"/>
        <s v="5 Pieces Patio Furniture Sets All Weather Outdoor Sectional Sofa Manual Weaving Wicker Rattan Sofas with Cushion and Glass Table"/>
        <s v="3 Pieces Rocking Wicker Bistro Set, Patio Outdoor Furniture Conversation Sets with Porch Chairs and Glass Coffee Table, Beige"/>
        <s v="75&quot; X 31&quot; Portable Foldable Guest Bed for Adults Folding Bed With Mattress Beds and Furniture Storage Bag Included Bedroom"/>
        <s v="7 Piece Outdoor Patio Furniture Set, PE Rattan Outdoor Grey Wicker Furniture, Outdoor Sectional Furniture Chair Set"/>
        <s v="3 Piece Bistro Set Patio Rocking Chairs Outdoor Furniture w Warm Gray Cushions, Glass-Top Table for Garden, Pool, Backyard"/>
        <s v="5 Pcs Patio Furniture Sets, Wicker Patio Furniture Set with Washable Cushions &amp; Glass Coffee Table for Garden, Poolside"/>
        <s v="5 Piece Outdoor Patio Furniture Set, Sectional Conversation PE Wicker w/Light Cushions, Poolside Balcony Outside Furniture Sets"/>
        <s v="Outdoor Furniture Sets Sectional PE Rattan Outdoor Furniture Patio Conversation Set with Cushions for Balcony Lawn and Garden"/>
        <s v="Patio Furniture Outdoor Set, Terrace Sofa Set, All-weather PE Rattan with Padded Cushions, Garden Furniture Sets"/>
        <s v="7 Pieces Patio Furniture Set, Outdoor Sectional Sofa Conversation Set, All Weather Wicker Rattan Couch Dining Table &amp; Chair"/>
        <s v="47&quot; Small Modern Loveseat Couch Sofa, Fabric Upholstered 2-Seat Sofa, Love Seat Furniture with 2 Pillows, Bedroom, Apartment"/>
        <s v="6 Piece Patio Furniture Set, Outdoor Sectional Conversation Rattan Sofa Set with Ottoman and Outdoor Storage Table"/>
        <s v="Flamaker Patio Chairs 3 Piece Acacia Wood Patio Furniture with Coffee Table &amp; Cushions Outdoor Conversation Set Balcony Chairs"/>
        <s v="Shintenchi 5 Pieces Outdoor Patio Sectional Sofa Couch, Silver Gray PE Wicker Furniture Conversation Sets with Washable Cushions"/>
        <s v="5 Pcs Outdoor Patio Sectional Furniture Set, Weather Resistant Rattan Outside Couch, Waterproof Conversation Sofa, Furniture set"/>
        <s v="5Pcs Patio Furniture Set, Sectional All-Weather Grey PE Wicker w/Light Cushions, Backyard Porch Garden Poolside Balcony Set"/>
        <s v="Dining table set, kitchen table and chairs, 4-seater dining table and chairs, home furniture, rectangular modern style"/>
        <s v="4-piece terrace furniture set, small backyard tavern rocking chairs, double sofa and glass table textile outdoor dialogue set"/>
        <s v="Nightstands Modern Single Drawer Bedside Table Walnut Wood Bedroom Furniture Bedside Table"/>
        <s v="Makeup Table With 5 Drawers &amp; Shelves Vanity Table Set Large Vanity Desk With Mirror and Lights White and Gold Bedroom Furniture"/>
        <s v="ACME Furniture Dresden 2-Drawer Rectangular Wood Nightstand in Bone White"/>
        <s v="Side Table for Living Room Bed Room Bedside Tables Modern Nightstand With 2 Drawers Furniture Silver Bedroom Home"/>
        <s v="Convertible Sofa Bed, 3-in-1 Multi-Functional Velvet Sleeper Couch Pull-Out Bed Hidden Side Table for Living Room, Small Space"/>
        <s v="ACME Furniture Upholstered Nightstand with 2 Drawers, Gray Velvet"/>
        <s v="Dressers for Bedroom Furniture Thickened Frame Dresser Vanity Table for Makeup Furnitures Hallway Kids Room Make Up Table Toilet"/>
        <s v="Dresser for Bedroom, Storage with 5 Drawer Organizer Closet Chest Small Clothes Fabric Cabinet, Kids Furniture Drawer Binis"/>
        <s v="Modern Faux Leather Sofa Bed Convertible Folding Futon With Armrest Home Recliner Home Furniture for Living Living Room Sofas"/>
        <s v="King Size Bed Frame Heavy Duty Bed Frame With Faux Leather Headboard Bedroom Furniture 12&quot; Under-Bed Storage Black"/>
        <s v="LostCat Buffet Sideboard,Console Table with Storage,with 4 Drawers and Cabinets,Easy Assmebly for Kitchen,Dining Room"/>
        <s v="Length of Values Black Gaming Desk Table Office Furniture Computer Offices L Shaped Desk for Compuradora Desktops Furnitures"/>
        <s v="Armoire Wardrobe Closet - White 32&quot;W x 35&quot;H x 20&quot;D Cabinet for Functional Clothes Storage with Hanging Rail home furniture"/>
        <s v="Living Room Sofa Set , L Shape Modular Storage Ottoman &amp; Chaise, Comfy Corner Sofa Cup Holder Living Room Furniture Couch Sets"/>
        <s v="Vanity Set,3 Color Touch Screen Dimming Mirror with Display, 4 Drawers,Makeup Dressing Table with Cushioned Stool Dressers"/>
        <s v="Smug Recliner Chair Massage Reclining for Adults, Comfortable Fabric Recliner Sofa Adjustable Home Theater Seating Lounge with P"/>
        <s v="Nightstand,Bedside Tables with Fabric Storage Drawer and Open Wood Shelf,Bedside Furniture,Mesa de Noche Drawers,"/>
        <s v="GTPLAYER Chair Computer Gaming Chair (Leather, Ivory)， office furniture gaming chair"/>
        <s v="Nathan James Bailey Upholstered Rattan Bar Stool in Oak Finish Frame"/>
        <s v="Dressers for Bedroom Milky-White Storage Makeup Vanity Desk With Large Lighted Mirror With Power Outlet and LED Strip Furniture"/>
        <s v="2/5 Pieces Patio Furniture Sets All Weather Outdoor Sectional Patio Sofa Manual Weaving Wicker Rattan Patio Seating Sofas"/>
        <s v="Retro Sideboard Glass Door with Curved Line Design Ample Storage Cabinet with Black Handle and Three Adjustable Shelves"/>
        <s v="3 Pieces Patio Furniture Set Outdoor Conversation Textilene Fabric Chairs for Lawn, Garden, Balcony, Poolside"/>
        <s v="EASELAND Sofa Couch, 88” Chenille Loveseat Comfy Couches for Living Room, Modern Deep Seat Sofa with Removable Back and Seat Cus"/>
        <s v="Sofa Bed Reversible Convertible Sleeper Pull Out Couches with Storage Chaise, Linen Fabric Furniture for Living Room, Apartment"/>
        <s v="3 Pieces Rocking Chairs Set - Outdoor Wicker Rattan Rocking Chairs with Thickened Cushions，Boho Patio Furniture"/>
        <s v="Aidan Sling Accent Chair / Metal Framed Armchair with Shredded Foam Cushioning, Oatmeal Chairs Living Room Furniture"/>
        <s v="Deep Seat Sectional Sofa Cloud Couch with Ottoman, 76.7&quot; Modern Chenille Comfy Upholstered Modular Sofa L Shaped Couch"/>
        <s v="New Prepac Fremont 5-Drawer Chest for Bedroom, 16&quot; D X 31.5&quot; W X 45.25&quot; H, Espresso Dressing Table Bedroom Furniture"/>
        <s v="Air Dresser LED White Vanity Set With Stool and Power Outlet Bedroom Furniture Home Makeup Vanity Table Girls(White) Furnitures"/>
        <s v="Sturdy Steel Frame Vanity Desk Hallway Dresser for Bedroom Furniture Entryway Furnitures Wood Top Closets Dresser With 3 Drawers"/>
        <s v="Mid-Century 6 Drawer Dresser For Bedroom, 16&quot; D x 52.50&quot; W x 33&quot; H, Brown/White"/>
        <s v="Full Size Bed Frame Queen Bedroom Furniture Upholstered Panel Bed in Black"/>
        <s v="Living Room Sofa,Beige Linen Modern 3 Seater L Shaped Upholstered Furniture,Reversible Footrest with Storage Sofa"/>
        <s v="Faux Leather Sleeper Sofa With Mattress and Frame Living Room Sofas Convertible Futon Couch for Living Room Furniture White"/>
        <s v="Bedroom Furniture Metal Four Post Canopy Bed Frame 14 Inch Platform, No Springs Required, White, King Size Bed"/>
        <s v="VEVOR Ergonomic Rocking Wooden Kneeling Chair Stool Correct Posture Computer Chair Original Home Office Furniture Thick Cushion"/>
        <s v="Sofa with 2 Seats W/Armrest, Upholstered Love Seat Velvet 2-Seater Couches for Living Room, Sofa with 2 Seats"/>
        <s v="7 Pieces Patio Furniture Set Sectional Rattan Wicker Sofa Outdoor Conversations Sets with Table for Garden, Poolside, Backyard"/>
        <s v="Makeup Vanity Table Set Glass Top Makeup Vanity Table With 10x Magnifying Mirror 3 Light Settings (Modern White) Furnitures Desk"/>
        <s v="Walker Edison Modern Scandinavian Fluted Door Kitchen Storage Sideboard Buffet Cabinet Console, 69 Inch, Coastal Oak/Black"/>
        <s v="Nordic Plastic Sofa Side tables mini Corner coffee table home decor low Bedside tables living room round Small stool Furniture"/>
        <s v="Bedroom Bedside Table of Furniture High Gloss LED Nightstand Acrylic Bedside Table With 3 Drawers for Bedroom Living Room Tables"/>
        <s v="110&quot; Sectional Sofa Cloud Couch for Living Room, Modern Chenille U Shaped Couch, Comfy Modular Sofa Sleeper with Double Chaise"/>
        <s v="Makeup Table Makeup Vanity With Lights Make Up Table 2 Cabinets &amp; Long Storage Shelf Furniture Bathroom 10 Led Lights White Desk"/>
        <s v="4 Pieces Patio Furniture Set, Outdoor Rattan Woven Conversation Sectional L-Shaped Sofa with 5 Seater for Backyard, Porch,"/>
        <s v="Garden Furniture Set 7 Piece, Patio Couch Sets Chair, PE Rattan Sectional with 45&quot; Fire Pit Table, Garden Furniture Set"/>
        <s v="Makeup Vanity Table with Lighted Mirror, 3 Drawers and 3 Storage Shelves, 3 Lighting Sets, Dressing Table Vanity Desk Dressers"/>
        <s v="Valita 7 Piece Outdoor PE Wicker Furniture Set, Patio Black Rattan Sectional Sofa Couch with Washable Khaki Cushions…"/>
        <s v="Lazy Sofa Bedroom Room, Tatami Small Apartment, Balcony Small Sofa Bean Bag Sofa Set Living Room Furniture Lounge Chair"/>
        <s v="6pcs Patio Furniture Set PE Gray Rattan Wicker Sectional Outdoor Sofa Set Outside Couch W/Blue Washable Seat"/>
        <s v="Modern Living Room Chair with Pillow Cushion with Solid Wood Frame and Upholstery, Suitable for Living Room, Bedroom, Beige"/>
        <s v="Cushions for Patio Furniture Replacement, Patio Furniture Cushions, Deep Seat Cushions, Outdoor Seat Cushions"/>
        <s v="Coffee Table Tv Cabinet White Kitchen Cabinets for Living Room Sets Furniture LED TV Stand for 55 Inch TV Bedroom Wall Shelves"/>
        <s v="Turn-N-Tube No Tool 3-Tier Entertainment TV Stands Multicolor Living Room Furniture"/>
        <s v="Crosley Furniture Soho Turntable Stand, side table,Mahogany,17.75 x 21.75 x 39 inches,Suitable for living room, study, bedroom"/>
        <s v="Set of 2 LED Nightstand with 2 Drawers, Bedside Table with Drawers for Bedroom Furniture, Side Bed Table with LED Light, White"/>
        <s v="Rane Convertible Sofa Bed, Sofa Set Living Room Furniture"/>
        <s v="Bedroom Furniture Metal Platform Bed Frame, Wooden Slats Support, No Springs Required, Easy To Assemble, White, Full"/>
        <s v="Freestanding Shoe Cabinet with 3 Flip Drawers, 2 Layer Shoe Shelf, Natural Rattan Shoe Storage Organizer,(1 Piece, Oak)"/>
        <s v="Lazy Sofa Sofa Chair balcony Leisure sleep Sofa living room sofas Modern easy chair small Sofa with Stool Bedroom Furniture"/>
        <s v="Gaming Chair Cheap Desk Chair Executive PU Leather Rolling Swivel Computer Chair With Lumbar Support Grey Office Furniture"/>
        <s v="Vanity Desk With Stool Makeup Vanity Table Set 3 Color Lighting Modes Brightness Adjustable Dressers for Bedroom Furniture Girls"/>
        <s v="8 Drawer Dresser Wide 47.2'' Long, Storage Chest of Drawer for 55'' TV Stand in Closet, Wooden Top Industrial Furniture"/>
        <s v="16 Drawer Dresser Women's Furniture Makeup Dressing Table Fabric Dresser for Bedroom Large Chest of Drawers Make Up Table Vanity"/>
        <s v="7 Pieces Patio Furniture Set, Modular Patio Set Wicker Outdoor Sectional Sofa Set PE Rattan Wicker Patio Conversation Set"/>
        <s v="ROJASOP Shoe Storage Cabinet 12-Tier Organizer 96 Pairs Extra Large Plastic Shoe Rack with Covers Portable"/>
        <s v="Makeup Vanity Desk With Large Lighted Mirror With Power Outlet and LED Strip Furniture for Bedroom Toiletries Dressing Table"/>
        <s v="3 Piece Patio Furniture Outdoor Bistro Set Metal Action Lounge Cushioned Chairs and Bistro Round Table Set"/>
        <s v="5-Piece Wicker Patio Furniture Set, All-Weather Outdoor Conversation Set Sectional Sofa with Water Resistant Grey Thick Cushions"/>
        <s v="Gately Traditional End Table with Electrical Outlets, Brown，Small side table, Exquisite ，suitable for living room and bedroom"/>
        <s v="3 Pieces Patio Furniture Set, Includes Set of 2 Outdoor Acacia Wood Cushioned Chairs and Coffee Table，Patio Set"/>
        <s v="Modular sofa, Beige linen modern 3 seater L shaped upholstered furniture, Reversible footrest with storage and pockets"/>
        <s v="Elegant White Shoe Storage Cabinet, Space-Saving Solution with Cubbies for 36 Pairs, 13&quot;D x 23.5&quot; W x 72.5&quot; H,Furniture"/>
        <s v="Sofas for Home Furniture Velvet Upholstered 2 Seater Couch with Square Arms and Tufted Back Sofa Living Room Sofas"/>
        <s v="Side Table,Modern end Table,Metal nightstand,Bedside Tables,Accent Table with Storage for Living Room Bedroom entryway Couch"/>
        <s v="1: 12 Miniature Wooden Furniture: Wood Cabinet with Drawers Fairy Home Decoration Unpainted DIY Accessories"/>
        <s v="Franklin 2 Drawers, Soft White Accent Table Bedroom Furniture Nightstands for Bedroom"/>
        <s v="Sectional Couch W/Chaise Sleeper Sofa Chenille Small L Shape Sofa Couch Living Room Furniture Home"/>
        <s v="Gaming Desk White Modern Home Office Desk Table Computer Desks Gray Furniture Pliante Reading Room Study Accessories Laptop"/>
        <s v="Shoe Furniture Modern and Contemporary Transitional Natural Oak Finished Wood 1-Drawer Shoe Cabinet Free Shipping Organizer Room"/>
        <s v="8 Drawers Dresser for Bedroom, Kidsroom Furniture, Tall Chest Tower, Storage Organizer Units for Clothing, Closet, Fabric Bins"/>
        <s v="White Bright 4 Drawer Shoe Cabinet Shoe-shelf Furniture Shoes Organizer Shoerack Living Room Cabinets Rack Home"/>
        <s v="Patio Furniture Set, 7 Pieces Outdoor Patio Furniture with Dining Table&amp;Chair, All Weather Wicker Conversation Set with Ottoman"/>
        <s v="3 Lighting Colors Home Furniture for Bedroom Makeup Vanity Desk With Lights and 4 Drawers Vanity Table Set Large Size 39.4in(L)"/>
        <s v="Sofa with 2 seats, Modern Velvet Sofa Accent Upholstered Settee, 2 Seater Small Loveseat for Small Spaces, Living Room Furniture"/>
        <s v="Adjustable Mid Back Mesh Swivel Office Chair With Armrests Black Computer Armchair Furniture Chairs Gaming Cheap Cushion"/>
        <s v="Sofa Futon - Premium Upholstery and Wooden Legs - Light Bluefreight Free Living Room Sofas Furniture Home"/>
        <s v="LED Nightstands Set of 2 Modern End Table with 2 Drawers End Tables for Living Room Bedroom furniture bedroom night stand"/>
        <s v="Night Stand Set 2 With Charging Station Furniture Black Nightstand Set of 2 With LED Lights Bedside Tables for the Bedroom Table"/>
        <s v="Patio Furniture Set 4-Piece Outdoor Rattan Wicker Sofa Set with Cushions &amp; Coffee Table with Tempered Glass Table Top"/>
        <s v="Safavieh Accent Chair, Normal, Camel"/>
        <s v="TV Stand With LED Ambient Lights Modern TVs Stand With Open Shelf Storage Cabinet for 62 Inch TVs Furniture White TV Stands"/>
        <s v="Sausalito Chairs for Living Room Furniture, Reading, Arm, Comfy, Small Accent Bedroom, Velvet Pearl Beige"/>
        <s v="Contemporary Black/White Oval Glass Coffee Table with Round Hollow Base-Modern End Side Table for Home Living Room Furniture"/>
        <s v="Patio Furniture Set 4 Pieces Outdoor Rattan Chair Wicker Sofa Garden Conversation Bistro Sets for Yard patio furniture outdoor"/>
        <s v="Wicker Patio Furniture Set for 4, Beige Cushions, Outdoor Modern Sectional Conversation Sofa Set for Deck"/>
        <s v="Mid-Century Wood Shoe Cabinet in Walnut Brown, furniture , shoe cabinets"/>
        <s v="Adjustable Nightstand Table with 2 Drawers Bedroom Furniture Storage Chest Swivel Top Panel Movable Side Table E1 Grade Particle"/>
        <s v="31.5in(L)… Home Furniture Luxury Cute Vanity Makeup Table Vanity Desk With Mirror and Lights 3 Lighting Modes Dresser Furnitures"/>
        <s v="Coffee Table Room End Table With USB Ports and Outlets Living Room Furniture Luxury Center Tables for Rooms Furnitures"/>
        <s v="Sofa Sets for Living Room 3 Piece, 1 Loveseat +2 Accent Chairs, Living Room Furniture Sets for Small Rooms, Sectional Sofa Couch"/>
        <s v="Medicine Cabinet with Lights, 36×30 Inch Lighted Mirror, 2 Door Bathroom 2 Outlets &amp;am"/>
        <s v="Metal Legs Recliner Sofa Living Room Black Sofaset Furniture for Living Room Sofas 2 Cup Holders Folding Sofa Beds Bed Home Lazy"/>
        <s v="Pamapic Patio Furniture Set, 7 Pieces Modular Outdoor Sectional,Wicker Patio Sectional Sofa Conversation Set, Rattan Sofa"/>
        <s v="Twin beds with pull-out rests, steel plate supports, height-adjustable beds, multifunctional furniture"/>
        <s v="Mid-Century Oak Wood Nightstand with 2-Drawers, Small Side End Table with Storage, Suitable for Bedrooms and Living Rooms"/>
        <s v="Folding Adjustable Sex Chair Portable Elastic Furniture Sexual Positions Assistance Chair Bracket for Bedroom Bathroom"/>
        <s v="Wood Eugene Accent Table, Walnut Night Stand Furniture Bedroom Nightstand"/>
        <s v="Auto LED Nightstand With Wireless Charging Station &amp; USB Ports Bedside Tables for the Bedroom Furniture Nightstands Mobile Home"/>
        <s v="Upgrade Large Version Mid-century Modern Lounge chair With ottoman genuine leather Walnut Black 38 Inch Height"/>
        <s v="5 Drawer Dresser for Bedroom Vanity Desk White Living Room Make Up Table Hallway Toilet Furniture Makeup 27.6 in Furnitures Home"/>
        <s v="Nordic Coffee Table Luxury Bed Side Table Personality Outdoor Balcony Tables Minimalist Square Tea Tables Living Room Furniture"/>
        <s v="Nightstand, 2 Drawer Dresser for Bedroom, End Tables with Fabric Storage Drawer, Small Furniture, Night Stand, Si"/>
        <s v="WARMHONIU Shoe Storage Bench with 2 Drawers &amp; 2 Door Cabinet Entryway Bench with Shoe Storage Shoe Bench with Cushion"/>
        <s v="7-Piece Patio Furniture Set, Wicker Outdoor Conversation Set with Washable Cushions and Glass Coffee Table, Brown"/>
        <s v="Dining Table Set with Bench,3 Piece Modern Kitchen Table with Right Seat Corner Bench and Bench for Family Dining Room Furniture"/>
        <s v="Patio Furniture Set,4 Piece Garden Conversation Set, Outdoor Wicker Rattan Table and Chairs, Black Patio Set, Sectional Sofa"/>
        <s v="Coffee Table, Accent Furniture for Living Room, Indoor, Home Décor w/Open Storage Shelf, Wood Grain Finish - Walnut"/>
        <s v="Patio Furniture Set, 3Pc Outdoor Wicker with 3'' Thicken Cushion, Rattan Chair Conversation Sets with Glass Coffee Table"/>
        <s v="Smart Bedside Table Narrow Smart Nightstands Bedroom Furniture LED Ultra Narrow Smart Bedside Table with Wireless USB Charging"/>
        <s v="Carbon Black Furniture Bedroom Vanity Table With 4 Drawers and Cushioned Stool for Women Girls Vanity Desk Set With Large Mirror"/>
        <s v="Black Dining Chairs Set of 2 Round Upholstered Boucle Dining Room Chairs Mid-Century Modern Kitchen Chairs Curved"/>
        <s v="Electric Standing Desk Adjustable Height, 48 * 24 Inch Sit Stand up Desk for Home Office Furniture Computer Desk"/>
        <s v="White Lacquer Dressing Table Bedroom Mirrors Drawer Toiletries Dressing Table Cabinets Living Room Penteadeira Bedroom Furniture"/>
        <s v="Noise-Free King Size Bed Frame Heavy Duty Bed Frame With Faux Leather Headboard Bedroom Furniture 12&quot; Under-Bed Storage Black"/>
        <s v="LED Nightstands Set of 2, Modern End Table with 2 Drawers, End Tables for Living Room Bedroom Grey"/>
        <s v="LED Bedside Table 2-piece Set Storage Locker Bedside Table With High-gloss Drawer Bedroom Use Furniture Home"/>
        <s v="Shoe Cabinet Boots Shoe Rack Space Saving Shoes Organizer Shoerack Slippers (Rattan) Home Furniture Shoe-shelf Furnitures"/>
        <s v="Patio 3-Piece Furniture Seating Motion Chairs Set Outdoor Bistro Glider Rocking Chair with Comfortable Cushions and Coffee Table"/>
        <s v="4 Pieces Outdoor Patio Furniture Modern Conversation Black Bistro Set with Loveseat Tea Table for Home, Lawn and Balcony"/>
        <s v="Baysitone Clear Dining Chairs Set of 4, Modern Kitchen Chairs with Transparent Seat, Dark Brown Acrylic Accent"/>
        <s v="4 Pieces Patio Conversation Set, Outside Rattan Sectional Sofa, Cushioned Furniture Set, Wicker Sofa Ideal for Garden, Backyard"/>
        <s v="4-Piece Outdoor Patio Furniture Set, Wicker Rattan Sectional Sofa Couch with Glass Coffee Table | Black"/>
        <s v="4/5/6/7/8 Pieces Patio Furniture Set Rattan Outside Furniture Wicker Sofa Garden Conversation Sets"/>
        <s v="Living Room Convertible Sectional Sofa, L Shaped Couch for Small Apartment, Reversible Sectional Couch, Velvet Black"/>
        <s v="Austin 8 Drawer Double Dresser dressers for bedroom makeup vanity silla de maquillaje bedroom furniture"/>
        <s v="Modern Lift Top Coffee Table Wooden Furniture with Storage Shelf and Hidden Compartment for Living Room Office"/>
        <s v="Sofa Sectional Deep 3-Seat Couch with Ottoman,Chenille Sofa Sleeper Comfy Upholstered Furniture for Living Room,Beige Couch"/>
        <s v="Mid-Century Modern 2-Door Reeded TV Stand for TVs Up to 65” Mocha Furniture Cabinet Stands Table Supports Living Room Home"/>
        <s v="Tv Table Simple TV Cabinet Free Shipping Stand Living Room Furniture Home"/>
        <s v="4 Pieces Patio Furniture Set Outdoor Patio Conversation Sets Poolside Lawn Chairs with Glass Coffee Table Porch Furniture (Blue)"/>
        <s v="Tribesigns Computer Desk, Modern Simple 47 inch Home Office Desk Study Table Writing Desk with 2 Storage Drawers"/>
        <s v="Small Japanese Luxury Coffee Tables Unusual Entryways Modern Corner Coffee Table Cute Round Mesa De Centro Living Room Furniture"/>
        <s v="1pc Swing chair sunshade waterproof sunscreen garden swing canopy for picnics meeting activities outdoor furniture accessories"/>
        <s v="Patio Porch Furniture Sets 3 Pieces PE Rattan Wicker Chairs with Table Outdoor Garden Furniture Sets (Brown/Beige)"/>
        <s v="Velvet Sectional Convertible Sofa with Chaise, 106.5&quot; L Shape Sectional Sofa Couch with USB,L Shape Sofa"/>
        <s v="Dressing Table for Bedroom Furniture Home 4 Cabinets &amp; Time Display Makeup Vanity Table Set Vanity Desk With Mirror and Lights"/>
        <s v="Light Luxury Makeup Stools Round Stool Chairs Dressing Stool Vanity Chair Storages Bench Bedrooms Sofas Side Stools Furniture"/>
        <s v="6 Drawer Dresser Dresses White Dressers Dressing Table Bedroom Furniture Home"/>
        <s v="New Dining Table Set Glass for Small Spaces Kitchen Table and Chairs for 4 Table with Chairs Home Furniture Rectangular Modern"/>
        <s v="3/4 Pieces Patio Furniture Set, Outdoor Rattan Woven Conversation Sectional L-Shaped Sofa for Backyard, Boho Detachable Lounger"/>
        <s v="Multi-functional Inflatable Sofa Bed Lazy Chair for Adults with Five-in-One Design Home Furniture Living Room Sofas Folding Sets"/>
        <s v="Side Bed Table With LED Light Bedside Tables for the Bedroom Furniture Generic Nightstand Set of 2 LED Nightstand With 2 Drawers"/>
        <s v="4-Piece Patio Furniture Wicker Outdoor Bistro Set, All-Weather Chairs , Balcony and Deck with Soft Cushions and Metal Table"/>
        <s v="GYUTEI Aluminium Patio Furniture Set, 7 Pieces of Outdoor Furniture, PE Rattan with Storage Table with 2 Footstools (Beige)"/>
        <s v="Garden Furniture Sets, Outdoor PE Rattan Lounge Daybed with Retractable Canopy &amp; 2 Folding Side Trays, Patio Furniture Set"/>
        <s v="24'' Wide Folding C Shaped End Table, Small Sofa Side Laptop Desk, Couch TV Tray Table"/>
        <s v="4-Piece Rattan Patio Furniture Set, Chairs, and Table Set for Outdoor Living Spaces, with Cushions and Metal Table"/>
        <s v="White Dresser for Bedroom Furnitures Toilet Furniture Makeup Table Entryway and Hallway 6 Drawer Dresser With Gold Hardware Desk"/>
        <s v="Miereirl Round Nesting Coffee Table Circle Accent Tables for Small Spaces Side End Set of 2 Living Room Balcony Office"/>
        <s v="Girl Free Shipping Wood Wardrobes Multifunction Storage Bedroom Designer Cupboard Clothes Drawer Vestidores Salon Furniture"/>
        <s v="Patio Furniture Sets, 7 Piece PE Rattan Wicker Sofa Set, Outdoor Sectional Furniture Chair Set, Outdoor Furniture Sets"/>
        <s v="6-Drawer Double Dresser Make Up Table Pure Black With Brushed Nickel Handles Vanity Desk Women's Furniture Makeup Dressing Table"/>
        <s v="LIKIMIO Small Makeup Vanity Desk with Mirror and Lights, Vanity Table Set with Storage Drawer &amp; Chair &amp; 3 Shelves, Bedroom"/>
        <s v="6 Pieces Outdoor Rattan Furniture Sets with 2 Wood Armrests Swivel Rocker Chairs, 2 Ottoman, 3-Seat Sofa and Coffee Table"/>
        <s v="Flamaker 3 Pieces Patio Set Outdoor Wicker Furniture Sets Modern Rattan Chair Conversation Sets with Coffee Table"/>
        <s v="7pcs Outdoor Patio Table and Chairs Set of 6 Outdoor Dining Set for 6 Patio Dining Sets Back Yard Furniture Set"/>
        <s v="2023 New Easyfashion Convertible Black Faux Leather Futon Sofa Bed, Black/White"/>
        <s v="Wicker Rattan Patio Furniture Set of 8 Chairs With Soft Cushions and 2 Square Tables With Umbrella Cutout Grey Outdoor Chair"/>
        <s v="8 Pieces Outdoor Wicker Rattan Patio Furniture Sectional Set,Glass Top Table Hidden Storage,7 Sofa Sections, Oversized Cushions"/>
        <s v="Furinno JAYA Large Stand for Up To 50-Inch TV, Columbia Walnut/Black/Dark Brown Tv Stand Living Room Furniture"/>
        <s v="Furniture Tennyson Electric Bookcases Fireplace, Glazed Pine"/>
        <s v="Gaming Chair Pink Gaming Chair for Girls Gift Office Chairs Computer Armchair Gamingchair Gamer Ergonomic Furniture"/>
        <s v="Garden Furniture 4 Pieces Sets, Outdoor Wicker Rattan Chairs Gardens with Soft Cushion and Glass Table, Garden Furniture Set"/>
        <s v="Wisteria Lane 4 Piece Outdoor Patio Furniture Sets, Wicker Conversation Set for Porch Deck, Gray Rattan Sofa Chair with Cushion"/>
        <s v="White Vanity Desk with Mirror and Lights, Table Makeup Vanity Lights 3 Drawers Charging Station&amp;Sliding Door,Storage Shelves"/>
        <s v="5 Piece Rope Patio Furniture,Weather Conversation Sets for Backyard with Handwoven Armchairs,Pop-Up Cool Bar Wicker Table,Beige"/>
        <s v="V13 Bar stool hotel chair living room soft stool indoor furniture"/>
        <s v="2-Piece Patio Furniture Wicker Outdoor Loveseat, All-Weather Rattan Conversation for Backyard, Balcony and Deck"/>
        <s v="L Shaped Sofa, Convertible Sectional Sofa 4 Seater Sofa, with Storage Space, with Reversible Chaise Longue,107 Inch Modular Sofa"/>
        <s v="3 Piece Patio Furniture Set Small Outdoor Wicker Rattan Front Porch Bistro Set Cushioned Chairs Conversation Poolside (Beige)"/>
        <s v="Smart Bedside Table With Wireless Usb Led Light Nightstand Modern Style Bedroom Simple Wood Bedside Table Bedroom Furniture"/>
        <s v="Chest of Drawers in the Bedroom Furniture Modern 6 Drawer Vertical Dresser Toilet Furniture Makeup Table Entryway (White) Office"/>
        <s v="Upgrade Mid-century Lounge chair With ottoman 100% Aniline leather Palisander black"/>
        <s v="4-Piece Patio Furniture Wicker Outdoor Bistro Set,Chairs for Backyard, Balcony and Deck with Soft Cushions and Metal Table"/>
        <s v="Amazon Brand - Rivet Revolve Modern Upholstered Loveseat Sofa, 56&quot;W, Linen"/>
        <s v="With 2 Locks on the Top Drawers Dresser for Bedroom Furniture 31.5 Inch Wide Chest of Drawers White Toilet Furniture Makeup Desk"/>
        <s v="Outdoor Collection Wicker Cushion 4-Piece Rope Patio Backyard Living Set Rattan Garden Furniture Outdoor Table Chair Set Sets"/>
        <s v="Nordic Style Inflatable Transparent Sofa Lazy Organizer Modern Armchair Couch Single Cheap Divani Soggiorno Bedroom Furniture"/>
        <s v="COLAMY Upholstered Parsons Dining Chairs Set of 4, Fabric Dining Room Kitchen Side Chair with Nailhead Trim"/>
        <s v="6 Drawer Double Dresser, White Dresser for Bedroom, Dresser Organizer, Chest of Drawers for Bedroom with 6 Drawers"/>
        <s v="Elegant Living Room Furniture with Nordic Cashmere Armchair Backrest Cosmetic Chair Dining Chair Cosmetic Relaxing Leisure Chair"/>
        <s v="5 Pieces Outdoor Patio Sectional Sofa Couch, Gray PE Wicker Furniture Sets, Patio Conversation Sets with Washa"/>
        <s v="Makeup Chair Light Luxury Girls' Bedroom Simple Modern Dressing Stool Backrest Ins Nail Petal Chairs Vanity Chairs Furniture"/>
        <s v="Furniture Hercules Series Folding Chair - White Resin - 4 Pack 800LB Weight Capacity Comfortable Event Chair - Light Weigh"/>
        <s v="Wood Top for Bedroom Furnitures Closet Dresser Women's Furniture Makeup Dressing Table Make Up Table Hallway Toiletries Dressers"/>
        <s v="4 Piece Patio Furniture Set, Small Backyard Bistro Rocking Chairs, Loveseat and Glass Table, Textilene Outdoor Conversation Set"/>
        <s v="Dressing Table Set wit LED Illuminated Mirror and Power Socket,7-drawer Dressing Table Storage Table,Suitable for Bedroom, White"/>
        <s v="7 Pieces Patio Furniture Set,Wicker Outdoor Conversation Set,Rattan Sectional Sofa Set w/Washable Cushions"/>
        <s v="LED TV Stand for TV Up to 75&quot; Entertainment Center W/Outlets &amp; USB Ports Media Console Cabinet W/Storage White Furniture Table"/>
        <s v="Dresser, simple and elegant, 6 drawers double dressing table, white. Suitable for bedrooms, living rooms, and study rooms"/>
        <s v="7 Pieces Patio Furniture Set, Modular Patio Set Wicker Outdoor Sectional Sofa Set PE Rattan Wicker Patio Conversation Set。"/>
        <s v="Rattaner 7-Piece Outdoor Furniture Sets Patio Furniture Set with 45-inch Fire Pit Patio Couch Outdoor Chairs 60000 BTU Wicker Pr"/>
        <s v="Convertible Sectional Sofa,3 Seat L-Shaped Sofa with Linen Fabric,Movable Ottoman Small Couch,Living Room and Dark Gray Couch"/>
        <s v="Nordic Minimalist Shoe Changing Bench Sofa Stool Living Room Furniture Sofa Chair Creative Black And White Checkerboard Chair"/>
        <s v="3 Piece Patio Furniture Set Small Outdoor Wicker Rattan Front Porch Bistro Set Conversation Set with Glass Table (Beige)"/>
        <s v="Signature Design by Ashley Bolanburg Two Tone Farmhouse TV Stand, Fits TVs up to 72&quot;, 3 Cabinets and Adjustable Storage Shelves,"/>
        <s v="7 Pieces Patio Dining Set, Patented Patio Furniture Sets W/Large Rectangle Acacia Wood Table Top, Outdoor Furniture Dining Set"/>
        <s v="Patio Furniture Set 8PCS With 40&quot; Fire Pit Table Outdoor Sectional Sofa Set Wicker Furniture Set With Coffee Table Garden Sets"/>
        <s v="3-Piece Patio Outdoor Wicker Bistro Rocking Furniture Conversation Chairs for Garden, Backyard and Balcony (Tan Chairs"/>
        <s v="Leather Sectional Sofa with Ottoman - Easy Assembly, Storage Space,Living Room Sofa"/>
        <s v="6 Piece Patio Furniture Conversation Set with Ottoman, Outdoor Grey Wicker Chair and Table Set"/>
        <s v="Leasbar 3 Piece Outdoor Wicker Conversation Bistro Set, All-Weather Outdoor Patio Furniture w/Table and Cushions"/>
        <s v="LEEGOHOME Wardrobes Closet Cloth Bedroom Furniture 85/125/166/207x45x170cm Steel Pipe Support Storage Household"/>
        <s v="Side Tables Nesting Tables Round Side Set End Set Modern Bedside Set Livingroom Sofa"/>
        <s v="Bedside Table Simple Modern Nordic with Lock Drawer Storage Nightstand Sideboard Multi-Layer Bedroom Storage Cabinet Furniture"/>
        <s v="Makeup Vanity Furniture With Mirror Makeup Desk With Led Lighted Mirror in 3 Colors White for Bedroom Air Dresser Dressing Table"/>
        <s v="4 Pieces Patio Furniture Set, Outdoor Conversation Sets for Patio, Lawn, Garden, Poolside with A Glass Coffee Table, Black"/>
        <s v="Prepac Sonoma 8 Drawer Double Dresser for Bedroom, 15.75&quot; D x 59&quot; W x 36.25&quot; H, Black"/>
        <s v="Outdoor Swing Chair Canopy Courtyard Waterproof And Dustproof Swing Sunshade Swing Top Cover Garden Patio Furniture Dust Cover"/>
        <s v="LED bedside table with wireless charging station and 3-color dimmable automatic sensor, used for bedroom furniture"/>
        <s v="Coffee Table Furniture Mini Restaurant Table Basse Pour Salon Side Table Living Room Luxury His Desk Floating Window Balcony"/>
        <s v="Modern Vanity Desk with Lighted Mirror, Desk Makeup Dressing Table with Power Strip, 12 LED Lights, 1 Large Drawers"/>
        <s v="Outdoor Furniture Patio Sectional Sofa, 7 Piece Patio Furniture Set, All Weather PE Rattan Outdoor set with Cushions and Table"/>
        <s v="3 Piece Wicker Rocking Chair Outdoor Bistro Sets with Coffee Table and Cushions Metal Frame Patio Furniture（Khaki）"/>
        <s v="Sofa Bed, 77.5&quot;, Couch, Small Sofa, Mid Century Modern Futon Couch, Sofa Cama, Couches for Living Room Light Gray Fabric"/>
        <s v="Modern Nightstands Bedside Table with LED Lights, Charging Station and Smart Occupancy Sensor with Drawers for Bedroom Furniture"/>
        <s v="White RSZT106W Woman Dressing Table for Bedroom Furniture 46.7“ Makeup Vanity Table With Lighted Mirror Dresser 11 LED Lights"/>
        <s v="LEEGOHOME Cloth Furniture Wardrobe Closet Dresser Gray 105/130/145/170/205/250x45x170CM 26MM Painting Bold Steel Pipe Support"/>
        <s v="110°-160° Adjustable Ergonomic Rocker Chair with Footrest, Chenille Recliner Sofa with Side Pocket for Living Room, Brown"/>
        <s v="Bedroom Furniture: Black Double Dresser for Bedroom, 6-Drawer Wide Chest of Drawers, Traditional Bedroom Dresser"/>
        <s v="New Lazy Inflatable Sofa Chairs Large Tatami Pvc Leisure Lounger Couch Seat Living Room Bedroom Dormitory Furniture"/>
        <s v="Tv Stand Living Room Furniture Luxury Tv Stand Living Room Furniture 42 Inch Black Freight Free Furnitures Bookshelf Dresser"/>
        <s v="Leather upholstered modern convertible futon, adjustable pullout sofa bed, guest bed with removable armrests - dark green"/>
        <s v="Garden Furniture Set 7 PCS, Garden Fire Pit Table Patio Sets, No-Slip Cushions and Waterproof Covers, Garden Furniture Set"/>
        <s v="Outdoor Patio Furniture Set, 7 Piece Outdoor Dining Sectional Sofa with Dining Table and Chair, All Weather Wicker Conversation"/>
        <s v="5 Pieces Patio Furniture Set, Silver Gray PE Wicker Furniture Conversation Sets with Washable Cushions &amp; Glass Coffee Table"/>
        <s v="Sectional Convertible Sofa, L-Shaped 5-Seats Sectional Convertible Sofa"/>
        <s v="Aluminum Patio Furniture Set 7 Pieces 7 Seat Metal Outdoor Furniture Conversation Set w/45 Propane Gas Fire Pit&amp;Swivels"/>
        <s v="Fremont Bedroom Furniture: Espresso Double Dresser for Bedroom, 6-Drawer Wide Chest of Drawers, Traditional Bedroom Dresser"/>
        <s v="Fluffy White Living Room Chair Modern Cute Floor Ergonomic Living Room Chair Lounge Recliner Meuble Salon Home Furniture"/>
        <s v="Vanity Desk 35&quot;W,Make Vanity Set with Touch Screen Dimming Mirror,3 Color Lighting Modes,Dressing Table with 3 Sliding Drawers"/>
        <s v="4 Piece Patio Furniture Set, Outdoor Wicker Conversation Sets,Rattan Sectional Sofa w/Coffee Table, for Backyard Garden Poolside"/>
        <s v="2 Drawers Shoe Cabinet Shoe Rack Shoes Organizer Living Room Furniture，Shoes Storage"/>
        <s v="LEEGOHOME Wardrobes Closet armario Cloth Bedroom Furniture 85/125/166/207x45x170cm 26mm Steel Pipe Support Storage Household"/>
        <s v="4-piece terrace furniture set, small backyard tavern rocking chairs, double sofa and glass table, garden outdoor dialogue set"/>
        <s v="39 Inch White Computer Desk With Power Outlet Table Pliante Furniture Room Desk to Study Desks Reading Gaming Office Accessories"/>
        <s v="Sawhorse SOLID WOOD 50 inch Wide Modern Industrial Console Sofa Entryway Table in Medium Saddle Brown,"/>
        <s v="Deep Seating Patio Furniture for Garden Porch Balcony 2 Armchairs with Thick Cushion Outdoor Table Chair Set Sets Freight free"/>
        <s v="Acrylic Transparent Coffee Table Nordic Bedroom Simple Living Room Coffee Table Elegant Personality Salontafel Home Furniture"/>
        <s v="Kitchen Dining Table with 4 Chairs for Small Space Dinning Tables and Chairs Apartment Chair Dining Room Set Furniture Bedroom"/>
        <s v="Real Relax 2024 Massage Chair of Dual-core S Track, Full Body Massage Recliner of Zero Gravity with APP Control, Black and Gray"/>
        <s v="9 Piece Outdoor Dining Set, Patio Wicker Furniture Set with Acacia Wood Table Top w/Umbrella Hole, Rattan Dining Table Chairs"/>
        <s v="8-Drawer Fabric Dresser with Shelves, Furniture Storage Tower Cabinet, Organizer for Bedroom,, Easy Pull Fabric Bins(Black Grey)"/>
        <s v="7 Pieces Patio Dining Set Outdoor Furniture with 6 Stackable Textilene Chairs and Large Table for Yard, Garden, Porch , Grey"/>
        <s v="55'' Sideboard Storage Cabinet with Doors and Shelves - Credenza Storage Cabinet for Office, Bedroom Storage Cabinet,"/>
        <s v="Patio Furniture Set 4 Piece with Egg Chair and Ice Bucket, Small L Shape Wicker Conversation Sectional Sofa Set"/>
        <s v="Furniture Set, All-Weather Outdoor U-Shaped Patio Conversation Set, 4 Piece PE Rattan Wicker Small Sectional Patio Sofa Set"/>
        <s v="Patio Furniture Sets, 6 Pieces Couch Outdoor Chairs Coffee Table Peacock Blue Anti-Slip Cushions, Outdoor Furniture Sets"/>
        <s v="Modern TV Stand, Entertainment Cabinet, Media Console with a Natural Oak Wood Finish and Matte Black Accents with Storage Doors"/>
        <s v="High Gloss End Table for Bedroom Acrylic Bedside Table Furniture for Room LED Nightstand With 3 Drawers Nightstands Tables Home"/>
        <s v="Floor Style Bookshelf Home Storage Cabinet Jewelry Display Shelf Bookshelf Bedroom Furniture Multifunctional Furniture 조립식옷장"/>
        <s v="Living Room Bedside Table for Bedroom Furniture L-Shaped Bedside Table With Drawers Nightstands White LED Nightstand Tables Home"/>
        <s v="Sofa Sectional Sofa with Chaise Longue, Haussmann, 2 Pillows,for Living Room Furniture,L-shaped Faux Leather Sectional Couch Set"/>
        <s v="9 Pieces Dining Outdoor Furniture Patio Wicker Rattan Chairs and Tempered Glass Table Sectional Conversation Set"/>
        <s v="3/5-Piece Outdoor PE Rattan Furniture Set Patio Black Wicker Conversation Loveseat Sofa Sectional Couch Khaki Cushion outdoor"/>
        <s v="Homeiju 3 Tier Entryway Bench, Shoe Storage Bench with Padded Seating &amp; Drawers, 35.5” Metal Entryway Foyer Hallway Bench"/>
        <s v="Sofa Furniture Set with Storage Ottoman, Right Hand Facing Chaise Longue and Cup Holder and Pillow, Dark Grey Sofa"/>
        <s v="Shintenchi Patio Furniture Sets 3 Pieces Outdoor Sectional Sofa Silver All-Weather Rattan Wicker Sofa Small Conversation Couch"/>
        <s v="4 Pieces Patio Furniture Set Outdoor Patio Conversation Sets Poolside Lawn Chairs with Glass Coffee Table Porch Furniture (Grey)"/>
        <s v="Modern Night Stand, End Side Table with Storage Space and Door, Nightstands with Flip Drawers for Living Room,Bedroom,Lou"/>
        <s v="Shintenchi Outdoor Patio Furniture Sets, Wicker Patio sectional Sets 3-Piece, All Weather Wicker Rattan Patio Seating Sofas"/>
        <s v="2021 New Bean Bag Sofa Bed Pouf No Filling Stuffed Giant Beanbag Ottoman Relax Lounge Chair Tatami Futon Floor Seat Furniture"/>
        <s v="4-Piece Modern Aluminum Patio Furniture Sets,Faux Wood Grain Finish Frame Sofa with Removable Extra Thick Cushions and Table"/>
        <s v="Living Room Sofa with Ottoman, Comfortable Office Upholstered Furniture, Sectional Sofa Modern Deep 3 Seater Couch"/>
        <s v="2/3/4/5 layer Nordic Round Bedside Table Mini Cute Storage Cabinet Creative Living Room Sofa Side Table Bedroom Furniture"/>
        <s v="Dressing Table Stool Coffee Table Hallway Waiting Children Tulip Pink Coffee Table Unique Corner Sofa Art Muebles Home Furniture"/>
        <s v="Nordic Luxury Living Room Sofa Storage Leisure Multifunctional Folding Sofa Bed Bedrooms Sofas Sofa Cama Plegable Furniture Room"/>
        <s v="Furniture suppliesYESHOMY Convertible Sectional 3 L-Shaped Couch Soft Seat with Modern Linen Fabric, Small Space Sofas for Livin"/>
        <s v="YITAHOME 3-PIECE PATIO FURNITURE SET, OUTDOOR WICKER COMBINATION L-SHAPED SOFA WITH 4 SEATS, WITH CUSHIONS AND COFFEE TABLE"/>
        <s v="Nightstand Set of 2 LED Nightstand with 2 Drawers, Bedside Table with Drawers for Bedroom Furniture, Side Bed Table with LED"/>
        <s v="4 Cord Holes Home Furniture for Tv Solid Wood Feet Rattan TV Console With 2 Cabinets Entertainment Center With Adjustable Shelf"/>
        <s v="Solid Color Velvet Chair Cover Spandex Back Seat Cover Living Room Office Bar Banquet Decoration Furniture Protective Cover"/>
        <s v="Leasbar 3 Piece Wicker Patio Furniture Set Porch Furniture, Outdoor Bistro Set Patio Chairs with Table &amp; Cushions"/>
        <s v="SureFit Ultimate Stretch Suede 4 Piece T Sofa Slipcover in Cement Furniture Living Room"/>
        <s v="Make Up Table 43” W Vanity Desk With Lights Mirror and Drawers for Makeup White Furniture for Room Air Dresser Furnitures Light"/>
        <s v="Dropshipping 200cm Giant Fur Bean Bag Cover Big Round Soft Fluffy Faux Fur BeanBag Lazy Sofa Bed Cover Living Room Furniture"/>
        <s v="Garden Furniture 8 Pieces Set with 40&quot; Fire Pit Outdoor Sofa Sets, Wicker Furniture Set with Coffee Table, Garden Furniture Sets"/>
        <s v="Rustic Brown Table Computer Desks Easy to Assemble Laptop Desk Sturdy Reversible Corner Desk With Storage Shelves Furniture Room"/>
        <s v="Patio Furniture Set 4 Piece Black Rattan Sectional Sofa Conversation Couch Sets, Outdoor PE Wicker Patio Furniture Set 4 Piece"/>
        <s v="Redlife Vanity Stool Chair with Storage Faux Fur Makeup Ottoman, Dresser Furniture with Gold Metal Legs for Bedroom &amp; Livingroom"/>
        <s v="2 Drawer Nightstand Elegant Bedroom Furniture, Bedside Table with Open Shelf, 23.25&quot;W x 16&quot;D x 28&quot;H, Espresso furniture bedroom"/>
        <s v="Dining Chair Set of 2, Tufted Upholstered Solid Wood Accent Chair with Nail Head and Button, Dining Chair Set"/>
        <s v="Living Room S Shape Inflatable Sofa Chair Cheap Single Designer Sofa Lazy Divano Home Furniture"/>
        <s v="Chocolate Cabinet/ Closet 2 Door Wood Wardrobe Bedroom Closet With Clothing Rod Inside Cabinet Wardrobes Home Furniture Cabinets"/>
        <s v="Solid Wood Console Sofa Table with Storage Drawers and Bottom Shelf Entryway Table for Storage Entry Hallway Foyer Sofa"/>
        <s v="6 Foot Folding Table In White Speckle Free Shipping Camping Chair Dining Tables Furnitures Home Furniture Desk Room Portable"/>
        <s v="Light Luxury Dressing Stool Nordic Minimalist Makeup Chair Bedroom Home with Backrest Makeup Stools Ottomans Bench Furniture"/>
        <s v="YITAHOME Patio Furniture Wicker Outdoor Bistro Set, 4-Piece All Weather Patio Furniture Rattan Conversation Loveseat Sets"/>
        <s v="7 Drawer Chest - Dressers Storage Cabinets Wooden Dresser Mobile Cabinet with Wheels Room Organizer Rolling Small Drawers"/>
        <s v="Laptop Desk True Black Oak Finish Small Space Writing Desk With 2 Shelves Table Pliante Furniture Room Desks Computer Reading"/>
        <s v="Patio Furniture 4 Pieces Conversation Sets Outdoor Wicker Rattan Chairs Garden Backyard Balcony Porch Poolside loveseat with"/>
        <s v="Patio Furniture 4 Piece Acacia Wood Outdoor Conversation Sofa Set with Table &amp; Cushions Porch Chairs for Garden, Deck, Backyard"/>
        <s v="Portable Wardrobes Simple Assembly Storage Closet Cabinet Large Capacity Storage Rack Dustproof Wardrobe Home Bedroom Furniture"/>
        <s v="Kid Step Stool With Non-Slip Pads Living Room Furniture Kid Non-Slip Ottoman Potty Training Stool Children Safety Training Stool"/>
        <s v="Nordic Creative Design Butterfly Chair, Side Table, Corner Table, Living Room Stool, Art-Stool, Bathroom Chair, Home Furniture"/>
        <s v="Patio Sets Outdoor Space Saving Rattan Chairs with Glass Table, Wicker Furniture Sets Sectional Set with Removeable Cushions"/>
        <s v="Outdoor Swing Chair Canopy Sunshade Swing Top Cover Garden Patio Furniture Dust Cover Courtyard Waterproof And Dustproof Swing"/>
        <s v="3-Piece Faux Leather Sectional Couch, Button Tufted Upholstered Modular Sofas with Chaise Lounge and Storage, Sofas"/>
        <s v="Portable Wardrobes Simple Assembly Storage Closet Cabinet Thickened Clothing Storage Rack Dustproof Wardrobe Bedroom Furniture"/>
        <s v="7 Piece Terrace Dining Outdoor Furniture Set with Weatherproof Table and 6 Stackable for Garden"/>
        <s v="Furniture Direct Classic Mid Century Modern Accent Chair with Durable Square Metal Frame, Armchair for Living Room, Bedroom"/>
        <s v="Dresser,with LED Light Sliding Mirror,Dressing Table with 5Drawers, Storage Shelves Cushioned Stool for Bedroom,Bedroom Dressers"/>
        <s v="Ins Wind Rock Board Side Table Light Luxury Modern Bedside Table Bedroom Simple Furniture Sofa Wrought Iron Art Paint Tea Table"/>
        <s v="Factory Cream Bean Bag Sofas Kawaii Minimalista Nordic Ergonomic Modern Couch Italian Upholstery Canape Salon Home Furnitures"/>
        <s v="Wardrobe Household Simple Assembly Wardrobe Bedroom Dustproof Furniture Thickened Clothes Storage Rack Sundries Organizing Shelf"/>
        <s v="ANTONIA Dresser for Bedroom with 7 Drawers, Storage Organizer Units Furniture, Chest Tower TV Stand with Fabric Bins, Metal Fram"/>
        <s v="Living Room Dressers for Bedroom Furniture Chest of Drawers With Steel Frame Toiletries Wood Top for Nursery Fabric Dresser Desk"/>
        <s v="7 Piece Patio Furniture Set, Outdoor Furniture Patio Sectional Sofa, All Weather PE Rattan Outdoor set with Cushions and Table"/>
        <s v="Nordic Acrylic Mirror Coffee Tables Modern Living Room Sofa Side Tea Table Bedroom Bedside Floor Table Auxiliary Home Furniture"/>
        <s v="7 Piece Outdoor Patio Furniture Set, PE Rattan Wicker Sofa Set, Outdoor Sectional Furniture Chair Set with Cushions"/>
        <s v="Bedside Table Simple European Style Living Room Sofa Side Table Removable Bedroom Nightstand Hollow Bedside Tables Furniture"/>
        <s v="White Wooden Bedside Table Bedroom Luxury Drawer Living Room Nightstands Coffee Space Saving Armoires De Chambre Home Furniture"/>
        <s v="Myron Modern 6-Drawer Solid Wood Dresser, Grey"/>
        <s v="4 Piece Patio Furniture Sets, All-Weather Wicker Conversation Set, Rattan Sectional Sofa Chair, Outdoor Patio Furniture Sets"/>
        <s v="Modern furniture Creative high heels sofa Leisure fashion for lazy people individuality cloth art small sofa chairs living room"/>
        <s v="3 Seat L-Shaped Sofa With Linen Fabric Movable Small Couch for Small Apartments Living Room and Office (Dark Gray) Furniture"/>
        <s v="47&quot; Small Modern Loveseat Couch Sofa, Fabric Upholstered 2-Seat Sofa, Love Seat Furniture with 2 Pillows, Wood Leg for Small"/>
        <s v="Dust-proof Closet Wardrobe Storage Cabinet Storage Rack Multi-functional Wardrobe Bookshelf Bookcase Bedroom Organizer Furniture"/>
        <s v="Lazy Inflatable Sofa Chairs thickened PVC Lounger Seat Tatami Bean Bag Sofas For living room Leisure Sofa Furniture Chairs"/>
        <s v="Patio Furniture Outdoor Set，patio Bistro Chairs Set W/Table &amp; Cushions, Garden Furniture Sets"/>
        <s v="VEVOR BBQ Access Door 36W x 21H in Double Door Wall Vertical Door with Handles and Vents for Grilling Station Outside Cabinet"/>
        <s v="Multilayer Shoe Rack Organizer Nonwoven Fabric Hallway Entryway Stand Holder Space Saving Cabinet Home Furniture Dustproof Shelf"/>
        <s v="Foldable Lounger Bed Convertible Sofa Water-Resistant Lazy Chair Sofas for Living Room Sleeper Folding Home Furniture Single"/>
        <s v="Furniture - Wooden Mid-century Modern, living room furniture, interior, home with open storage shelves - Luxury coffee table"/>
        <s v="Folding Telescopic Stool Portable Lightweight Thickened Plastic Stools Household Round Stable Structure Chair Lounge Furniture"/>
        <s v="Solid Wood Side Dining Table Coffee Tea Round Furniture Living Room Camping Cafe Wood Table"/>
        <s v="3 Piece Wicker Rocking Chair Outdoor Bistro Sets with Coffee Table and Cushions Metal Frame Patio Furniture（Beige）"/>
        <s v="Dresser, 2 drawers Glossy white Makeup Table 47-inch Modern Home office computer desk Dresser, metal gold legs, bedroom, gold"/>
        <s v="4-Piece Patio Furniture Wicker Outdoor Bistro Set, All-Weather Rattan Conversation Loveseat Chairs for Backyard, Balcony"/>
        <s v="Clothes Hanger Multi-Ayer Shoe Rack Clothes Hanger Coat Hat Rack One Simple Door Shoe Shelf Indoor Storage Furniture Hat Hangers"/>
        <s v="6 Pieces Patio Furniture Set, Wicker Outdoor Patio Conversation Sets, Sectional Rattan Sofa Chairs with Coffee Table, High Back"/>
        <s v="Round Fluted Accent Side Table - Pedestal Drink Table - Modern Home, Bedroom, and Living Room Furniture Small Wooden Round"/>
        <s v="Home Furniture Women's Luxury Belt Vip Luxury Bag 2023 Shoe-shelf Shoe Rack Organizer Cabinet Living Room Cabinets Shoerack"/>
        <s v="Outdoor Wooden Table and Bench Set with Cushions and Umbrella, Garden Furniture, Patio Furniture, Outdoor Set, Free Shipping"/>
        <s v="1pc Wood Folding Step Stool Taburete Non-slip Bath Bench Children Stool Changing Shoes Stool Fishing Chair Kids Furniture"/>
        <s v="Wide Dresser with 9 Large Drawers for 55'' Long TV Stand Entertainment Center,Wood Shelf Storage for Bedroom,Living Room,Closet"/>
        <s v="Room Desk to Study Black/Brown Econ Multipurpose Home Office Computer Writing Desk Furniture Table Pliante Desks Reading Gaming"/>
        <s v="Nordic Minimalist Transparent Coffee Table Living Room Glass Coffee Table Light Luxury Solid Wood Furniture Coffee Table"/>
        <s v="Kings Brand Furniture Holmes Espresso Wood Curio Cabinet with Glass Sliding Doors"/>
        <s v="Patio Furniture Set, 4 Pieces Outdoor Patios Furnitures with Table Set, Patios Conversation Sets, Outdoor Patio Furniture Sets"/>
        <s v="Lounge Living Room Chairs Rocking Recliner Meditation Nordic Salon Chair Sofa Luxury Sillones Puffs Grandes Outdoor Furniture"/>
        <s v="Creative Modern Simple Style Stools Transparent Stackable Plastic Thickened Acrylic Round Furniture Household Thickened"/>
        <s v="LED Set of 2 Bedside Table LED Cabinet with LED Lights Modern End Side Table with 2 Drawers for Bedroom (White)"/>
        <s v="Oval Water Drop Coffee Table Transparent Tempered Glass Coffee Tables Solid Wood Legs Center Table Home Furniture"/>
        <s v="Patio Furniture 4 Pieces Conversation Sets Outdoor Wicker Rattan Chairs Garden Backyard Balcony Porch Poolside loveseat"/>
        <s v="2024Open Cabinets for Living Room Shoes Organizer Shoerack Shoemakers Shoe Organizer Shoe Rack Folding Shoe-shelf Home Furniture"/>
        <s v="Wide Dresser with 9 Large Drawers for 55'' Long TV Stand Entertainment Center"/>
        <s v="Swing Canopy Outdoor Patio Swing Canopy Replacement Porch Top Cover for Seat Furniture for Backyard Patio Yard Balcony Garden"/>
        <s v="Mueble Tv Unit for Living Room Cabinets Home Furniture Rtv Cabinet Luxury Tv Stand With Fireplace Formovie S5 Dresser Furnitures"/>
        <s v="Modern End Table With Storage Home Furniture Bedside Table With LED Lights &amp; Metal Legs Mobile Bedside Tables for the Bedroom"/>
        <s v="Bedside Table Bedside Table With Lights and Drawers Storage Locker LEDs With Charging Station Bedroom Furniture Drawer Home"/>
        <s v="Modern Nordic Dressing Chair Velvet Home Living Room Dining Chairs Bedroom Furniture Makeup Stool كرسي cadeira 의자 Nail Chair"/>
        <s v="Smart Bedside Table with Fingerprint Lock Narrow Bedroom Furniture LED Ultra Smart Bedside Table with Wireless USB Charging"/>
        <s v="Nordic Acrylic Transparent Small Chair Shoe Changing Stool Mini Side Table Makeup Ottoman for Modern Living Room Home Furniture"/>
        <s v="Coffee table, raised top coffee table in living room, wooden dining table center with storage rack and hidden compartment"/>
        <s v="L Shaped Computer Desk Wood Corner PC Gaming Table With Side Storage Bag for Home Office Small Spaces Room Desks Furniture Study"/>
        <s v="OTAUTAU Linen Bean Bag Chair with Filling Beanbag Pouf Ottoman Footstool Tatami Round Stool Futon Puff Relax Lounge Furniture"/>
        <s v="Mid Century Modern Grooved Handle Wood Nightstand Side Table Bedroom Storage Drawer and Shelf Bedside End Table, 2 Drawer(White)"/>
        <s v="Minimalist White Night Table Nordic Cheap Italian Trendy Bedside Table Cute Aesthetic Storage Mesitas De Noche Home Furniture"/>
        <s v="4PCS Wicker Patio Furniture Sets Outdoor Conversation Set PE Rattan Sectional Sofa with Storage / Fire Pit Table and Cushions"/>
        <s v="Minimalist Nordic Dressers Stool Plastic Design Apartment Shoes Changing Children Foot Stool Relax Muebles Trendy Furniture"/>
        <s v="Cheap Shoes Organizer Shoe Organizer Shoe Rack Folding Shoemakers Shoe-shelf Mid-century Furniture Sneaker Living Room Cabinets"/>
        <s v="Patio Stationary Egg Chair, Outdoor Indoor Large PE Rattan Eggs Basket Chairs Oversized Lounge Chairs, Wicker Egg Chair"/>
        <s v="Shoe-shelf Shoerack Multilayer Shoe Rack Shoebox Bondage Furniture Plant Shelves Metal Cabinet Shoes Organizer Cabinets Space"/>
        <s v="Installation-Free Folding Wardrobe Simple Durable Steel Frame Cloth Wardrobe Bedroom Storage Rack Integrated Household Furniture"/>
        <s v="Cabinets for Living Room Shoe-shelf Home Furniture Bag Woman Cabinet Shoe Rack Organizer Handbags for Women Shoulder Bags Shoes"/>
        <s v="Wooden Wardrobe Cabinet With 2 Drawers &amp; Hanging Rod Bedroom Furniture Wardrobes Bedroom Armoire Cabinet Clothing Organizer Home"/>
        <s v="Bedroom Cabinets Living Room Cabinets Shoemakers Cabinet Shoe Furniture Modular Shoe Rack Shoes Organizer Shoe-shelf Shoerack"/>
        <s v="Acrylic Transparent Sofa Side Table Living Room Tables Home Coffee Table Modern Bedside Table Corner Designer Furniture"/>
        <s v="Armchair Sofa Bed Vintage Adjustable Unique Reclining Back And Stretch Adults Unusual Canape Salon Living Room Furniture"/>
        <s v="Premium Cothing Rack with Drawers - Heavy Duty Wardrobe Closet with Metal Frame &amp; Wooden Top - 70Inch Tall Garment Rack"/>
        <s v="140x180cm extra Big Square Bean Bag Inner Wash Bag Giant Beanbag Chair Sofa Cover No Stuffing Filler Pouf Puff Lounge Furniture"/>
        <s v="Bedroom Modern Night Table Kids Bedside Storage Home Small Nightstands Corner Cabinet Mesita De Noche Furniture For Bedroom"/>
        <s v="Courtyard patio furniture set, 4-piece outdoor patio set with sofa, removable &amp; washable deep seating cushion, tempered glass Ta"/>
        <s v="Patio Furniture Sets, 6 Piece Small Patio Set, All Weather PE Wicker Rattan Outdoor Sectional Sofa Couch, Outdoor Furniture Sets"/>
        <s v="Acrylic Sofa Side Table Living Room Transparent Geometric Coffee Table Minimalist Bedside Table Corner Table Furniture"/>
        <s v="Travel Canvas Hammock Swings Garden Sport Yard Dormitory Bedroom Hanging Chair Patio Outdoor Home Swing Adult Leisure Furniture"/>
        <s v="Furniture supplies IRONCK Vanity Desk with LED Lighted Mirror &amp; Power Outlet, Makeup Table with Drawers &amp; Cabinet,Storage Stool,"/>
        <s v="Minimalist Shoe Rack Storage Bench With Bench Vertical Entryway Shoe Cabinets Dustproof Tool Scarpiere Entrance Room Furniture"/>
        <s v="Plant Shelves Shoe Cabinets Luxury Multilayer Shoe Rack Shoebox Shoerack Louis Shoes Metal Cabinet Shoe-shelf Bondage Furniture"/>
        <s v="Organization and Storage Shelves Nordic Furniture Closet Shoerack Wardrobe Garden Furniture Sets Shoe Cabinet Dresser Dressers"/>
        <s v="Queen Bed Frame with 4 Storage Drawers, with Charging Station &amp; Wingback Headboard, Solid Wood Slats Support, Noise-Free"/>
        <s v="Transparent Table and Chair Acrylic Folding Furniture Bedroom Balcony Table Chair Combination Modern Simple Portable Furniture"/>
        <s v="Suitable for Backyards Garden Furniture Set Balconies and Decks 4 Piece Patio Furniture Wicker Outdoor Bistro Set Sets Chairs"/>
        <s v="Wardrobe Storage Bag Clothing Bedroom Furniture Wardrobe Collapsible Portable Suspension Cupboard Dormitory Wardrobe Hot E12171"/>
        <s v="Dresser for Bedroom with 12 Drawers Tall Dressers &amp; Chests of Drawers for Bedroom Dresser for Closet Wooden Top &amp; Metal Frame"/>
        <s v="140cm Living Room S Shape Inflatable Sofa Minimalist Single Lazy Couch Reading Ergonomic Divano Furniture Cheap Sofas In Offers"/>
        <s v="Nordic Metal Makeup Stool Office Gardening Dressing Bar Vanity Chair Living Room Sillas Para Sala De Estar Home Furniture"/>
        <s v="Headboards Portable Shoe Rack Organizer Shoerack Chairs for Living Room Cabinets Home Furniture Shoe-shelf Chaise Lounge Canopy"/>
        <s v="Modern Fluted Door Kitchen Storage Sideboard Buffet Cabinet Console, durable laminate, and smooth, painted metal，69 Inch"/>
        <s v="Shoe Storage Rack Bench With Double Layer Cushion Seat Living Room Shoe Organizer Entryway Storage Hallway Furniture Shoe Stool"/>
        <s v="Portable Inflatable Sofa Bed S-shaped Love Position Labor-saving Sitting Wedge Husband Wife Pillow Better Love Life Furniture"/>
        <s v="DIY Multilayer Shoes Rack Steel Tube Shoe Cabinet Hallway Entryway Storage Rack Space Saving Stand Holder Living Room Furniture"/>
        <s v="SONGMICS Ottoman Storage Bench, 35 Gal. Folding Chest with Breathable Linen-Look Fabric, Holds 660 Lb, for Entryway, Living Room"/>
        <s v="Home Furniture Shoerack Shoe Rack Organizer Cabinets for Living Room Belt Women Luxury Brand Vip Bag Shoe-shelf Cabinet Shoes"/>
        <s v="Creative Home Decor Art Abstract Sofa Side Table Light Luxury Living Room Porch Decoration Corner Table Designer Furniture"/>
        <s v="Multi-ayer Shoe Rack DIY Clothes Hanger Coat Rack Storage Clothing Drying Rack Shoe Organizer Home Dorm Furniture Hat Hangers"/>
        <s v="Nnewvante Sofa Side End Table with Wheels/Casters Couch TV Laptop Desk Snack Tray for Living Room Bedroom Small Spaces"/>
        <s v="Nordic Hotel Dormitory Leisure Dining Chairs Simple Small Apartment Backrest Armchair Home Furniture Bedroom Girl Dressing Chair"/>
        <s v="Wooden Mobile Floor Coffee Table Round Center Couch Table Hallway White Low Articulos Para El Hogar Furniture Living Room"/>
        <s v="Hallway Ottoman Living Room Furniture Minimalist Storage Pouf Footstool Shoe Changing Pouf Thickened Plastic Waiting Stool"/>
        <s v="Small Bar Table and Chairs Tall Kitchen Breakfast Nook with Stools/Dining Set for 2, Storage Shelves, Space-Saving, Retro"/>
        <s v="Nordic Coffee Table Modern Simplicity Sofa Side Table Removable Balcony Metal Table C-Shaped Corner Table Home Furniture"/>
        <s v="Nordic Tempered Transparent Glass Coffee Tables Living Room Small Apartment Luxury Minimalist Tea Table Hall Design Furniture"/>
        <s v="Cabinet Shoe Cabinets Living Room Cabinets Entrance Furniture Ultra-thin Dump Shoe Rack Kitchen Cupboards Shoe-shelf Shoerack"/>
        <s v="FABATO Lift Top Coffee Table, 4-in-1 Multi-Function Convertible Coffee Table with Storage, Coffee Table Converts to Dining Table"/>
        <s v="Living Room Chairs Acrylic Transparent Fashion Folding Chairs Coffee Shop Modern Simple Chairs Household Lounge Chairs Furniture"/>
        <s v="Bamboo Shoe Cabinet Shoes Organizers Plastic Space Saving Shoe Rack Shoerack Shoe-shelf Chessure Furniture Cabinets Cupboards"/>
        <s v="Shoes Organizer Shoe Stool Mdf Shoe Rack Organizers Garden Furniture Sets Shoerack Shelving Cabinets for Living Room Shoe-shelf"/>
        <s v="HLR Round Coffee Table with Green Faux Marble Top Living Room Furniture 31.5&quot;D 31.5&quot;W 18&quot;H US"/>
        <s v="Storage Drawer Drawers Plastic Organizer Cabinet Box Closet Unit With Type Desktop Shelf Stacking Furniture Bins Chest Layer"/>
        <s v="Stackable Shoe Rack Space Saving Shoerack Organizer for Entry Door Multi-Layer Plastic living room Cabinet Furniture"/>
        <s v="Rocking Chair Reclining Chair Adult Living Room Home Single Lounge Lazy Sofa Lobster Snail Chair Furniture كرسي استرخاء"/>
        <s v="Home Furniture Storage Cabinet Office Chairs for Living Room Shoerack Shoe Organizer Rack Chaise Lounge Shoe-shelf Canopy Shoes"/>
        <s v="Shoe Rack Organizer Luxury Brand Bags Leather Bag Luxury Designer Cabinets for Living Room Cabinet Shoe-shelf Furniture Shoerack"/>
        <s v="Plastic Space Saving Shoe Rack Bamboo Shoe Cabinet Shoes Organizers Shoe-shelf Chessure Furniture Shoerack Cabinets Cupboards"/>
        <s v="The iconic design of the bedside table industrial farmhouse 2 drawer bedside table with meat chunks brown and black"/>
        <s v="2022Rotary Shoe Cabinet Plastic Shoe Holder Chessure Furniture Shoe-shelf Shoes Organizer Shoerack Rack Cabinets Cupboards Stool"/>
        <s v="Garden Furniture Sets Office Chairs for Living Room Chaise Lounge Shoes Organizer Shoe-shelf Coffee Tables Shoerack Headboards"/>
        <s v="Small Home Furniture End Tables Decor The Side Night Stands Pvc Wood Plastic Board Bedroom Storage Shelf"/>
        <s v="Rattan Cabinet, Adjustable Shelves，Sideboard Buffet Storage Cabinet with Doors &amp; Drawers for Dining Room Living Room"/>
        <s v="Shoes Organizer Leather Bag Luxury Designer Bags Cabinets for Living Room Furniture Shoerack Luxury Clothes Women Shoe-shelf"/>
        <s v="Wardrobe Folding Portable Clothing Storage Cabinet Non-Woven Dustproof Simple Steel Assembly Closet Multipurpose Furniture"/>
        <s v="2024 Newest Outdoor Patio Dining square table Chairs Metal cast aluminium Round Table Furniture for Garden Yard"/>
        <s v="VOCIC Lightweight Electric Lift Chair, Lift Elderly from Floor, Lift Assist Devices, 6 Suction Cups, Foldable and Detachable"/>
        <s v="Creative Cubic Imitation Lamb Wool Funny Shoes Stool Bedroom Decorative Dices Stool Living Room Mobile Furniture Home Decoration"/>
        <s v="Vabches Padded Shoe Storage Bench with Flip Drawer&amp;Side Cabinet Adjustable Shelf Shoerack Shoe Cabinet for Living Room Furniture"/>
        <s v="5-Drawer Chest with 1 Door, Wooden Chest of Drawers Storage Cabinet with Wheels, Office Organization and Storage,Furniture Black"/>
        <s v="Living Room Home Furniture Hall / Metal Drawer Pulls Bedside Table Sofa Couch Shabby White Freight Free Bedroom"/>
        <s v="PrimeFurnish Secret Compartment Furniture Hidden Compartment Nightstand for Bedroom Living Room, Mid Century Concealment Furnit"/>
        <s v="East West Furniture DLML3-MAH-W 3 Piece Modern Set Contains with Dropleaf and 2 Kitchen Dining Chairs, 42x42 Inch"/>
        <s v="Prepac Monterey Bedroom Furniture: White Double Dresser for Bedroom, 6-Drawer Wide Chest of Drawers, Traditional Bedroom Dresser"/>
        <s v="1828823 outdoor storage furniture, small, Sandstone"/>
        <s v="Montlake Water-Resistant 48x18x3 Inch Outdoor Bench/Settee Cushion, Patio Furniture Swing Cushion, Heather Indigo Blue, Pati"/>
        <s v="VEVOR Upholstered Bench 16&quot;W Ottoman with Foam Padded Cushion and Rubberwood Legs Tufted Footrest Stool Entryway Bench for Room"/>
        <s v="Bar Stools Modern PU Leather Adjustable Swivel Barstools Dining Chairs Black Kitchen Chair 4 Pcs) Home Furniture Room"/>
        <s v="Vabches Vanity Desk with Mirror&amp;Lights Wooden Storage Makeup Table Bedroom Furniture with 5 Drawers Vanity Set with Power Outlet"/>
        <s v="Vabches Vanity Desk for Makeup Wood Dressing Table for Bedroom Furniture with Storage Stool,Power Strip &amp; 3 Modes Lighted Mirror"/>
        <s v="Console Table, Small Entryway Table with Storage Shelves 12'' Narrow Sofa Table Modern Hallway Table"/>
        <s v="5Pc Patio Furniture Set, Outdoor Rattan Chairs with Metal Coffee Table, Ottomans &amp; Soft Cushions, Wicker Conversation Bistro Set"/>
        <s v="Ravenwater-resistant 76 inch patio sofa/loveseat cover, patio furniture covers"/>
        <s v="Free Shipping Chair Black Steel Folding Chair (4 Pack) Dining Chairs Living Room Chairs Foldable Floor Garden Furniture Home"/>
        <s v="Dresses 10 Drawers, Bedroom Chest of Drawers with Side Pockets and Hooks, Sturdy Steel-framed Vanity, PU Storage Dresses"/>
        <s v="3-Seater Sofa Couch, Living Room Furniture, Green Velvet"/>
        <s v="8pcs Wicker Patio Furniture Set, 4 x Single Chair, 2 x Glass Top Coffee Table, 2 x 2-Seat Lover Sofa, All Cushioned Outdoor Set"/>
        <s v="Vanity Dressing Table Set Wooden Modern With Pivoting Mirror and Stool Free Shipping Dressers for Bedroom White Furniture"/>
        <s v="Cafe Sofa And Loveseat Set"/>
        <s v="Computer Desk with Drawers &amp; Armless Desk Chair with Wheels Home Office Furniture Set"/>
        <s v="3 Seat Reception Chairs, Office Guest Chairs Waiting Furniture Bench Seating for Airport, Bank, Hospital, Salon"/>
        <s v="Bush Furniture Key West 54W Computer Desk with 2 Drawer Lateral File Cabinet and 5 Shelf Bookcase in Washed Gray"/>
        <s v="5-Piece Wicker Patio Furniture Set, Outdoor Set, Sectional Sofa with Water Resistant Thick Cushions and Storage Table (Beige）"/>
        <s v="Space Saving Corner Desk and End Table Espresso/Black Furniture Set"/>
        <s v="Small Dressers &amp; Chests of Drawers Toilet Furniture Makeup Table Furnitures Dresser With 4 Storage Drawers Dressers for Bedroom"/>
        <s v="L: 22.13&quot; X W: 17.56&quot; X H: 25.71&quot; Bedside Table Nightstands Bedroom Furniture Home"/>
        <s v="Storage Cabinet Wooden Bathroom Floor Cabinet Small Space Furniture White Side Storage Organizer with 4 Drawers and 1"/>
        <s v="Step2 Vero Pool Lounger, Fade-Resistant, Waterproof Patio Furniture, Pool Lounge Chair for Sun Shelf"/>
        <s v="3 Pieces Patio Furniture Set, Outdoor Swivel Glider Rocker, Wicker Patio Bistro Set with Rocking Chair, Cushions and Table (Red)"/>
        <s v="Poolside Garden Furniture Sets Black PE Wicker Furniture Sets Backyard 5 Pieces Outdoor Patio Sectional Sofa Couch Free Shipping"/>
        <s v="Neilsville Industrial 6 Drawer Dresser, Butcher Block Gray"/>
        <s v="Shintenchi Outdoor Patio Furniture 4 Piece Set, Wicker Rattan Sectional Sofa Couch with Glass Coffee Table | Brown"/>
        <s v="V50i Extra Large Portable Closet Rack Bedroom Freestanding Wardrobe Closet Max Load 1300lbs Bathroom Furniture Organizer Room"/>
        <s v="5 Qt. (1.25 gal.) Small Stackable Plastic Closet Storage Box Clear Set of 20 bedroom furniture organizer Stackable design allows"/>
        <s v="BORNOON Wood Shoe Cabinet with 3 Flip Drawers, Hidden Shoe Storage Cabinet for Entryway,Freestanding Shoe Rack Storage Organizer"/>
        <s v="1PC Mini House Night Table Model Wooden Mini Bedside Table Model Decoration Furniture"/>
        <s v="YITAHOME 4-Piece Patio Furniture Wicker Outdoor Bistro Set, All-Weather Rattan Conversation Loveseat Chairs for Backyard"/>
        <s v="Shintenchi 3 Pieces Patio Furniture Set 3 Pieces PE Rattan Wicker Chairs with Table Outdoor Furniture for Backyard/Garden"/>
        <s v="Shoe Cabinet with 3 Flip Drawers, Shoe Storage Organizer with 2-Tier Shelf for Entryway, Freestanding Shoe Rack Storage"/>
        <s v="Outdoor Patio Canopy Round Daybed with Washable Cushions, Clamshell Sectional Seating Wicker Furniture with Retractable Canopy"/>
        <s v="Nightstand Set of 2, Nightstand for Bedroom with Drawers, Small Dresser with Drawers, Bedside Table Bedside Furniture"/>
        <s v="Crosley Furniture Kiawah Outdoor Wicker Table with Glass Top - Brown"/>
        <s v="Mainstays Farmhouse Rectangle Coffee Table Black Living Room Furniture Living Room Furniture"/>
        <s v="Easyfashion Faux Leather Upholstered Barrel Club Chair Brown Living Room Furniture Single Sofa Chair Minimalist Sofa"/>
        <s v="L Modern Bedroom Bedside Table Nightstands Minimalist Bedside Table Nightstands Storage Drawers Children Furniture"/>
        <s v="Folding Half Portable Foldable Table for Parties Backyard Events"/>
        <s v="Storage Ottoman Foot Stool Dark Teal Freight Free Hallway Living Room Furniture Home"/>
        <s v="Dressers for Bedroom Furniture Office Organization and Storage Furnitures 7 Drawer) Vanity Desk Dressing Table 5/7 Drawer Chest"/>
        <s v="5-Piece Dining, Farmhouse Set-Extendable Round Table and 4 Upholstered Chairs for Kitchen, Living Room, Natural Wood Wash"/>
        <s v="Easy Pull Handle (White) Dressing Table Closets Dresser for Bedroom Furniture Fabric Storage Dressers Drawers for Bedroom Vanity"/>
        <s v="4 Pieces Patio Furniture Sets Rattan Chair Wicker Conversation Sofa Set, Outdoor Indoor Backyard Porch Garden Poolside Use"/>
        <s v="Orange Accent Chair Set of 2 Upholstered Living Room Chairs Modern Bedroom Furniture Sets Armless"/>
        <s v="Living Room Cabinets Cheap Shoes Shoe-shelf Sneaker Mid-century Furniture Organizer Shoe Rack Folding Shoerack Shoemakers Home"/>
        <s v="Home Furniture Shoerack Coffee Tables Headboards Office Chairs for Living Room Cabinets Storage Cabinet Shoe Organizer Rack Bar"/>
        <s v="78'' White Couches for Living Room, Sofa 3 Seater Sofa with 2 Throw Pillows and Gold Metal Legs, (Cream White)"/>
        <s v="3 Pieces Patio Wicker Furniture Set, Rattan Outdoor Sofa Set w/Washable Cushion &amp; Acacia Wood Coffee Table, for Garden Backyard"/>
        <s v="Outdoor Dining Set,With Waterproof Upholstered CushionStackable Armrest Chairs, 9 Piece Outdoor Garden Furniture Set"/>
        <s v="Portable Closet, Wardrobe Closet with 10 Storage Shelves and 2 Hanging Rods, Non-Woven Fabric Cover,Closet Organizer Wardrobes"/>
        <s v="TV Stand Metal TV Table With Storage Steel 3 Door Locker Cabinet for Living Room (Black) Freight Free Furniture Home"/>
        <s v="Bathroom Floor Storage Cabinet, Bathroom Storage Unit with 2 Adjustable Shelves, Freestanding Home Furniture, Bathroom Cabinet"/>
        <s v="Vanity Desk with LED Lighted Mirror &amp; Power Outlet, Makeup Table with Drawers &amp; Cabinet,Storage Stool,for Bedroom, White"/>
        <s v="Garden Furniture 7 Piece Patio Set, Sectional PE Rattan Furniture Patio Sets with Cushions and Glas Coffee, Garden Furniture Set"/>
        <s v="2024 New Outdoor Rocking Chair, 3 Piece Porch Chairs, Brown Rattan Furniture Sets with Coffee Table"/>
        <s v="3Pcs Patio Bistro Set,Wood Folding Table Sets,2 Cushioned Chairs for Garden Yard,Outdoor Furniture Round Table (Natural &amp; Beige)"/>
        <s v="Entryway Table, 38'' Console Sofa Table with 3 Fabric Drawers, Industrial Entry Way Table with Storage Shelves"/>
        <s v="7 Piece Outdoor PE Wicker Furniture Set, Patio Gray Rattan Sectional Sofa Couch Adjustable Gas Fire Pit Dark Blue Cushions"/>
        <s v="Living Room Accent Chair, Modern High-back Armchair, Gray Plaid Chair, Home Furniture Minimalist Fabric Living Room Chair"/>
        <s v="Steel Frame Dressers for Bedroom Furniture Fabric Storage Dresser With Storage Drawers Vanity Desk Closet Makeup Table Wood Top"/>
        <s v="TV Stand Industrial Entertainment Center, Rustic Grey"/>
        <s v="Accent Bedside End Side Table With Storage Drawer Nightstands and Mid-Century Modern Legs for Living Room or Bedroom Furniture"/>
        <s v="Modern High Gloss Entertainment Center for TVs Up to 70” Tv Stand With Drawers and Storage Cabinet Living Room Furniture Home"/>
        <s v="Patio Furniture Set, 7 Pieces Modular Outdoor Sectional, Wicker Patio Sectional Sofa, Brown Rattan(Beige Cushions)"/>
        <s v="Living Room Sofa, Deep Seat Oversize Sofa, 83-Inch 3 Seat Couch with Upholstered, Pet-Friendly Tufted Fabric Couch, Beige"/>
        <s v="7 Pieces Outdoor PE Wicker Furniture Set Patio Rattan Sectional Conversation Sofa Set with Khaki Cushions and Glass Top Table"/>
        <s v="8 Seating Outdoor Patio Furniture Sectional Sofa Set,All-Weather Half-Moon with Tempered Glass Table for Backyard Porch Poolside"/>
        <s v="Furniture Shoe Cabinet with 2 Flip Drawers 2-Tire Shoe Storage Cabinet for Entryway"/>
        <s v="Progressive Furniture Foxfire Nightstand, 26&quot; W x 16&quot; D x 28&quot; H, Black"/>
        <s v="2024 New 65.1''Loveseat Sofa Couch for Living Room, Modern Sofa,Small Couches for Small Spaces"/>
        <s v="Meridian Furniture Cresthill Collection Mid-Century Modern Nightstand, 24&quot; W x 18&quot; D x 23&quot; H, Black Oak"/>
        <s v="New Classic Furniture Sapphire Nightstand, White"/>
        <s v="Global Furniture USA Nightstand, White"/>
        <s v="Mid Century Modern Velvet Upholstered Tufted Living Room Sofa, 69.68&quot;, Prussian Blue"/>
        <s v="Makeup Vanity Desk Set Pearl-White 3 Color Lighting Modes Make Up Table Makeup Vanity With Large Lighted Mirror Furnitures Light"/>
        <s v="Luxury Modern Tight Curved Back Velvet Sofa,Minimalist Style Comfy Couch For Living Room,L-Shape Left Chaise Room Furniture"/>
        <s v="Patio Furniture Set, Outdoor Swivel Glider Rocker, Wicker Bistro Set with Rocking Chair, Thickened Cushions and Table for Porch"/>
        <s v="3 Piece Outdoor Patio Conversation Furniture Set with 2 Rockers and 1 Metal Table with Thick Cushions for Backyard,Poolside"/>
        <s v="Farmhouse 8-Drawer Dresser - Grey Chest of Drawers for Bedroom and Living Room Organization"/>
        <s v="5-Piece Patio Furniture Sets Wicker Furniture Set, Outdoor Conversation Sectional with Ottoman for Backyard Poolside, Garden"/>
        <s v="Round Wood Coffee Table - 31.5&quot; Farmhouse Natural Circle Wooden 2-Tier Coffee Tables Living Room Furniture,"/>
        <s v="Elegant White Shoe Storage Cabinet Space-Saving Solution With Cubbies for 36 Pairs Shoes Organizer Living Room Furniture Home"/>
        <s v="Modway Juliana Performance Velvet Upholstered Sofa, Dusty Rose living room furniture sofa couch casa prefabricada sofa chair"/>
        <s v="Patio Furniture Sets 5 Pieces Outdoor Wicker Conversation Set Sectional Sofa Rattan Chair,Furniture with Coffee Table,Red"/>
        <s v="LEEGOHOME Wardrobes Closet Cloth Bedroom Furniture 85/125/166/207x45x170cm 26mmSteel Pipe Support Storage Household"/>
        <s v="16 Drawers Dresser for Bedroom, Tall Dressers &amp; Chests of Drawers with Wood Top, Large Fabric Storage Dresser,Black"/>
        <s v="Patio Furniture Sets All-Weather Conversation Set Outdoor Wicker Sectional Sofa Chair w/ Cushion &amp; Coffee Table,Multiple Colors"/>
        <s v="LEEGOHOME Wardrobes Closet armario Cloth Bedroom Furniture 85/125/166/207x45x170cm Steel Pipe Support Storage Household"/>
        <s v="MINGDIBAO Fabric Sofa Set Furniture Living Room Sofa Set with USB and Stools / Big U Shape Cloth Couch Sofas for Home Furniture"/>
        <s v="Shoe-shelf Chairs for Living Room Cabinets Shoe Organizer Rack Garden Furniture Sets Headboards Chaise Lounge Shoerack Canopy"/>
        <s v="Simple Metal Shoe Rack Space Saving Stand Holder Hallway Entryway Shoe Organizer Living Room Furniture Modern Shoe Cabinets2021"/>
        <s v="Sideboard Buffet Kitchen Storage Cabinet with Rattan Decorated Doors, Dining Room, Cupboard Console Table, Accent Cabinet"/>
        <s v="Nightstands End Table X-Design with Drawer and Storage Shelf for Living Room Bedroom, Set of 2, Classic Orange"/>
        <s v="WOHOMO Coffee Table, Modern Style Coffee Tables for Living Room Marble Center Table with Storage 2 in 1Detachable Table Set"/>
        <s v="9 Piece Outdoor Dining Set, Garden Patio Wicker Set w/Cushions, Furniture with Acacia Wood Table and Stackable Armrest Chairs"/>
        <s v="Outdoor Furniture Replacement Cushions, Fits Sectional Rattan Conversation Set, Patio Sofa Cushions, Loveseat Cushion Set"/>
        <s v="Sideboard Buffet Cabinet, Storage Cabinet with Rattan Doors, with Metal Base and Adjustable Shelves Accent Cabinet Credenza"/>
        <s v="Modern furniture, simple custom furniture"/>
        <s v="Sofa Side Table End Table Bedroom Side Table Coffee Table Home Furniture"/>
        <s v="7 Pieces Sectional Sofa Patio Furniture Sets Manual Weaving Wicker Rattan Patio Conversation with Cushion and Glass Table(Beige)"/>
        <s v="Portability Foot Rest Under Desk Footrest Ergonomic Foot Stool with Massage Rollers Foot Rest for Home Office Work Fast Ship"/>
        <s v="full size bed frame, Upholstered Platform Bed Frame, with heavy duty steel slats, diamond tufted headboard"/>
        <s v="L-Shaped Faux Leather Sectional Sofa with Ottoman and 2 Toss Pillows for Living Room, 3 Piece Furniture Set for Bedroom, Office"/>
        <s v="MUMUCC Multifunctional Foldable And Adjustable Aluminum Alloy Reading Stand With Spring Clip For Laptops, Tablets &amp; Thick Books"/>
        <s v="Mid Century Modern Dining Chairs Set of 2 Rattan Kitchen Chairs Linen Fabric Upholstered Side,Modern Kitchen Armless Solid Wood"/>
        <s v="6/7 Drawers Dresser Wooden Storage Dressers Chests of Drawers for Bedroom Home"/>
        <s v="Vanity Desk with Power Outlet, White Makeup Dressing Table with Mirror and Lights, 3 Lighting Modes Adjustable Brightnes"/>
        <s v="Accent Chairs Set of 2, Mid Century Modern Accent Chair, Lounge ，Retro Wood and Fabric Armchairs Side Chair for Living Room"/>
        <s v="6-Tier Kitchen Shelves with Storage and Hooks Microwave Stand Industrial Organizer Shelf Coffee Bar Compact Kitchen Adjustable"/>
        <s v="Nightstand Set of 2 with Charging Station,LED Night Stand with Pull-Out Tray,Bedside Table with Drawers Modern End Table Cabniet"/>
        <s v="Vanity Desk with Charging Station, White Makeup Vanity with Lighted Mirror, Tri-Fold, Small Vanity Set with Drawers"/>
        <s v="Wooden Drawer Double Dresser, Wide Chest of Drawers with Metal Handles, Storage Organizer Dresser,TV Stand Storage Chest"/>
        <s v="32 Pairs Shoe Organizer Cabinet 8 Cube 16 Tiers Shoe Rack with Clear Door Plastic Storage System Free Standing Rack Organizing"/>
        <s v="Shoe Cabinet for Entryway, Black Storage Cabinet with Doors 3 Flip Drawers Hidden Shoe Cabinet Modern Shoe Rack Storage"/>
        <s v="Shoe Storage Cabinet with 2 Flip Drawers for Entryway, Modern, Freestanding Rack Organizer (22.4”W x 9.4”D x 29.5”H)"/>
        <s v="LIKIMIO Vanity Desk with LED Lighted Mirror &amp; Power Outlet &amp; 4 Drawers, Dressing Makeup Table Set with Storage Stool and Hair Dr"/>
        <s v="Lift Top Coffee Tables 39.37&quot;x19.7&quot; Wood Dining Tables For Living Room With Adjustable Storage Shelf Easy To Lifting Or Lowering"/>
        <s v="7-Piece Dining Table Set for 4-8, 63&quot; Large Extendable Kitchen Table Set with 6 Stools, Dining Room Table with Heavy-Duty Frame"/>
        <s v="COLAMY Sherpa Accent Chair with Storage Ottoman Set, Upholstered Barrel Club Arm Chair with Footrest, Modern Living Room Chair w"/>
        <s v="LEEGOHOME Wardrobe 85/110/130/150/170x45CMx170CM Closet Wardrobe with 23MM Steel Pipe Bedroom Foldable Cloth Wardrobe"/>
        <s v="Nightstand with Charging Station Bedroom End Side Table with USB Ports outlets Modern Record Player Stand 2-Tier Bedside Table"/>
        <s v="Sofa bed cushion modern convertible sofa with cylindrical soft pillow, suitable for bedrooms, apartments, dormitories,light gray"/>
        <s v="6 Drawer Dresser, White Dresser for Bedroom, Wood Chest of Drawers, Wide Double Dresser, Modern Farmhouse Drawer Chest Dressers"/>
        <s v="Dresser for Bedroom with 12 Drawers, Chest of Drawers with Side Pockets and Hooks, PU Fabric Dresser Drawers for Living Room"/>
        <s v="Makeup Vanity with Mirror and Lights,Modern Bedroom Makeup Table Set with Upholstered Stool,Vanity Desk"/>
        <s v="Dresser with Power Outlets and LED Lights, 8 PU Leather Drawers Dresser with Charging Station, Wide Chests of Drawers for Closet"/>
        <s v="Harvey Park Dresser, L: 60.71&quot; x W: 17.48&quot; x H: 31.06&quot;, Soft White finish"/>
        <s v="Gaming Chair with Footrest Speakers Video Game Chair Bluetooth Music Heavy Duty Ergonomic Computer Office Desk Chair Red"/>
        <s v="Hbada E3 Ergonomic Office Chair Pro with Dynamic Lumbar Support, 4D Adjustable Headrest for Home Office Chair, 6D Adjustable Arm"/>
        <s v="8-Drawer Fabric Storage Tower Organizer Unit Bedroom Living Room Hallway Closets Steel Frame"/>
        <s v="6 Drawer Dresser, 54&quot; Wide Mid Century Modern Chest of Drawers, Beveled Profile Design, Dresser TV Stand, Wood Drawer"/>
        <s v="Entertainment Center TV Stand Adjustable Storage Shelves CARB Grade Particle Board 46-inch Panel Espresso"/>
        <s v="Makeup Vanity Desk with Large Lighted Mirror with Power Outlet and LED Strip, 4 Drawer Vanity Table with Cushioned Stool, White"/>
        <s v="Shoe Cabinet with 3 Flip Drawers,Modern Slim Hidden Shoes Storage Organizer and Free Standing Tipping Bucket Shoe"/>
        <s v="Modern and Contemporary 2-Door Dark Brown Wooden Entryway Shoes Storage Cabinet"/>
        <s v="Farmhouse Nightstand, Modern Bedside Table Set of 2 with Barn Door and Shelf, Rustic End Table Side Table"/>
        <s v="3 in 1 Sleeper Sofa Couch Bed with USB &amp; Type C Port, 52&quot; Small Modern Convertible Tufted Velvet Loveseat Sofa w/Pull Out Bed"/>
        <s v="White Nightstand Set of 2 LED Night Stand for Bedroom White Modern LED Bedside Table with 2 Drawers End Side Table"/>
        <s v="Poppy Mid-Century Modern Mango Wood 3 Drawer Chest Natural nightstands for bedroom bedroom furniture"/>
        <s v="king size bed frame, with 4 storage drawers, Upholstered Platform Bed Frame, Solid wood slat support, No box spring required"/>
        <s v="FUFU&amp;GAGA Chest of Drawers White Dresser No Handles, 6 Drawer Chest with Wide Storage, Modern Contemporary"/>
        <s v="Nightstand with Charging Station, Wood Sofa Side Table with 2 Storage Shelf Drawers, Nightstand"/>
        <s v="Modern Makeup Dressing Table with Adjustable Cabinet and 2 Sliding Drawers, Vanity Table Set for Makeup Room, Bedroom"/>
        <s v="Egg Chair with Stand, Hammock Hanging Chair Nest Basket &amp; Washable Cushions UV Resistant Removable,350LBS Capacity Egg Chair"/>
        <s v="Cross Legged Office Chair Armless Wide Desk Chair with Dual-Purpose Base, Adjustable Swivel Fabric Task Vanity Home OfficeChair"/>
        <s v="TV Stand with 36&quot; Fireplace, 70&quot; Modern High Gloss Fireplace Entertainment Center LED Lights, 2 Tier TV Console Cabinet"/>
        <s v="70” Loveseat Sofa Couch for Living Room, Small Apartment Sofa, Multifunctional Rechargeable Sofa, Modern Fashion Sofa"/>
        <s v="Rectangular Transitional Wooden Oval Cocktail Table with Glass Top and Open Bottom Shelf,Metal Legs with Carvings,Brown"/>
        <s v="48&quot; Loveseat Sofa, Comfy Love Seat with 21in Extra Deep Seats, 2 Seats Sofa Couch, Tool-Free Setup Mini Couch, for Small Spaces"/>
        <s v="Rolanstar TV Stand with Mount and Power Outlet 51.2&quot;, Swivel TV Stand Mount for 32/45/55/60/65/70 inch TVs"/>
        <s v="Living room sofa, modern cushioned convertible bed, double bed sofa and sofa cushion Loveseat, beige linen tuft, with 2 pillows"/>
        <s v="Chaise longue upholstered in linen, 1-person sofa spike head upholstery, suitable for living room and bedroom, cream beige"/>
        <s v="Patio Conversation Sets, All-Weather PE Wicker Outdoor Sectional Sofa with Ottoman, Tempered Glass Coffee Table"/>
        <s v="Prepac Sonoma Bedroom Furniture: Black Double Dresser for Bedroom,6-Drawer Wide Chest of Drawers,BDC-6330-V, 59&quot;W x 16&quot;D x 29&quot;H"/>
        <s v="70.3&quot; Large Modern Dining Table for 6-8 People, Rectangular White Kitchen Dining Room Table with Faux Marble Tabletop and"/>
        <s v="living room sofas Glam Emma Velvet Three Seater Chesterfield Style Sofa for Small Spaces with Crystal Button Tufts sofas"/>
        <s v="】RaybeeFurniture Double Rod Clothing Rack Rolling Clothes Racks for Hanging Clothes Rack Portable Clothvya Clothes,''D"/>
        <s v="Sectional Sofa Bed PU Leather Sleeper Modern Upholstered L-Shape Reclining,Extra Wide Lounge Couch with Consoles,2 Cup Holders"/>
        <s v="Modern Dresser 9 Drawer with LED Light,Wide Drawer Organizer Cabinet for Bedroom Living Room Chest for Closet of Wood Drawers"/>
        <s v="Folding Storage Ottoman, Long Ottomans Shoes Bench, Velvet Storage Chest Footrest Seat 31.5&quot;x15.7&quot;x15.7&quot;"/>
        <s v="Sofa Couch with Large Storage Pockets and Soft Seats Gray"/>
        <s v="Outdoor Folding Chaise Lounge, 5-Position , Folding Chaise with Mattress, Cot with Bag, Folding Chaise Lounge"/>
        <s v="Storkcraft Brookside 6 Drawer Double Dresser (Gray) – GREENGUARD Gold Certified, Dresser For Nursery, 6 Drawer Dresser"/>
        <s v="Convertible Velvet Futon Sofa Bed,Sleeper Sofa Couch with Two Pillows and Golden Metal Legs for Living Room"/>
        <s v="94.5&quot; White Computer Desk, Two Person Gaming Desk with LED Light, Keyboard Tray, Power Strip with USB, Monitor Shelf &amp; Storage"/>
        <s v="3 Piece Patio Furniture Set, Outdoors Conversation Sets, Wicker Love Seat with Ottoman/Side Table, Outdoor Furniture Set"/>
        <s v="Storage Ottoman Bench, End of Bed Button Tufted Ottoman Bench, Rolled Armed Ottoman Couch Long Bench for Bedroom, Living Room"/>
        <s v="MAGINELS Kids Closet,Baby Wardrobe Closet with Door,Cute Portable Armoire Dresser,Clothes Hanging Storage Rack for Boy Bedroom,B"/>
        <s v="Office Chair, Gaming-Ergonomic Mid Back Cushion Lumbar Support with Wheels Adjustable Swivel Rolling, Office Chair"/>
        <s v="Sauder Miscellaneous Wardrobe/Storage Pantry cabinets, L: 40. 00&quot; x W: 19. 45&quot; x H: 71. 10&quot;, Cinnamon Cherry"/>
        <s v="Nightstand with Power Outlet and LED Light, Side End Table with Storage Cabinet, Modern Bedside Table for Bedroom, Living Room"/>
        <s v="Chaise Lounge Chair, Blue, Chaises Longues"/>
        <s v="Open Closets White (99-4514-HiT) Shoes Storage System Simms 3-Door Shoe Storage Cabinet Shoemakers Room Furniture Shoerack Rack"/>
        <s v="Corner Cabinet/Table, 3-Tier Shelves with Protection Door, Metal Frame Storage Shelf Organizer for Small Space, Living Room"/>
        <s v="MANBAS leather swatches of living room Sofa set / muebles de sala genuine leather sofa cama puff"/>
        <s v="Wicker Rattan Chest of Drawers, Finish Wooden Storage Cabinet, Modern Farmhouse Accent Table, Boho Mid-Century Coastal Sideboard"/>
        <s v="5 Drawer Dresser (White) for Bedroom,Nursery Dresser Organizer,Chest of Drawers with 5 Drawers,Universal Design for Bedroom"/>
        <s v="Living Room Sofa - Furniture-Convertible Sectional Sofa Couch, 4 Seat Sofa Set for Living Room U-Shaped Living Room Decoration"/>
        <s v="Vanity with Lighted Mirror - Makeup Vanity Desk with Mirror, Power Outlet and Drawers, Dressing Table With Color Lighting Modes"/>
        <s v="INTERGREAT Makeup Vanity Desk with Lights and Full-Length Mirror, White Vanity Table Set with 3 Lighting Modes, Dressing Table"/>
        <s v="Sideboard Cabinet, Tall and Deep Storage with An Adjustable Shelf in 5 Preset Positions, Livingroom Cabinet"/>
        <s v="Modern White Faux Marble Coffee Table, 2 Tier Wood Coffee Table with Gold Frame Center TV Table Sofa End Table for Living Room"/>
        <s v="Set for 4 Velvet Dining Chairs Set of 4 - Kitchen Chairs with Metal Legs for Living, Bedroom, Restaurant"/>
        <s v="9-Tier Foldable Shoe Rack for Closet Entryway 9-18Pairs, Organizer with Door Plastic Small Shoe Cabinet Bins"/>
        <s v="Vinyl Folding Chair (4 Pack), Black lounge chair sofa set living room furniture"/>
        <s v="Makeup with mirror and light, dressing table with drawers, dressing table with 8 drawers, dressing table with mirror"/>
        <s v="Computer Gaming Desk Chair - Ergonomic Office Executive Adjustable Swivel Task PU Leather Racing Chair"/>
        <s v="2PCs Modern Nightstand End Table Side Table w/USB Ports Storage Drawer Table Bedside Table"/>
        <s v="Dresser with 7 Drawers - Storage Chest Organizer with Steel Frame, Wood Top, Handles, Fabric Bins (Pink), Suitable for Bedroom"/>
        <s v="7 Drawer Jumbo Chest, Five Large Drawers, Two Smaller Drawers with Two Lock, Hanging Rod, and Three Shelves, Black"/>
        <s v="Dresser Scandinavian Look 3 Piece Bedroom Set 8 Drawer ,Contemporary ,Polished,‎171 pounds Double Dresser and Two Nightstand"/>
        <s v="Mid Century Modern TV Stand for 55/60/65 inch TV, TV and Media Consol for Living Room (Walnut, 59&quot;)"/>
        <s v="HOOBRO Storage Chest Storage Trunk with Drawer Wooden Storage Bench Sturdy Entryway Bench Supports 220 lb Shoe Bench"/>
        <s v="Lotus Zero Gravity Chaise Lounger, Foam Recliner for Living Room, Ergonomic Positioning for Better Relaxation, Pillow Included,"/>
        <s v="Tall Wooden Armoire Wardrobe Closet with 4 Doors 4 Drawers 2 Hanging Rods and Shelves Large Freestanding Clothes Storage Cabinet"/>
        <s v="Entertainment Stand TV Storage Shelves Display French Oak Grey/Black Composite Wood 47.24&quot;W x 19.53&quot;H x 15.87&quot;D Easy Assemble"/>
        <s v="Dresser with 9 Drawers Dresser, Wide Chest of Drawers Wood Dresser, Double Dresser StorageBedroom, Living Room, Dresser"/>
        <s v="Modern Shoe Cabinet with 3 Flip Drawers, Freestanding Shoes Storage Organizer , Slanted Design"/>
        <s v="Prepac Armoir, Elite 32&quot;W x 35&quot;H x 20&quot;D White Wardrobe Closet &amp; Cabinet - Functional Clothes Storage with Hanging Rail"/>
        <s v="Hanging Egg Chair, with 5 Cushion, Adjustable Foot Pads, UV-Resistant &amp; Water-Proof Cushions, Outdoor Egg Chair"/>
        <s v="Faux Leather Power Reclining Living Room Sofas Vintage Massage Chair Lazy Office Sleeper Comfy Couch Modern Luxury Furniture"/>
        <s v="Storage Ottoman Bench 49.2 Inch Upholstered Fabric End of Bed Storage Bench Aesthetic Large Foot of Bed Storage Bench (Ivory)"/>
        <s v="Modern faux leather queen bed frame with adjustable headboard and wrought iron trim, luxuriously upholstered platform bed"/>
        <s v="Vanity Desk with 3-Color Adjustable Touch Light and 2 Mirror, 51&quot; W Mass Storage Makeup Vanity Mirror with 6 Drawers"/>
        <s v="Standing Desk Sit Stand Desk Ergonomic Desks"/>
        <s v="L Shaped Sofa Velvet Reversible Sectional Sofa with Storage Ottoman Convertible Cream L-Shaped Sofa Set"/>
        <s v="Vanity Stool Chair for Makeup Modern Velvet Butterfly Accent Chair Pink Cute Girls Bow Knot Backrest Chair Bedroom Home Decor"/>
        <s v="Queen/King/Full Size LED Bed Frame, with Storage Drawer and USB Port, Modern Faux Leather Upholstered Headboard"/>
        <s v="Modern PU Leather Upholstered Lounge Chair with Armrests Pillow Steel Legs White Sofa Accent Living Room/Bedroom/Makeup Space"/>
        <s v="3 Piece Patio Bistro Set Outdoor Rocking Chairs Set, Porch Patio Chairs Set of 2 with Coffee Table"/>
        <s v="Dressing Table Set with Illuminated Mirror Set Large 8 LED Bulb Frameless Mirror 3 Color Modes Dimming Dresser"/>
        <s v="Modern Accent Sideboard Cabinet with Glass Doors Freestanding Storage Cupboard Console Table for Kitchen Dining Living Room"/>
        <s v="Cloakroom Bedroom Easy-to-install Freestanding Closet Metal Hanger with 4 Hanging Rods Adjustable Wardrobe Shelves"/>
        <s v="Angel Line Monterey Glider &amp; Ottoman, Grey Finish - Grey Cushion"/>
        <s v="UEV 9 Drawer Dresser,Modern Storage Dresser with Wide Drawers and Metal Handles,Wood Storage Chest of Drawers for Bedroom"/>
        <s v="Cyclysio 47'' Vanity Desk with Mirror and Lights, Makeup Vanity with Storage, Vanity Makeup with Drawers, 3 Lighting Modes, Ad"/>
        <s v="Wardrobe/Pantry cabinets, L: 29.06&quot; x W: 20.95&quot; x H: 71.18&quot;, Soft White finish"/>
        <s v="Modway Nolan Modern Farmhouse 71&quot; Tall Arched Storage Display Cabinet in Black Oak Wood Grain"/>
        <s v="Modern, Gaming Chair Made Of PU Leather Material For Esports Seating, Featuring A Waist Supported Office Chair, Adjustable Ch"/>
        <s v="Vanity Table Set with Lighted Mirror - Makeup Vanity with Lights, Adjustable Brightness, Large Drawer Sturdy Wood Vanity"/>
        <s v="Computer Home Lying Book Room Comfortable Modern Simple Lifting Swivel Seat Boss Office chair"/>
        <s v="Makeup Vanity Table with Lighted Mirror,Makeup Vanity Desk with Storage Shelf and 4 Drawers,Bedroom Dressing Table,10 LED Lights"/>
        <s v="White Shoe Storage Bench with 2 Flip Drawers &amp; Padded Seat Cushion, Modern Design Shoe Storage Hallway"/>
        <s v="Auto LED Nightstand with 2 USB Charging Station,White Nightstand Has Adjustable Rotary Table,Bedside Tables"/>
        <s v="Rolanstar Dresser with Power Outlets and LED Lights, 10 Drawers Dresser with Side Pocket, Fabric Chest of Drawers with PU Finish"/>
        <s v="Portable Shoe Rack Organizer 48 Pair Tower 4 Tiers for Entryway Shelf Storage Stand for Heels Boots Slippers Cabinet"/>
        <s v="L Shaped Sectional Sofa Set with Storage Ottoman Reversible Back Cushion W/Cupholders, Wide Convertible Upholstered Couch"/>
        <s v="White Vanity Desk with Mirror and Lights,Makeup Vanity with RGB Lights and Power Strip,Makeup Desk Vanity Table with 5 Drawers"/>
        <s v="Twin Size Bed Frame with Charging Station and LED Lights, Upholstered Bed with Adjustable Headboard and 4 Storage Drawers"/>
        <s v="Couch Convertible Sectional Sofa Couch,4 Seat Sofa Set Grey U-Shaped Fabric Modular Sleeper with Double Chaise Memory Foam"/>
        <s v="Vanity Makeup Mirror Desk with Stool,Makeup Vanity Set with 6 Drawers and Shelves,Vanity Table with Power Strip"/>
        <s v="Nesting Coffee Table Set of 2, Circle Side Desk, Round Wooden Coffee Table for Living Room, Office"/>
        <s v="Makeup Vanity Desk with Mirror and Lights&amp;Charging Station Makeup Stool, with Glass Top Storage Drawer &amp;3 Shelves"/>
        <s v="8 Drawers Dresser Fabric Dresser for Bedroom, Chest of Drawers with Fabric Bins,"/>
        <s v="Nordic coffee table living room home new high-end oval modern minimalist designer small unit creative coffee table combination"/>
        <s v="1set L-Shaped Computer Desk, Modern Simple Style, Reversible With Storage Shelves, 3 Fabric Drawers, Side Pouch"/>
        <s v="31.5&quot; Makeup Vanity Desk with Sliding Mirror and Lights, 2 AC + 2 USB Socket, Modern Vanity Table Set"/>
        <s v="Crescent 6 Drawer Double Dresser (White) – GREENGUARD Gold Certified, Kids Dresser Drawer Organizer"/>
        <s v="Overstuffed Massage Recliner Chair with Heat and Vibration, Soft Fabric Single Manual Reclin Chair Living Room Bedroom Sofa"/>
        <s v="Justice Metal Platform Bed with Arrow Design, Queen Size, Black"/>
        <s v="3 Pieces Patio Conversation Set w/ 2 Rattan Wicker Rocking Chairs and Glass Table,for Garden Backyard Lown Porch"/>
        <s v="Convertible Sectional Sofa with Storage Seat with Reversible Chaises Couches with Ottomans, U Shaped Convertible Sectional Sofa"/>
        <s v="2/5 Drawers With LED Mirror Makeup Vanity Table Set, Vanity Table with Lighted Mirror and Shelf,Bedroom Dressing Dresser Desk"/>
        <s v="TV Stand Style Entertainment Center for Strong Storage, Barn Door TV Stand with Storage for Living Room"/>
        <s v="White Vanity Desk with Mirror, Lights and Charging Station - Large Makeup Table Set with RGB Cabinets and 3 LED Light Modes"/>
        <s v="LED TV Stand w/Power Outlets for TVs up to 55/60 inch, Gaming Entertainment Center with Glass Shelves RGB Modes, Modern TV Stand"/>
        <s v="Wooden Lift Top Coffee Table Living Room with Storage Shelf Modern Design Home Office Dining Hidden Compartment Easy Assembly"/>
        <s v="VESCASA Linen Upholstered Dining Chairs Set of 2, Mid Century Modern Padded Chair with Black Metal Frame"/>
        <s v="Ergonomic Mesh Office Chair, Executive Rolling Swivel Chairs, Computer Chair with Lumbar Support Desk Task Chairs"/>
        <s v="2 Pieces Modular Sectional Sofa, 109&quot; L-Shape Living Room Couch Chaises Longues, Beige Living Room Sofas"/>
        <s v="Modern LED TV Stand for Televisions up to 70 Inch with Glass Shelves and Drawer, Gaming Entertainment Center with Multiple"/>
        <s v="Accent Chair with Ottoman, Teddy Fabric Comfy Chair and Storage Ottoman Set,Reading Chair with Adjustable Backrest &amp; Side Pocket"/>
        <s v="40&quot; TV Stand with Storage Cabinets and Shelf Espresso Wood Grain Laminate Holds up to 36&quot; Flat Screen TVs Easy Assembly Modern"/>
        <s v="Egg Hanging Swing Chair with Stand Egg Chair Wicker Indoor Outdoor with Cushions 330lbs for Patio, Bedroom, Garden and Balcony"/>
        <s v="2023 New Mainstays 6-Cube Storage Organizer"/>
        <s v="Best Choice Products Wooden Lift Top Coffee Table, Mid-Century Modern Multifunctional Accent Table for Living Room w/Hidden"/>
        <s v="3 Pieces Dining Set for 2 Small Kitchen Breakfast Table Set Space Saving Wooden Chairs and Table Set"/>
        <s v="JUMMICO 39.3'' Vanity Desk with LED Lighted Mirror &amp;Power Outlet, Makeup Vanity Table with 4 Large Drawers and 3 Storage Shelves"/>
        <s v="8-Drawer Fabric Dresser Steel Frame Wooden Top Large Capacity Storage Tower Unit Organizer Living Room Non-Woven Sturdy Frame &amp;"/>
        <s v="Storage Ottoman Bench 43Inches in Large Capacity Hidden Chest Organizer Box,Comfortable Grey Fabric FootRest Stool Ottoman Bench"/>
        <s v="Vanity Desk With 9 Drawers, Makeup Desk With 3-Mirror And Touch Screen Light, Dressing Makeup Table For Bedroom"/>
        <s v="LED Bed Frame, Twin Size Velvet Upholstered Platform Bed with Adjustable Headboard, Lights Seashell Bed for Kids Girls,Off-White"/>
        <s v="White Computer Desk with Drawers &amp; Storage Shelves, 47 Inch Study Work Writing Desk for Home Office Bedroom, Simple Modern Cute"/>
        <s v="Folding Computer Desk Simple Study Desk with Wheels Minimalist Bookshelf Integrated Office Table Foldable Student Computer Table"/>
        <s v="LED Dresser for Bedroom Wood, 6 Drawer with 2 Pull-Out Trays, Chest of Drawers for Bedroom, Modern Wide Dresser for Living Room"/>
        <s v="Makeup Vanity with Lights, Vanity Desk with Charging Station, Black Vanity Table with 10 Light Bulbs Mirror &amp; 3 Lighting Modes"/>
        <s v="84&quot; Sofa, Sofa Bed Couch, Sleeper Sofa with Extra Deep Seats, Sectional Couches for Living Room, Teddy Velvet Oyster White"/>
        <s v="Caterpillar Single Sofa Lazy Couch Tatami Living Room Bedroom Lovely Leisure Single Chair Reading Chair Balcony Rocking Chair"/>
        <s v="Better Homes &amp; Gardens Modern Farmhouse 6 - Drawer Dresser, Rustic Gray Finish"/>
        <s v="Nightstand with Charging Station and LED Lights, Nightstands with Drawer, End Side Table with Open Storage Shelves, Nightstand"/>
        <s v="Full-size bed frame with ergonomic and adjustable headboard, understated modern padded platform sled design"/>
        <s v="Collapsible Storage Ottoman,Tufted Padded Seating | Foot Rest | Bench | Toy Box Brown Faux Leather"/>
        <s v="Nightstand with Charging Station, Flip Top End Table USB Ports and Outlets Farmhouse Night Stand Side Bedside"/>
        <s v="LEEGOHOME Wardrobe 105x45x170cm 26mm Painted Alloy Steel Pipe ABS Interface Wholesale Purchasing Cloth Wardrobe 5-7Days Delivery"/>
        <s v="Stylish 2 Seat Curved Sofa with Semilunar Arm and Rivet Detailing, Solid Frame Couch for Living Room,Beige Sofas"/>
        <s v="Bed Frame, 61.4&quot; Velvet Upholstered Bed with Gold Accent Headboard, Wood Slats, Queen Platform Bed"/>
        <s v="Round Dining Table for 4, 47 Inches Kitchen Table Circle Dinner Table,Wood Dining Room Table for Kitchen Living Room, Metal Base"/>
        <s v="Modern Rectangle Wood Coffee Table with Storage Living Room 42&quot; L x 21&quot; W x 17&quot; H Compact Design Ample Storage Capacity Robust"/>
        <s v="Round Boho Coffee Table Set of 2,Natural Finish,Solid Wood Nesting Side Tables with Metal Legs &amp; Adjustable Foot Pads"/>
        <s v="FUFU&amp;GAGA Shoe Cabinet with 3 Flip Drawers for Entryway, Modern Storage Cabinet, Freestanding Rack Organizer (23.6”W x 9.”H)"/>
        <s v="5-Drawer Chest for Bedroom - Spacious and Stylish Chest of Drawers"/>
        <s v="Overbed Table with Wheels, Queen Size Mobile Computer Desk Standing Workstation Laptop Cart, Over Bed Table"/>
        <s v="White Dresser with 5 Drawers, Tall Dresser Chest of Drawers, 5 Drawer with Deep Space, Wood Storage Cabinet"/>
        <s v="Mid-Century Modern Wood TV Stand Hairpin Legs Storage Cabinet Industrial Design 52&quot; TV Sonoma Grey Oak Black Simple Assembly"/>
        <s v="NEO CHAIR Office Chair Computer Desk Chair Gaming - Ergonomic High Back Cushion Lumbar Support with Wheels Comfortable Grey Leat"/>
        <s v="ARTETHYS Small Vanity Desk Set with 3 Adjustable Lighted Mirror and Storage Chair Small Black Vanity Table makeup dresser"/>
        <s v="Corner Makeup Vanity Desk with Lights and Mirror, 48&quot; L Shaped Black Vanity Set with Stool, 5 Visualized Drawer"/>
        <s v="Yaheetech Sherpa Fabric Accent Chair, Modern Cozy Vanity Chair with Gold Metal Legs, Boucle Fabric Armchair with Removable Seat"/>
        <s v="Power Reclining Sofa, 76&quot; Modern Power Control PU Leather RV Couch Home Theater Seating with USB Ports, 3-Seat Recliner Sofa Set"/>
        <s v="Living Room Sofa, Linen Convertible Sleeper with Side Pocket, Living Room Sofa"/>
        <s v="LIKIMIO Vanity Desk with Drawers &amp; LED Lighted Mirror &amp; Power Outlet &amp; Cabinet, Storage Stool, Stylish Bedroom Makeup"/>
        <s v="EnHomee Dresser TV Stand with 10 Drawers for 55&quot; TV Stand for Bedroom with LED Lights &amp; Power Outlets Wide Dresser for Bedroom"/>
        <s v="Makeup Vanity Desk with HD Lighted Mirror, Mirror and Lights, Dressing Table with Drawers &amp; Shelves, Glass Top for Bedroom"/>
        <s v="Dresser for Bedroom with 9 Drawers,Fabric Closet Organizer, Cloth Dresser with Metal Frame and Wood Tabletop Chest Storage Tower"/>
        <s v="Recliner Chair Massage Reclining For Adults Comfortable Fabric Recliner Sofa Adjustable Home Theater Seating Lounge With Padded"/>
        <s v="LINSY HOME Queen Bed Frame with Adjustable Headboard, Linen Upholster Bed Frame with Wooden Slats Support, NO Box Spring Needed"/>
        <s v="Mainstays Ardent 6 Drawer Dresser, Dark Walnut"/>
        <s v="2024 New Night Stand Set of 2, Rattan Nightstands with Type-C Charging Station &amp; 2 Rattan Drawers"/>
        <s v="Mid-Century Modern TV Stand for 55&quot; TV, Entertainment Center with Storage, Open Shelves TV Console for Living Room and Bedroom"/>
        <s v="Yanosaku Vanity Desk &amp; Power Outl,Makeup Vanity with Mirror and 11 LED Lights, Makeup Table with 5 Drawers,Vanity Table"/>
        <s v="Buffet with Storage, 55.1-Inch Large Pantry Buffet, Farmhouse Style Kitchen Cabinet Display Cabinet with 3 Drawers and 4 Doors"/>
        <s v="Mid-Century Modern TV Stand Natural Gray Media Console 47 Inch with Storage Drawers Flat Screen TVs up to 52&quot; Retro Scandinavian"/>
        <s v="Nightstand for Bedroom, Fluted Night Stand, End Table for Living Room, Mid Century Modern Bedside Table with Drawers, Bed Side"/>
        <s v="Solid wood dining table can accommodate 4 or 5 people, waterproof rectangular kitchen table, adjustable heavy-duty metal legs"/>
        <s v="Hodedah 7 Drawer Jumbo Chest, Five Large Drawers, Two Smaller Drawers with Two Lock, Hanging Rod"/>
        <s v="Dresser, Dresser for Bedroom, Drawer Dresser Organizer Storage Drawers Fabric Dresser with 8 Drawers, Chest of Drawers"/>
        <s v="Mobile Laptop Sit-Stand Desk, Height Adjustable Standing Tiltable Top Desk, 31.5 inch Stand Up Computer Desk"/>
        <s v="Sofa Bed Adjustmentsofa Double-sided Doublesofa Folding Sofa Bed Guestbed,cupholder,Bed Modern Artificial Leather Lounge Chair"/>
        <s v="55 Inch Convertible Sleeper Sofa 3 in 1 Velvet Small Loveseat with Pull Out Bed, Reclining Backrest, Toss Pillows and Pockets"/>
        <s v="Tufted Velvet Chaise Lounge Chair Indoor, Modern Upholstered Rolled Arm Sofa Lounge Indoor with Nailhead Trim, Lounge Chaise"/>
        <s v="Large 9 Drawer Dresser for Kids Bedroom, Suitable for Bedroom, Guest Room, Versatile Storage Closet, Steel Frame, Wood Top"/>
        <s v="Upholstered Bed Frame with 4 Drawers and Adjustable Headboard, Faux Leather Platform Bed with Mattress"/>
        <s v="Office Chair, Armless Criss Cross Legged Chairs No Wheels, Adjustable Swivel Padded Fabric Vanity Task Office Chair"/>
        <s v="Office Chair Height-Adjustable Ergonomic Desk Chair with Lumbar Support, Breathable Mesh Computer Chair High Back Swivel Task"/>
        <s v="Queen Floating Bed Frame with LED Lights and Wall Mounted Headboard Led Platform Bed Frame Queen Size Faux Leather Upholstered"/>
        <s v="Velvet Vanity Stool Chair for Makeup Room, Beige Vanity Stool with Gold Legs,18” Height, Small Storage Ottoman Foot Ottoman Rest"/>
        <s v="Signature Design by Ashley Nanforth Retro 2 Drawer Nightstand with USB Ports, Gray &amp; Light Brown"/>
        <s v="GIANXI Summer Outdoor Rollaway Bed Single Bed Simple Office Rollaway Chair Nap Bed Cotton Padded Recliner Accompanying Cot"/>
        <s v="7 Piece Patio Dining Set, Stackable Chairs with Comfortable Cushions, 59&quot; Rectangle Tables, Outdoor =Dining Table Chair Set"/>
        <s v="43'' Folding Ottoman Foot Stool Foot Rest Storage Bench Living Room Rectangular"/>
        <s v="V5 Portable Closet Wardrobe Heavy Duty Clothes Rack, Freestanding Clothing Rack with 4 Hang Rods &amp; 8 Shelves, Adjustable C"/>
        <s v="Oval Coffee Table with Built-in Shelves and Bin Simple Design E1 Grade Composite Wood Fits Any Room and Budget Walnut Color Easy"/>
        <s v="Coffee Tables for Living Room - Triangle Glass Coffee Table with Wooden Base Mid-Century Modern Abstract End Table"/>
        <s v="Harder Solid Plastic Shoe Organizer with Magnetic Front Door, 6 Pack Boxes Clear Stackable, Sneaker Storage for Clo"/>
        <s v="5-Tier Wooden Shoe Storage Cabinet Farmhouse Shoe Organizer with Doors Large Capacity Entryway Rack Organizer Adjustable Shelves"/>
        <s v="Dresser with Illuminated Mirror, Make-up Dresser with LED Light, Storage Shelf, Bedroom Dresser, Black Dresser"/>
        <s v="Household Universal Wheel Small Stool 360 Degree Rotating Children Pulley Low Stool Walking Round Chair supplies For Rental Room"/>
        <s v="8 Dresser TV Stand with Power Outlet &amp; LED for 55'' TV, Long Dresser for Bedroom with 8 Deep Drawers, Wide Console Table"/>
        <s v="Organizers Storage 2 Door Wardrobe Clothes Hangers Armoire With Drawer for Bedroom (White) Closet Organizer Bag Hanger Rack Home"/>
        <s v="4 Doors Wardrobe , with Drawers and Shelves, Armoires and Wardrobes with Hanging Rod, Wooden Wardrobe"/>
        <s v="Mid Century Modern Accent Chair, Single Fabric Lounge Reading Armchair with Solid Wood Frame, Easy Assembly Arm Chairs for"/>
        <s v="Side Tables with Charging Station and Drawer Set of 2 Night Stands with USB Ports 3 Tier Narrow Bedside Table"/>
        <s v="Mini Minimalist Bedside Cabinet, Ultra-Narrow, Small Size, Modern, place Storage, Bedroom, Simple Seaming"/>
        <s v="Wicker Hanging Porch Swing Chair Outdoor Brown Rattan Patio Swing Lounge W/ 2 Back Cushions Capacity 530lbs for Garden"/>
        <s v="TV Stand with 36'' Fireplace-LED Light Entertainment Center for 75+ inch TV-TV Cabinet with Power Outlet, Modern TV Console"/>
        <s v="Furmax Vanity Desk with LED Lighted Mirror&amp;Power Outlet, 39.3’’ Makeup Vanity Table with 4 Drawers and 3 Storage Shelves"/>
        <s v="Dresser with 9 Drawers for Bedroom Fabric Storage Tower, Organizer Unit Sturdy Steel Frame, Wooden Top &amp; Easy Pull"/>
        <s v="Shoe rack parent-child shoe storage bench with cushion, black entryway storage bench, front door entrance"/>
        <s v="Fireplace Retro TV Stand for 65 inch TV, TV Console Cabinet with Storage, Open Shelves Entertainment Center for Living Room"/>
        <s v="LED Bed Frame with 4 Storage Drawers, Built in Charging Station, Noise-Free/Metal Support/No Box Spring Needed, Bed Frame"/>
        <s v="King Bed Frame with Velvet Upholstered Deep Button Tufted Wingback Headboard and Footboard, No Box Spring Needed, King Bed Frame"/>
        <s v="Modern Nightstand with Drawers Tall Bed End Table Bedside Table for Bedroom Living Room Bed Side Table Night Stand with Storage "/>
        <s v="Nightstands Set of 2 with LED Lights and Charging Station,End Table with 2 Fabric Storage Drawers and Shelves, Modern Side Table"/>
        <s v="Mobile Coffee Table Bamboo Rattan Eco-Friendly Craft Log Style Foldable Nightstand Coffee Table Living Room Desk"/>
        <s v="Full Size Bed Frame with 3 Drawers Upholstered Beds Frames with Headboard,No-Noise, Beige Full Bed Frame"/>
        <s v="Faux Leather Dining Chairs, Button Tufted Dining Room Chairs with Rubber Wood Legs, Mid-Century Accent Dinner Chair"/>
        <s v="Computer Desk with Keyboard Tray and CPU Stand, 31.5 Inches Studying Writing Desk Workstation for Home Office"/>
        <s v="6 Drawer Double Dresser, White Dresser, Modern 6 Chest of Drawers with Deep Drawers, Wide Storage Organizer Cabinet"/>
        <s v="4 Drawer Nightstand with Shelf, Tall Black Dresser for Bedroom with Led Light and Charging Station, Bed Side Table, Living Room,"/>
        <s v="Intelligent Bedside Table With Narrow Simple Led Ultra Narrow Smart Bedsides Cabinet With Wireless USB Charging Bedside Table"/>
        <s v="Corner Vanity Desk with Lighted Mirror, Makeup Vanity with Lights and Charging Station, Vanity Set with Mirror and Storage Stool"/>
        <s v="Buffet with Storage, 55.1-Inch Sideboard Buffet, Kitchen Cabinet Display Cabinet with 2 Drawers and 4 Doors"/>
        <s v="TV Stands, Entertainment Center with Storage Drawer, Black with Power Outlets and LED Lights, TV Stands"/>
        <s v="Luxury Minimalist Makeup Vanity Stool Butterfly Backrest Chair w/Velvet Cushion for Bedroom Dining Room Deep Pink/Light Pink"/>
        <s v="Tall Platform Bed Frame with 4 Storage Drawers, PU Leather Upholstered Queen Bed Frame"/>
        <s v="Nightstands Set of 2, Night Stands with Charging Station &amp; LED Light Strips, Bedside Tables with Drawer, Side Tables Bedroom"/>
        <s v="6 Drawer Double Dresser For Bedroom, Functional Bedroom Dresser Chest of Drawers 16&quot; D x 47.25&quot; W x 28.25&quot; H"/>
        <s v="Dining Chairs Set of 4, Round Upholstered Dining Chairs with Black Metal Legs, Modern Dining Room Chairs"/>
        <s v="Portable Wardrobe Closet Heavy Duty Hanger Freestanding Closet Metal Hanger with 4 Hanging Rods Adjustable Wardrobe Shelf"/>
        <s v="Dresser for Bedroom With 8 Drawer Dressing Table TV Stand Dressers Chest of Drawers for Living Room Hallway Entryway White the"/>
        <s v="Seventable TV Stand with Mount and Power Outlet 43 Swivel TV Stand Mount for 32/45/55/60/65/70 inch TVs"/>
        <s v="Nightstand 3 Drawers with Open Storage,Side Tables Bedroom with Charging Station,Bedside Table with Drawers,White"/>
        <s v="Dining Chair Set of 4, Mid Century Modern Faux Leather Dining Chair, Kitchen Side Comfy Chairs fits the curve of the human back"/>
        <s v="Swing for Patio and Garden, Heavy Swing Chair Bench with Outdoor Hanging Chain, Upgraded Patio Wooden Porch Swing"/>
        <s v="Contemporary Glam and Luxe Navy Blue Velvet Fabric Upholstered and Gold Finished Metal Ottoman"/>
        <s v="Dining Table Set for 4, Modern Style Faux Marble Tabletop &amp; 4 Blue Velvet Chairs for Dining Room, Kitchen,Breakfast Small Spaces"/>
        <s v="Prepac Elite Storage Accent Cabinet with Panel Doors, Black Storage Cabinet, Bathroom Cabinet, Pantry Cabinet with 3 Shelves"/>
        <s v="Commercial Grade Silver Metal Indoor-Outdoor Chair"/>
        <s v="armocity 48'' Makeup Vanity with Hutch, Modern Bedroom Vanity with Charging Station and LED, Tall Vanity Table with Pegboard"/>
        <s v="Modern Dining Table, 63 inch Faux Marble Wood Kitchen Table for 6 People, Rectangular Dinner Room Table with Geometric Frame"/>
        <s v="Full Size Bed Frame with 4 Drawers and LED Light, Charge Station, PU Leather Upholstered Platform Storage Bed"/>
        <s v="King Size with 4 Storage Drawers and Headboard, Square Stitched Button Tufted, Upholstered Platform Bed Frame"/>
        <s v="Metal Storage Cabinets Locker with Lock Door, 72'' Clothing Coat Steel Storage Freestanding Wardrobe for Office,"/>
        <s v="Furinno JAYA Large Entertainment Stand for TV Up to 55 Inch, Blackwood"/>
        <s v="Adjustable Metal Wire Shelving, Expandable Organization System,Wardrobe Closet for Home Closet/Pantry/Laundry/Mudroom/Bederoom"/>
        <s v="Gaming Chair with Footrest and Massage Lumbar Support with 360°Swivel and Headrest for Office or Bedroom"/>
        <s v="White Mid Century Modern Nightstand, Wood End Table for Living Room, Bed Side Table, Night Stand with Drawer, Sturdy"/>
        <s v="sofasSet, Modular Sectional Sofa with Reversible Chaises,Square Armrests and Comfortable Padded Backrests, L Shaped Corner Sofá"/>
        <s v="Modern Neck Drawer Cab Bedside Table Narrow Neck Drawer Two-Step Bed Looks Wood Mini Collar Shoppers"/>
        <s v="Modern 4 Drawer Dresser with Cut-Out Handles, Accent Storage Cabinet for Living Room, Entryway, Hallway, White"/>
        <s v="Home Mesh Office ,Ergonomic Desk ,Mid Back Computer ,Task Rolling Swivel Chair, Lumbar Support Arms Modern Executive"/>
        <s v="Vanity Desk with Lights, Makeup Vanity with Mirror, Dressing Table with 4 Drawers&amp;Storage Shelves, White"/>
        <s v="Portable Closet Wardrobe for Hanging Clothes with 2 Hanging Rods and 8 Storage Organizer Shelves,Sturdy Large Wardrobe Clo"/>
        <s v="Bed Frame Twin Size with Lift Up Storage, Charging Station &amp; LED Lights, Storage, No Box Spring Needed, Easy Assembly, Twin Bed"/>
        <s v="Convertible Sectional 3 L-Shaped Couch Soft Seat with Modern Linen Fabric, Space-Saving Sofas for Living Room, Apartment, 70''"/>
        <s v="Pack of 12 Shoe Storage Organizers Shoes Organizer Shoerack Sneakers Stackable Clear Plastic Boxes for Closet Free Shipping Room"/>
        <s v="Queen Bed Frame, with 3 Drawers Storage Headboard and Charging Station,Upholstered Platform Bed"/>
        <s v="VIPEK V12 Mini Rolling Clothes Rack Heavy Duty Clothing Rack for Hanging Clothes Adjustable Metal Wire Shelving Portable Closet"/>
        <s v="Metal platform bed frame, vintage wood headboard, heavy-duty metal slats support,platform mattress base,no need for a box spring"/>
        <s v="Prepac Elite 32&quot; Storage Cabinet, White Storage Cabinet, Base Cabinet, Bathroom Cabinet with 1 Adjustable Shelf"/>
        <s v="Dresser for Bedroom with LED, Bedroom Dressers &amp; Chests of Drawers, Tall Dresser with 5 Wood Drawers and Metal Handles 48.4&quot; H"/>
        <s v="Sectional Sofa Right Hand Facing Velvet Button Tufted, L Shape Chaise with Nail Head Detail, Sofa"/>
        <s v="Vabches Vanity Desk with Mirror and Lights, Vanity Table Makeup with Lights 3 Drawers and Cabinets Vanity Desk"/>
        <s v="Black Wardrobe In Order Tidy Rails Closet Rod - Space-Saving And Durable ABS Clothes Pull Easy To Assemble Easy To Clean"/>
        <s v="Criss Cross Chair with Wheels, Cross Legged Office Chair Armless Wide Desk Chair with Dual-Purpose Base"/>
        <s v="Bed Frame, Velvet Upholstered, Headboard and Headboard with Rolling Wing Back, No Springs Required, Easy To Assemble, Bed Frame"/>
        <s v="9 Drawer Dresser with LED Light, Modern Chest of Drawers for Closet, Wide Organizer Cabinet for Bedroom, Living Room, Entryway"/>
        <s v="Sweetcrispy Plus Home Office Chair, Desk Chair Leather Chair with Armrests, Adjustable Swivel Rolling Chair with Wheels"/>
        <s v="5-layer drawer vanity, 43 inch wooden vanity drawer cabinet with large storage space for free shipping"/>
        <s v="Ergonomic Office Chair,Office Computer Desk Chair with High Back Mesh and Adjustable Lumbar Support Rolling Work Swivel Chairs"/>
        <s v="4 Door Sideboard Buffet Cabinet Kitchen Storage Cabinet with Rattan Decorated Console Table Boho Accent Liquor Cabinet"/>
        <s v="Nightstand with Hutch and Charging Station, Nightstands with 3 for Bedrooms Set of 2, Bedside Table Nightstand"/>
        <s v="Footstool, round bag ottoman padded bag footstool flooring pocket chair for living room pouch seat bedroom padded sofa footstool"/>
        <s v="LEEGOHOME Wardrobe 130cmx45x170cm 26mm Steel PipeAssembly Hanging Clothes Bold Simple Oxford Cloth Wardrobe"/>
        <s v="Signature Design by Ashley Bolanburg Farmhouse Chair Side End Table with Outlets and USB Ports, Antique Cream &amp; Brown"/>
        <s v="full size bed frame, Headboard with RGB LED lights and 2 storage drawers, Modern Upholstered Faux Leather Smart Platform Bed"/>
        <s v="Bedstead Headboard with 2 Layers of Storage, Metal Platform Bed Frame with 4 Storage Drawers, Built-in Charging Station and LED"/>
        <s v="Adjustable Vanity Stool for Makeup Room, Black Faux Leather Chair, 360 ° Swivel Vanity Stool"/>
        <s v="Portable round Folding Chair Accordion Chair Height Adjustment Simple Tool Elephant Swing Playground Queue Chair"/>
        <s v="Stylish and Comfortable Sofa Chair: Ins Giant Bean Bag with Soft Cotton and Linen Upholstery for Your Living Roo Small Lazy Sofa"/>
        <s v="Computer Chair Office Chair High Back Ergonomic Office Chair With Lumbar Support Adjustable Headrest 3D Armrest and Lumbar Gamer"/>
        <s v="Kids Dresser with 10 Drawers - Storage Chest Organizer Unit Nightstand - Steel Frame, Wood Top, Tie-Dye Fabric Bins for Clothes"/>
        <s v="Modern Living Room Sofa Table, Gold Console Table, 40 Inch Narrow Entry Table, Faux Marble White, Living Room Center Table"/>
        <s v="Junior Loft Bed Twin Heavy Duty Twin Bed Frame with Full-Length Guardrail &amp; Removable Stairs, No Box Spring Needed, Black Bed"/>
        <s v="Office Chair, Modern Adjustable Faux Leather Swivel Offices Chairs with Wheels, Office Chair"/>
        <s v="Monitor Stand for 13-32 inches Screens, Dual Monitor Mount Gas Spring, Dual Monitor Arm Full Motion Adjustable"/>
        <s v="Full Size Bed Frame with 4 Storage Drawers, Modern Upholstered Platform Bed with Adjustable Headboard,Button Tufted Bed Frame"/>
        <s v="White 2 Drawers Dresser with Top Cabinet Storage Nightstand End Bedside Table Storage Cabinet Chest of Drawers with Open Shelf"/>
        <s v="Bay Window Tables Simple Bedroom Makeup Table Coffee Table Living Minimalist and Modern Multifunctional Small Dressing Tables"/>
        <s v="Stylish Shoe Rack Metal Simple Shoe Shelf Footwear Organizer Stand Holder Space-saving Black Shoe Shelf for Living Room"/>
        <s v="Bamboo metal platform bed frame with headboard, no springs required, easy to assemble, twin beds"/>
        <s v="Boucle Mushroom Upholstered Storage Ottoman, Terracotta Bench Ottoman Foot Rest Stool for Bedroom Entryway Livin"/>
        <s v="3 Drawer Sliding Barrel Modern Bedroom Nightstand, Pink"/>
        <s v="Kitchen dining table, circular 47 inch gray farmhouse wooden dining table, living room (excluding chairs) dining room table"/>
        <s v="YILQQPER Dresser for Bedroom TV Stand with Power Outlets and LED Light, 6 Drawers Dresser with Side Pockets &amp; Hooks"/>
        <s v="Porch Swing Canopy Replacement Waterproof Swing Top Cover Garden Swing Seat Replacement Canopy Sun Shade Awning Cover"/>
        <s v="Dresser for Bedroom,Farmhouse 8 DrawerTall Chest of Drawers,Chest of Drawers Organizer Storage,Wood Bedroom Dresser for Closet"/>
        <s v="6 Drawer Dresser White Dresser, 51'' Tall Dresser White/Black and Gold Dresser with Exquisite Glass Door, Modern Dresser"/>
        <s v="Loft Bed Twin Size with Desk and Shelves for Teens Adult, with 2 Built-in Ladders, Power Outlet and LED Lighted, Loft Beds"/>
        <s v="Coffee Table, Modern Style Coffee Tables for Living Room Marble Center Table with Storage 2 in 1Detachable Table Set,Grey Marble"/>
        <s v="Dining Chairs Dining Room Chair Kitchen Chairs Set of 4 Dining Chairs Side for Home Kitchen Living Room ,Leather Brown"/>
        <s v="71 &quot;Portable wardrobe storage rack with shelves"/>
        <s v="Adjustable Shoe Cabinet with Flip Drawers Organizer Waterproof Free Standing Shoe Rack Storage Compact Design Shoe Storage"/>
        <s v="Bedroom dresser with 5 storage drawers, 48&quot; tall dresser chest of drawers fabric dresser, sturdy steel frame"/>
        <s v="HODEDAH IMPORT 2 Door Wardrobe with Adjustable/Removable Shelves &amp; Hanging Rod, Black"/>
        <s v="Dresser with Charging Station and LED Lights, Long Dresser for Bedroom Dresser TV Stand with 10 Drawers"/>
        <s v="King Size Bed Frame, 65&quot; Velvet Upholstered Bed Frame"/>
        <s v="70 Inch Modern TV Stand Glass Doors Drawers Wood Media Console Solid Legs Entertainment Center Black Bedroom"/>
        <s v="Full/Queen/King size bed frame, Headboard with RGB LED lights and 2 storage drawers, Modern Upholstered Faux Leather Smart"/>
        <s v="Home Office Chair Ergonomic Desk Chairs Mesh Computer with Lumbar Support Armrest Rolling Swivel Adjustable Black"/>
        <s v="Large Make up Vanity Desk with Mirror and Lights, Lights Mode and Brightness Adjusted by Touch Button, Built-in Power Strip"/>
        <s v="Portable Wardrobe Closet Storage Organizer Large Capacity 20&quot;Deep Portable Plastic Closet Armoire Collapsible Organizer Wardrobe"/>
        <s v="LED TV Stand for Televisions up to 55 Inchs,Storage Drawer and Glass Shelf, TV Console Table for Living Room,Bedroom,White"/>
        <s v="Modern Dressing Table Chairs for Bedroom The Bedroom Dressing Stool Minimalist Vanity Chair Light Luxury Makeup Stool"/>
        <s v="Creative Dice Chair Stool Fashionable Thickened Dice Rubik's Cube Stool Entrance Shoe Replacement Living Room Sofa Stool"/>
        <s v="Large Shoe Organizer Cabinet 9-Tier 40-46 Pairs Sneaker Holder with Dustproof Cover and Zipper High-Quality PP Sheets Shoe Rack"/>
        <s v="Dresser,15.7&quot;D x 31.5&quot;W x 35&quot;H 35&quot; H Farmhouse Black Rattan , Polished,3 Drawer with Natural Rattan Spacious Chest of Drawers"/>
        <s v="Egg Swing Chair with Stand, Rattan Wicker Hanging Egg Chair for Indoor Outdoor Bedroom Patio Hanging Basket Chair Hammock"/>
        <s v="Simple Design 2-Pack End Table Set Espresso Marble Pattern High Quality Rounded Corner Safe Fit Budget Space 20&quot;x20&quot;x19.6&quot;"/>
        <s v="1PC Portable Wardrobe Closet Heavy Duty Hanger Freestanding Closet Metal Hanger with 4 Hanging Rods Adjustable Wardrobe Shelf"/>
        <s v="Gurexl 3 in 1 Vanity Desk with Human Sensor LED Light,Tall Makeup Vanity Set with 2 AC Outlets &amp; USB-C,Make Up Vanity Desk"/>
        <s v="Set of 2 Mid Century Nightstand with Charging Station, End Table Modern Side Table One Drawer"/>
        <s v="Bed Couch Memory Foam Convertible Modern Sleeper Sofa with Adjustable Armrests and Metal Legs, Grey Sofabed"/>
        <s v="Gaming Chair, Office High Back Computer Chair Leather Desk Racing Executive Ergonomic Adjustable Swivel Task Chair"/>
        <s v="5-Drawer Chest for Bedroom, Black, 16&quot; D x 31.5&quot; W x 45.25&quot; H"/>
        <s v="Bedroom Nightstands Wooden Night Stands with Rattan Weaving Drawer Home Bedside End Table for Storage"/>
        <s v="Modern 2-Tier Round End Table with Storage Shelf Faux Marble Top Gold C-Shaped Legs Sofa Side Table"/>
        <s v="Queen size upholstered bed frame, Queen bed frame with 3 drawers, Queen size bed frame with headboard"/>
        <s v="Flat Screen TV Stand for 65 75 inch TV, Modern Entertainment Center with Storage Shelves, Media Console Bookshelf for Living"/>
        <s v="Dresser for Bedroom, White Dresser with 6 Wood Large Drawers, Dressers &amp; Chests of Drawers with Large Organizer"/>
        <s v="Metal Storage Locking Cabinet with 4 Doors and 2 Adjustable Shelves,71&quot; Lockable Garage Tall Steel Cabinet"/>
        <s v="6 Drawer Dresser, Modern White Wide Chest of Drawers with Metal Handels, Wood Double Dresser, Storage Chest Organizers White"/>
        <s v="Tufted Dining Chairs Set of 4, Black Dining Chairs with Nailhead Back and Ring Pull Trim, Velvet Upholstered,Kitchen/Bedroom"/>
        <s v="Folding Step Stool Portable Chair Seat For Home Bathroom Kitchen Garden Camping Chair Seat Fishing Household Picnic Chair"/>
        <s v="LEEGOHOME Closet Wardrobe 64in/80in Wardrobe Closet 20mm Fabric for Clothes Hanging with 8/10 Storage Shelves &amp; 4/5 Hanging Rods"/>
        <s v="Vanity Desk with Mirror and Lights, Makeup Corner Vanity with 5 Storage Drawers Shelves and 3 Dimmable Lighting Options and Vani"/>
        <s v="Caterpillar Lazy Sofa, Bedroom, Technology Fabric, Small Unit Living Room, Leisure Chair, Netting Red, Modern Single Person Sofa"/>
        <s v="Office Chair High Back Computer Desk Chair, PU Leather Adjustable Height Modern Executive Swivel Task Chair with Padded"/>
        <s v="Dresser, Illuminated Mirror, Adjustable Brightness, Dresser with Drawers, Women's Dresser, White Tocadores Para El Dormitorio"/>
        <s v="King Size Bed Frame with Adjustable Headboard Upholstered Platform Linen Fabric Headboard Wooden Slats Support Grey Bed Frame"/>
        <s v="Storage Cabinet with Doors and Shelves Tall Garage Lockable File Heavy-Duty Locker Tool Cabinet for Garage Office Home Kitchen"/>
        <s v="European Style Bedside Modern Minimalist Mini Storage Rack Living Room Small Square Table Magazine Table Small Coffee Table"/>
        <s v="TV Stand for 65 In TV, Modern Entertainment Center w/ Storage Cabinet and Open Shelves,Console Table Media Cabinet,White &amp; Oak"/>
        <s v="Full Metal Platform Bed Frame with Sturdy Steel Beds Slats,Mattress Foundation No Box Spring Needed Large Storage Black BedFrame"/>
        <s v="Wall TV Stand Mounted with LED Lights, Floating Entertainment Center, Floating TVs Shelf with Storage Cabinet, Wall TV Stand"/>
        <s v="Office Gaming Chair High Back Leather Computer Chairs Ergonomic Height Adjustable Racing Game Desk Chair Executive Confe"/>
        <s v="IHOME Chair Girls Cute Bedroom Dormitory Computer Chair Comfortable Swivel Lift Back Desk Chair Makeup Stool Writing Chair 2024"/>
        <s v="LEEGOHOME Shoerack Shoe Organizer Shoe-shelf 2-column 9.8mm Steel Tube Shoe Simple Shoe Rack Dormitory Rental Room Shoe Cabinet"/>
        <s v="Movable Computer Table Living Room Bedroom Leisure Side Laptop Desk Table Household Height Adjustable Standing Laptop Desks"/>
        <s v="32&quot; Storage Cabinet, Drifted Gray Storage Cabinet, Bathroom Cabinet, Pantry Cabinet with 3 Shelves 16&quot; D x 32&quot; W x 65&quot; H"/>
        <s v="56.5&quot; W Modern Loveseat 2 Seater Sofa Luxurious Velvet Fabric Couch with Gold-Tone Metal Arms and Legs for Bedroom, Studio Pink"/>
        <s v="LED TV Stand for Max 70in TV, Gaming Entertainment Center with Drawers and Open Shelves, TV Console Table for Living Room"/>
        <s v="Pantry Cabinets White Tall Kitchen Pantry Storage Cabinet Buffet Cupboards Storage Cabinet"/>
        <s v="Sofa SetPaPaJet 112 inch Oversized Sofa, Sectional Sofa with USB Ports, U Shaped Sofa Couch with Storage Chaise, Corduroy Grey"/>
        <s v="Furinno Turn-N-Tube Handel Stand for TV Up To 55 Inch Espresso Tv Tables for Living Room"/>
        <s v="43 Inch Folding Ottoman Storage Bench Hold Up 700lbs Faux Leather with Memory Foam Seat Footrest Padded Upholstered Stool"/>
        <s v="Drawer Table for Bedroom with 6 Drawers Wood Dressers Chest of Drawers with Metal Handles Modern Bedroom Drawer Table"/>
        <s v="Small Folding Storage Ottoman, Foot Rest Stool, Cube Footrest,for Living Room, Bedroom, Home Office, Dorm, Light Gray"/>
        <s v="New Wholesale Simple Shoe Rack Multi-layer Space-saving DIY Household Organizer Multi-functional Economic Shoe Storage Racks"/>
        <s v="White Nightstand with Wireless Charging Station and LED Lights, Modern Bedside Table with Jewelry Storage Drawers,Side End Table"/>
        <s v="Queen Size Bed Frame with LED Upholstered Platform and Storage Drawers, USB Ports, Dark Grey Bed Frame"/>
        <s v="Footstool, Foldable Velvet Storage Bench, 2 Extra Storage Boxes, 660 Lb Load Capacity, Storage Ottoman"/>
        <s v="Modern TV Stand Entertainment Center with Two Storage Cabinets, Retro Style Media Console for Living Room, Bedroom, Office"/>
        <s v="White Nightstand with Charging Station, Small Bed Side Table Fabric Drawer for Spaces, 2 Tiers Storage Shel"/>
        <s v="Memory Foam Futon with Cupholder and USB , Black Faux Leather living room sofa"/>
        <s v="Letaya Metal Storage Cabinets Locker with Lock Door, 72'' Clothing Coat Steel Storage Freestanding Wardrobe for Office, Home"/>
        <s v="Farmhouse 9 Drawers Dresser, Wood Dresser for Bedroom Wide Chest of Drawers, French Country Storage Double Dressers Organizer"/>
        <s v="6 Drawer Dresser, Modern Wood Dresser for Bedroom with Wide Drawers and Metal Handles, Storage Chest of Drawers ,Dressers"/>
        <s v="Shoe Rack Shelves Simple Doorstep Indoor Household Bamboo Storage Small Narrow Wooden Multi-layer Storage in Shoe Cabinet Shelf"/>
        <s v="Elite 32&quot;W x 35&quot;H x 20&quot;D White Wardrobe Closet &amp; Cabinet - Functional Clothes Storage with Hanging Rail"/>
        <s v="43 Inch Folding Storage Ottoman Bench, Holds Up To 660lb-Grey FootRest Stool with Padded Seat"/>
        <s v="Quimoo 48&quot; Large Vanity Desk with Mirror and Lights, Makeup Vanity with 6 Drawers, Power Outlet, Vanity Makeup Mirror Desk"/>
        <s v="PU Leather Upholstered Queen Bed Frame With Deep Button Tufted Headboard and Headboards Bedroom Black Platform Bed Frame"/>
        <s v="Nightstand with Wireless Charging Station,Smart Gloss Night Stand with 3 Colors Dimmable Sensor Light,Bedside Table Glass Top"/>
        <s v="Small Gaming Desk with Power Outlets LED Light 43 Inch L Shaped Computer Desk with Monitor Stand Storage Shelves Reversible"/>
        <s v="1pc Rocking Chair, High Backrest Rocking Accent Chair, Padded Seat Chaise Lounge With Headrest, Comfy Chair For Home Bedroom"/>
        <s v="Nightstand with Charging Station, Dresser 3 Fabric Chest of Drawers, Storage for Bedroom, Hallway, Closet,"/>
        <s v="Shoe cabinet with 2 flipped drawers,shoe storage cabinet with charging station for entrance, hallway, living room, free shipping"/>
        <s v="Set of 2 Nightstand Charging Station End Side Table Flip Storage Drawer Bedroom Bedside Table"/>
        <s v="33&quot; W Vanity Desk, Vanity Mirror with Lights and Table Set with Drawers, Vanity Set 3 Lighting Modes Brightness Adjustable"/>
        <s v="White Nightstand with Drawer Bedside Table Side Table for Small Place Bed Table End Tables for Living Room Bedroom File Cabinet"/>
        <s v="L-Shaped Sofa with Movable Ottoman, Free Combination Corduroy Upholstered Corner sofa with Wooden Legs and Thicked Cushions"/>
        <s v="Large Lazy Inflatable Sofa Chairs PVC Lounger Seat Bean Bag Sofas Pouf Puff Couch Tatami Living Room Supply"/>
        <s v="Extendable TV Stand,Modern Entertainment Center for Up to 120 Inch TV, Wood Reversible TV Media Console with 3 Drawers, 82-110''"/>
        <s v="WLIVE Wide Dresser with 6 Drawers, TV Stand for 50&quot; TV, Entertainment Center with Metal Frame, Dresser for Bedroom"/>
        <s v="Folding Bed, Single Bed for Lunch Break, Sofa Seat, Reclining and Sitting Chair, Backrest Chair, Latex Cushion Thickened Version"/>
        <s v="Gaming Chair Office Chairs Backrest and Seat Height Adjustable Swivel Recliner Racing Office Computer Ergonomic Video Game Chair"/>
        <s v="2 Door Wood Wardrobe Bedroom Closet with Clothing Rod inside Cabinet, 2 Drawers for Storage and Mirror"/>
        <s v="Full Size Bed Frame with Headboard and Footboard,14 Inch Metal Platform ,Under Bed Storage,Strong Metal Slats Support,Bed Frame"/>
        <s v="Office Chair,Ergonomic Mid-Back Mesh Rolling Work Swivel Desk Chairs with Wheels,Comfortable Lumbar Support,Pink"/>
        <s v="Upholstered Sectional Sofa with Console, Holders and USB Ports &amp; Wirelessly Charged, for Living Room, Apartment,Office,114.2inch"/>
        <s v="Wooden TV Stand Up to 50&quot; TVs Black Contemporary Media Console 37.4 lbs 47.63 x 15.55 x 22.79"/>
        <s v="Outdoor Portable Plastic Folding Retractable Beach for Camping Travel Fishing Hiking Chair Lightweight Extendable Adjustable"/>
        <s v="Modern Dresser for Bedroom, 6/9 Drawer Dresser with Metal Handles, Wood Floor Storage Chest ,for Living Room, White &amp; Black"/>
        <s v="LED Nightstand, 27&quot; UV High Gloss Bedside Tables, with Drawer and Adjustable LED Light, Nightstand"/>
        <s v="Makeup Vanity，Desk with Mirror and Lights, Power Outlet,Makeup Desk with Led Lighted ，3 Colors, Makeup Vanity"/>
        <s v="East at Main Kepler Bedside End Table - Handcrafted Mindi Wood Nightstand, Versatile Design (Brown)"/>
        <s v="elifine Vanity Desk with Mirror and Lights, Makeup Corner Vanity with 5 Storage Drawers Shelves and 3 Dim"/>
        <s v="White Nightstand, Mid Century Modern Small Bedside Table End for Bedroom with 2-Tier Storage,"/>
        <s v="Prepac Astrid Tall White Dresser: 16&quot;D x 20&quot;W x 52&quot;H, 6-Drawer Chest for Bedroom by Prepac - Perfect Chest of Drawers"/>
        <s v="Round Side Table with Lower Shelf End Rustic Walnut Nightstand Living Room Bedroom Farmhouse Vibe ULET283T41 15.8 x 15.8"/>
        <s v="Simple Shoe Rack Multi-Layer Household Shoe Cabinet Rental Student Dormitory Door Space-Saving Multi-Function Shelves"/>
        <s v="Modern Makeup Vanity Desk with Glossy Desktop,Bedroom Home Office Writing Desk with Drawers, for Dressing Table Without Mirror"/>
        <s v="Glass Door Beverage Refrigerator and Cooler with Adjustable Shelves LED Light Home Office Bar 3.2 cu ft Compact Mini Fridge 115"/>
        <s v="Nordic Ins Net Red Bedside Table Modern Minimalist White Round Creative Small Cabinet Mini Simple Plastic Side Cabinet 협탁"/>
        <s v="Dresser with 12 Drawers 2 in 1 for Bedroom,Wooden Closet Organizers and Storage,Follow Mounting Drawer of Chest for Liviing Room"/>
        <s v="Storage 2 Flip Drawers, Slim Wooden Freestanding Cabinet with Cubby and Shelf, Hidden Narrow Shoe Rack Organizer, Black"/>
        <s v="Shoe Rack Bench, 3-Tier Bamboo Shoe Storage Organizer, 11.3 x 27.6 x 17.8 Inches"/>
        <s v="Household Bedroom Wardrobe Portable Assembly Storage Closet Large Capacity Bedroom Dustproof Wardrobe Simple Assembly Wardrobe"/>
        <s v="Reinforced Simple Cloth Wardrobe Storage Wardrobe Dust Proof Wardrobe Dormitory Steel Frame Reinforcement Combination Simple"/>
        <s v="Faux Leather/Linen Fabric Sectional Sofa Couch, Modern L-Shaped Modular Couch Upholstered 3/6 Seaters Living Room Sofa Couch"/>
        <s v="Narrow shoe cabinet, entrance shoe cabinet with 3 flip-out drawers, wooden hidden shoe cabinet, organizer"/>
        <s v="Prepac Fremont Superior 5-Drawer Chest for Bedroom - Spacious and Stylish Chest of Drawers, Measuring 17.75&quot;D x 31.5&quot;W x 44.75&quot;H"/>
        <s v="6 Drawer Dresser, Mid-Century Modern Dresser Wide 6 Chest of Drawers, Wooden Storage Cabinet for Entryway, Bedroom, Living Room"/>
        <s v="Recliner Chair for Living Room Massage Recliner Sofa Reading Chair Single Sofa Home Theater Seating Modern Reclining Chair"/>
        <s v="Outdoor Portable Folding Chair Combat Ready Bench Fishing Small Stool Travel Camping Maza Ultralight Queue Subway"/>
        <s v="King Size Bed Frame and 65&quot; Headboard, Upholstered Beds with Golden Plating Trim, No Box Spring Needed, Bed Frame"/>
        <s v="Shoes Organizer Living Room Cabinets Cabinet Shoe Rack Shoerack Plant Shelves for Plants Organizers Mower to Save Wooden Shoes"/>
        <s v="Modern farmhouse rectangular dining table, 36 inches deep x 60 inches wide x 30 inches high, free shipping"/>
        <s v="6 Drawer Double Dresser, Wood Dresser Chest with Glossy Surface, Storage Accent Cabinet for Bedroom Living Room,Black White"/>
        <s v="Clear Stackable Shoe Storage Boxes Large Size Side Open Design 6 Pack Shoe Organizer with Magnetic Door Display Sneakers"/>
        <s v="Prepac Double Drawer Dresser, 52.5&quot; W x 29.5&quot; H x 16&quot; D, Simple Black，Multiple colors to choose from"/>
        <s v="Dresser for Bedroom Drawer Organizer Fabric Storage Tower with 5/6/8/9 Drawers, Steel Frame, Wood Top for Bedroom, Closet"/>
        <s v="Snug Fit Friheten Slipcover for The IKEA Friheten with Chaise Corner Cover, Sofa Bed Cover, Sectional Slipcover Replacement"/>
        <s v="Albott King Size Platform Bed Frame, 65&quot; Velvet Upholstered Bed with Gold Trim Headboard/Wooden Slats/No Box Spring Needed/Green"/>
        <s v="Sweetcrispy Dresser for Bedroom Tall Drawer Dresser Organizer Storage Drawers Fabric Storage Tower with 8 Drawers"/>
        <s v="living room sofas Sectional Sofa, Modular Sectional Couch with Ottomans- L Shaped Couch for Living Room, 4 Seater Sofa Sets,104&quot;"/>
        <s v="Nightstand Set of 1 with Charging Station, Bedside Table for Bedroom, Living Room, Grey, End Tables"/>
        <s v="2 Drawer Nightstand for Bedroom, Mid Century Modern End Table with Charging Station USB Ports and Outlets for Living Room"/>
        <s v="Bench Seat Shoe Storage Cabinet Organizer Two-Tier Flip Drawer Narrow Entryway Closet White 11.8 x 23.8 x 19.1 Inches"/>
        <s v="Wardrobe Armoire with 4 Sliding Doors, 3 Drawers, Hanging Rods &amp; Storage Shelves, with Silver Handles, Wardrobe Armoire"/>
        <s v="Makeup Vanity Set with Lights in 3 Colors,Vanity Desk with Mirror and Lights &amp; Charging Station"/>
        <s v="Queen Upholstered LED Bed Frame with 2 Storage Drawers, Velvet Platform Bed with Wingback Headboard"/>
        <s v="Fabric Dresser with 7 Drawers - Storage Tower Organizer Unit for Bedroom, Living Room, Closets - Sturdy Steel Frame, Wooden Top"/>
        <s v="White Vanity Desk with Mirror and Lights, Modern Makeup Vanity Table Set with 6 Storage Drawers and Cushioned Stool for Bedroom,"/>
        <s v="Industrial Pipe Clothing Rack, Reversible 118.3'' Clothes Rack for Hanging Clothes, Heavy Duty Garment Rack Closet Ward"/>
        <s v="Low Roller Seat Stool Low Noise Sturdy Swivel Rolling Stool Pulley Wheels Stool for Kitchen Fitness Garage Office Barber Shop"/>
        <s v="Full size bed frame velvet upholstered platform bed with heavy duty mattress base with gold metal frame and planks, off-white"/>
        <s v="Stylish Metal Shoe Rack, Simple Shoe Shelf, Footwear Organizer, Stand Holder, Space-saving Black Shoe Shelf for Living Room"/>
        <s v="Vanity Table Set with Mirror 2 Storage Drawer Makeup Desk Cushioned Stool Set Modern Dressing Vanity Table for Bedroom, White"/>
        <s v="5 Drawers Dresser Fabric Dresser for Bedroom, Long Dresser with Wood Top for Bedroom, Closet, Entryway, Black"/>
        <s v="Luxury Living Room Sofa Furgle Chair Soft Suede Oversized Chair Lazy Floor Sofa for Living Room Corner Chair Caterpillar Sofa"/>
        <s v="GIANXI Summer Camp Bed Folding Chair Office Nap Bed Recliner Napping Appliance Accompanying Bed Folding Bed With Cushion"/>
        <s v="Queen Bed Frame, Storage Headboard with Charging Station, Metal Platform Bed Frame Queen Size Mattress Foundation"/>
        <s v="2PC Leather Dining Chair Iron Modern Simple Sponge Backrest Chair Home Nordic Leather Dining Room Chairs"/>
        <s v="Low Rolling Stool Mini Ground Stool 360 degree Rolling Adjustable Round Rolling Stool With Wheels Household Walking Round Chair"/>
        <s v="Smart Bedside Table with Fingerprint Lock Large Capacity with Drawers LED Ultra Smart Bedside Table with Wireless USB Charging"/>
        <s v="Living Room Sofa, Convertible Sectional Sofa, L-shaped Storage Sofa, Ottoman-style Small Space Reversible Sectional Sofa"/>
        <s v="Glass coffee table - metal frame circular coffee table, 32.3 inches deep x 32.3 inches wide x 18.31 inches high"/>
        <s v="Natural Wood Coffee Table, Contemporary Table, Wood Tea Table for Living Room with Metal Legs, Clear Lacquer Finish Coffee Table"/>
        <s v="Modern Bedside Table with Wireless Charging USB Ports LED Lights 3 Drawers Black Nightstand"/>
        <s v="Queen Bed Frame,with 4 Drawers Adjustable Headboard, Wooden Slats, Diamond Stitched Button Tufted Design, Bedroom Bed Frames"/>
        <s v="Dining Table Set for 4, Rectangular Faux Marble Tables and 4 PU Leather Chairs, 5 Pieces Kitchen Table Sets, Dining Room Set"/>
        <s v="Under Desk Footrest Ergonomic Foot Stool with Massage Rollers Max-Load 120Lbs Desk Leg Rest Pain Relief for Home Office Work"/>
        <s v="IHOME Lazy Sofa Tatami Home Living Room Dormitory Rental House Net Red Ins Girly Style Bedroom Balcony Small New Drop Shopping"/>
        <s v="Dining Chairs Set of 4 for Living Room with Black Metal Legs"/>
        <s v="PU/Velvet Leather Dining Chairs Set of 6, Upholstered Dining Room Chairs with Ring Pull Trim &amp; Button Back, Luxury Tufted"/>
        <s v="Velvet Dining Chairs Set of 6, Upholstered Dining Room Chairs with Ring Pull Trim and Button Back, Luxury Tufted Dining C"/>
        <s v="Rocking Chair Lazy Technology Cloth Lounge Chairs 5 Angle Adjustment Detachable Washable Relaxation And Comfort Recliner Chair"/>
        <s v="Dining Table Set for 4/Computer Desk,Kitchen Table with 2 Chairs and a Bench,Table and Chairs Dining Set 4 Piece Set"/>
        <s v="Traditional Tall Nightstand Side Table with 3 Drawers, Functional Tall 3-Drawer Bedside Table 16&quot; D x 23&quot; W x 29&quot; H, Espresso"/>
        <s v="YITAHOME 46'' Large Makeup Vanity Desk Set with Large LED Lighted Mirror &amp; Power Outlet, Glass Top Vanity with 11 Drawers"/>
        <s v="Basics Folding Plastic Chair with 350-Pound Capacity 6-Pack"/>
        <s v="GTPLAYER Gaming Chair, Computer Chair with Footrest and Bluetooth Speakers, High Back Ergonomic Gaming Chair, Reclining"/>
        <s v="Faux Leather High Back Dining Chairs for Kitchen, Set of 4, Black"/>
        <s v="24cmx20cmx18cm Portable Step Stool Durable Plastic Stool With Comfortable Handle Folding Stool For Adults Children"/>
        <s v="65&quot; W Makeup Vanity Desk with Mirror and 3-Color Lights, 8 Drawers Vanity Table with Side Storage Shelf, Bedroom Dressing Table"/>
        <s v="Modular Sectional Sleeper Sofa with Pull Out Bed, Velvet U Shaped Sectional Couch with Storage Ottoman Convertible 7-Seater Sofa"/>
        <s v="PP Folding Stools Portable Lightweight Chairs For Picnic BBQ Beach Bathroom Kitchen Office Garden Camping Fishing Outdoor"/>
        <s v="Shoe Rack, 8 Tier Shoe Storage Cabinet 32 Pair Plastic Shoe Shelves Organizer for Closet Hallway Bedroom Entryway"/>
        <s v="Walker Edison Sonoma 6-Drawer Solid Wood Dresser, Walnut"/>
        <s v="Living Room Sofa, Oversized Sofas-85inch 3Seater Sofas Comfy for Living Room Sofa, Bouclé Couch"/>
        <s v="Narrow Shoe Storage Cabinet, Shoe Cabinet for Entryway with 3 Flip Drawers, Wood Hidden Storage"/>
        <s v="Spacious Wardrobe with Dustproof Cover - Durable Steel Frame - Ideal for Bedroom, Dorm, Entryway Organization"/>
        <s v="Closet Wardrobe, Portable Closet for Bedroom, Clothes Rail with Non-Woven Fabric Cover, Clothes Storage Organizer, 59 x"/>
        <s v="Small Dresser with 5 Drawers for Closet,Organizer Unit for Bedroom, Living Room &amp; Closets,Dresser for Bedroom,"/>
        <s v="Wardrobe made of engineered wood floor-mounted, 3 doors, can be used in bedroom, 2 drawers (black)"/>
        <s v="CAROTE Pots and Pans Set Nonstick, White Granite Induction Kitchen Cookware Sets, 11 Pcs Non Stick Cooking Set w/Frying Pans &amp; S"/>
        <s v="Modern Ottoman Velvet Footstool Bench for Bedroom, Pink"/>
        <s v="Vanity Set with 3-Color Dimmable Lighted Mirror, Makeup Dressing Table with Drawers, Padded Stool, Black"/>
        <s v="2023 New 3 Drawer Sliding Barrel Modern Bedroom Nightstand, White"/>
        <s v="Bay Window Dressing Table Small Unit Type Simple Bedroom Makeup Table Minimalist and Modern Small Dressing Table"/>
        <s v="Commercial Food Warmer Display Case Steel Countertop Nacho Popcorn Peanuts Tortilla Chips 10lbs Capacity 100W Heating 60W Light"/>
        <s v="US Inventory Modern Living Room Lounge Chairs Arm Chair with Ottoman Stool Genuine Leather"/>
        <s v="BBL Bed Inflatable Air Mattress with Hole for Sleeping After Brazilian Butt Lift Surgery Recover Waterproof BBL for Post Surgery"/>
        <s v="42&quot; Gaming Desk PC Computer Office Table Desk with LED Lights &amp; Monitor Stand &amp; Headphone Hook &amp; Cup Holder n Carbon Fiber Black"/>
        <s v="Modern Nightstand, Drawer and Opening Shelf, Side Table for Bedroom, Tall Night Stand"/>
        <s v="Recliner Chair Massage Rocker with Heated 360 Degree Swivel Lazy Boy Recliner Single Sofa Seat with Cup Holders for Living Room"/>
        <s v="Queen Size Bed Frame with Storage Drawers and Bookcase Headboard, LED Frame with Type-C &amp; USB Ports Bed"/>
        <s v="Corner TV Stand &amp; End Table Set Espresso/Black Simple Design Fits up to 46&quot; Flat Screen Plenty of Storage Sturdy Assembly Set of"/>
        <s v="Zeke Town Small Home Office Armless Chair - Comfortable PU Leather Futon Task with Low Back, Swivel Rolling Wheels w Living Room"/>
        <s v="Floating California King Size Bed Frame with LED Lights Metal Platform Bed No Box Spring Needed Easy To Assemble California King"/>
        <s v="Modern Velvet Dining Chairs Set of 2 Hand Weaving Accent Upholstered Side Chair with Golden Metal Legs for Dining Room"/>
        <s v="Living Room Chair, Modern Gray Velvet Bucket Shaped Special Chair, Soft Padded Armchair, Bedroom Single Person Sofa"/>
        <s v="Kids Pod Swing Seat without Cushions Folding Hanging Hammock Hanging Swing Seat Child Hammock for Indoor Outdoor Suspension Seat"/>
        <s v="Velvet Dining Chairs Set of 4, Woven Upholstered Dining Chairs with Gold Metal Legs, Modern Accent Chairs for Living Room"/>
        <s v="Portable Plastic Folding Stool Cartoon Stool Outdoor Fishing Children Stool"/>
        <s v="Computer Desk Writing Study Office Gaming Table Modern Simple Style Compact with Side Bag Headphone Hook Easy Assembly"/>
        <s v="Glass Top Vanity Desk with Mirror and Lights, Makeup Vanity with Lights, Charging Station and 10x Magnifying Mirror"/>
        <s v="1 set - Household Simple Multi-layer Space-saving X-shaped Shoe Rack Multi-functional Assembly Shoe Cabinet Dust-proof Storage R"/>
        <s v="J28 Light luxury stool wholesale household chair stackable round stool internet celebrity dining table stool simple round stool"/>
        <s v="Makeup Vanity Desk with Large Mirror and Lights, Modern Glass Top Big Vanity Table, Brightness Adjustable, Large Drawer Vanity"/>
        <s v="HIDODO Floating TV Shelf Wall Mounted TV Stand, Floating Entertainment Center Under TV Shelf Floating Media Console with Storage"/>
        <s v="Bedroom Organizer Fabric Dresser 8-Drawer Chest Closet Living Room Storage"/>
        <s v="Dining Table for 2,Small Table and Chairs Set of 2,Dinette Set for 2,Square Dinner Table Set, 3 Piece Kitchen &amp; Dining Room Sets"/>
        <s v="White Nightstands Set of 2, Small Night Stand with Drawer End Table for Bedroom, Dorm, Modern"/>
        <s v="Fameill Vanity Desk with Mirror and Lights, White Vanity Table with 3 Color Lighting, Makeup Vanity Desk with Charging Station"/>
        <s v="Small Recliners for Living Room Holiday Chair Bed Recliner Chair Massage Reclining for Adults Daybed Lounge Chairs Futon Sofa"/>
        <s v="INS Giant Bean Bag Sofa Chair Soft Cotton Linen Couch Recliner Floor Seat Tatami Bedroom Corner Comfy Small Lazy Sofa"/>
        <s v="2PC Leather Dining Chair Iron Modern Simple Sponge Backrest Chair Home Restaurant Hotels Nordic Leather Dining Room Chairs"/>
        <s v="4/8PCS Patio Rattan Conversation Set, Outdoor Wicker Set with Tempered Glass Coffee Table &amp;Thick Cushion, Rattan Chair Wicker"/>
        <s v="Dressing Table Dressing Table Bench Vanity Desk with Mirror, Lights and Drawers for Makeup, Includes Shelves, Cushion Stool"/>
        <s v="3 Armoire Wardrobe with Storage Shelves, Adjustable Shutter Doors, Freestanding Closet with Clothes Hanging Rod"/>
        <s v="YITAHOME Vanity Desk Set with Large LED Lighted Mirror &amp; Power Outlet, Glass Top Vanity with 11 Drawers and Magnifying Glass"/>
        <s v="WLIVE 9-Drawer Dresser, Fabric Storage Tower for Bedroom, Hallway, Nursery, Closet, Tall Chest Organizer Unit for Kids Bedroom"/>
        <s v="Nightstands with Hutch and Charging Station, Nightstand with 3 for Bedrooms Set of 2, Bedside Table Nightstands"/>
        <s v="Rattan Cabinet with 3 Adjustable Shelves Sideboard Coffee Bar Cabinet Accent Cabinet for Living Room Entryway Black+Natural"/>
        <s v="Retro Medieval Style Rattan Coffee Table Glass Side Table Living Room Corner Coffee Tables Combination Table Simple Design"/>
        <s v="Dressing Table with Illuminated Mirror, Dressing Table with Storage Shelves and 4 Drawers, 10 LED Lights, White, Bedroom Dresser"/>
        <s v="Bedside Table with 2 Drawers Modern End Table Metal Frame Storage Side Table White"/>
        <s v="King LED Bed Frame with 4 Storage Drawers, Modern Velvet Upholstered Platform Bed with 55 Tall Heart Shaped Headboard, Beige Bed"/>
        <s v="Bedroom Dresser, Dresser for Bedroom with 10 Drawers, Wood Dresser with Smooth Metal Rail, White, 52.2*15.8*35.8 Inches(W*D*H)"/>
        <s v="Dustproof Wardrobe Household Bedroom Multipurpose Storage Rack Simple Assembly Storage Cabinet Rental Room Multi-layer Wardrobe"/>
        <s v="Dining Table Set for 6, Set with 6 PU Leather Chairs, Dining Room Tables Set Large Breakfast with Metal Dining Table"/>
        <s v="Vanity Desk Girls Vanity with Stool, Makeup Vanity Table with Mirror and 10 LED Lights, Makeup Table with Drawers and 6 Shelves,"/>
        <s v="Round Side Table with Lower Shelf, End Table for Small Spaces, Nightstand for Living Room, Bedroom, Rustic Walnut"/>
        <s v="Swing Chair Hammock-Rope Garden-Seat Hanging Beige Safety Nordic-Style Knitting For Yard"/>
        <s v="K-STAR Home Footstool Nordic Creative Modern Minimalist Shoe Changing Bench Fashion Thickened Plastic Round Stool Waiting Stool"/>
        <s v="L-shaped Desk with Drawers, 55&quot; Computer Desk with Power Socket and LED Light, with Filing Cabinet, White"/>
        <s v="Modern Upholstered Sectional Sofa Couch Set,Modular L Shaped Living Room Sofa Set,Convertible Sofa Couch with Reversible Chaise"/>
        <s v="Walker Edison Sonoma 6-Drawer Solid Wood Caramel Dresser"/>
        <s v="Astrid Tall Black Dresser: 16&quot;D x 20&quot;W x 52&quot;H, 6-Drawer Chest for Bedroom by - Perfect Chest of Drawers for Ample Storage"/>
        <s v="Two Door Wardrobe with Two Drawers and Hanging Rod, White muebles de dormitorio closet organizer"/>
        <s v="Computer Gaming Desk Chair - Ergonomic Office Executive Adjustable Swivel Task PU Leather Racing Chair with Flip-up Armrest"/>
        <s v="Feet Stool Chair Under Desk Footrest Foot Resting Stool With Rollers Massage Foot Stool Under Desk For Home Office Toilet"/>
        <s v="Rovaurx 46.7&quot; Makeup Vanity Table with Lighted Mirror, Large Vanity Desk with Storage Shelf &amp; 5 Drawers, Bedroom Dressing Table"/>
        <s v="84&quot;W Modern Couch with Deep 3-Seat, Full Handcrafted Button Tufted and Wide Rolled Arms, 3 Seater Sofa in Linen Upholstered"/>
        <s v="Electric Stand Up Desk Workstation Whole-Piece Desktop Ergonomic Height Adjustable Standing Desk With Cup and headphone holder"/>
        <s v="Modern Nightstand, Large Drawer and Storage Shelf, Adjustable Feet To Protect Floor From Scratches, Tall Night Stand"/>
        <s v="Vanity Chair Pink Velvet Cushion Gold Butterfly Makeup Leisure Chair Living Room Makeup Stool Chair Seat W/ Golden Metal Legs"/>
        <s v="Home bedroom balcony lounge chair lazy sofa"/>
        <s v="Stackable Clear Acrylic Shoe Box Organizer Double Door Storage Container 9 Pack Magnetic Display Box Sneakers &amp; Handbags"/>
        <s v="Queen Bed Frame with Headboard,Linen Upholstered with Wood Slats Support,No Box Spring Needed,Dark Grey Bed Frame"/>
        <s v="Shoe Cabinet for Entryway, Black Slim Shoes Cabinet with 3 Flip Drawers Narrow Shoes Storage Cabinet Freestanding Shoe Organizer"/>
        <s v="Gaming Chair, Ergonomic Computer Desk Chair with Footrest and Massage Lumbar Support, 360° Swivel Seat and Headrest (Red)"/>
        <s v="Convertible Sectional U-Shaped Couch with Soft Modern Cotton Chenille Fabric for Living Room, 4 Seats Oversized Sofas"/>
        <s v="Floating Window Japanese Tatami Small Unit Type Minimalist and Modern Low Long Table Small Low Table Bedroom Makeup Office Desk"/>
        <s v="Closet Wardrobe, Portable Closet for Bedroom, Clothes Rail with Non-Woven Fabric Cover, Clothes Storage Organizer"/>
        <s v="Creative Small Board Stool, Cute Rabbit Ears Solid Wood Small Stool, Decorative Stool children chair"/>
        <s v="Mirror Shoe Cabinet with 4 Flip Drawers, Wooden Shoe Organizer with 4 Tier for Small Spaces, Full Length Mirror Shoe Rack"/>
        <s v="Sofa Bed with 2 USB, Tufted Foldable for Tight Small Spaces, Modern Fabric Linen Upholstered Foldable Futon Sofa Bed"/>
        <s v="Rustic Metal Storage Cabinet with Shelf, Lockable Doors and Hanging Rod, Industrial Locker Cabinet for Living Room, Bedroom"/>
        <s v="Office Chair Mid Back Swivel Lumbar Support Desk Chair,Computer Gaming Chair with Comfortable Armrests, Mesh Desk Chairs"/>
        <s v="Farmhouse Makeup Vanity Desk with Lighted Mirror &amp; Power Outlet, Vanity Dresser Table with 3 Lighting Modes Brightness"/>
        <s v="Velvet Upholstered Platform Bed, LED Bed Frame, with 4 Storage Drawers, Tufted Headboard"/>
        <s v="LED Full Size Bed Frame with 4 Storage Drawers and Charging Station, Adjustable Headboard, Full Size Bed Frame"/>
        <s v="Coffee Table Black, Lift Top Coffee Tables for Living Room, Small Rising Wooden Dining Center Tables with Storage Shelf"/>
        <s v="Chair, Suitable For Living Room, Bedroom, Dressing Table, Office Fluffy Side Corner Sofa Chair (milk White)"/>
        <s v="Makeup Vanity Desk with Mirror , Black Vanity Table with Power Outlet, Large Makeup Desk"/>
        <s v="Living Room Chairs Acrylic Transparent Fashion Folding Chairs Household Transparent Folding Chair Fashion Crystal Dining Chair"/>
        <s v="Wood Shoe Rack Multi-layer Easy To Assemble Space Saving Bamboo Simple Shoe Rack Narrow Shoe Cabinets Shelves Entryway Bedroom"/>
        <s v="Office Computer Desk Chair, Ergonomic Mid-Back Mesh Rolling Work Swivel Task Chairs with Wheels, Comfortable Lumbar Support, Com"/>
        <s v="Under Desk Footrest with Massage Surface Ergonomic 6 Height Position Adjustable Foot Stool with Firm Non-Slip Legs for Home Offi"/>
        <s v="Computer Desk L Desks - Gaming Desk Corner Desk Writing Desks PC Table with Headphone Hook CPU Stand Home"/>
        <s v="King Size Velvet Bed Frame/Vertical Channel Tufted Wingback Headboard/No Box Spring Needed//Upholstered Platform Bed"/>
        <s v="Nightstands LED Nightstand With Wireless Charging Station and USB Port With 2 Drawers Bedside Tables for the Bedroom Mini Table"/>
        <s v="Bedroom furnitureKing size bed frame, padded platform bed with wingback high headboard, no springs, off-white"/>
        <s v="Double Rocking Chair Sofa Chair Modern Foldable Adjustable Bedroom Balcony Living Room Lazy Comfortable Adult Recliner"/>
        <s v="Dining Chairs Set of 4 Mid-Century Modern Dinning Chairs, Living Room Bedroom Outdoor Lounge Chair PU Leather Cushion"/>
        <s v="Round Dining Table for 4,47 Inch Farmhouse Kitchen Table Small Dinner Table Wood for Dining Room"/>
        <s v="Small Low Table Bedroom Makeup Office Desk Floating Window Japanese Tatami Small Unit Type Minimalist And Modern Low Long Table"/>
        <s v="Sweetcrispy Criss Cross Chair Legged ArmlessOffice Desk Chair No Wheels Swivel Vanity Chair Height Adjustable Wide Seat Computer"/>
        <s v="Dresser, 6 Drawer Dresser , Modern Double Chest with Deep Drawers, Wide Storage Organizer Cabinet, Dresser"/>
        <s v="6 Drawer Double Dresser with Power Outlet, Accent Chests of Drawers with LED Light, Modern White Storage Dresser"/>
        <s v="Kitchen Dining Room Table 0.8&quot; Large for 6 to 8 People, ndustrial Wood Style Rectangle Apartment Dinning Room Dinette Tables"/>
        <s v="Living Room Chair Set of 2, Velvet Accent Chairs Armchair with Lumbar Pillow, Vanity Chairs with Golden Legs, Living Room Chair"/>
        <s v="Modern LED TV Stand for Televisions up to 70 Inch with Glass Shelves and Drawer, Gaming Entertainment Center"/>
        <s v="Black Dresser for Bedroom,Long Dresser with 8 Drawers,51.5''W Wooden Dresser Chest of 8 Drawers,Large Capacity Clothing Storage"/>
        <s v="Dining Chairs Set of 4, Upholstered Parsons Chairs with Nailhead Trim and Wood Legs, Kitchen Side Chair for Living Room"/>
        <s v="Modern Faux Leather/Velvet Office Desk Chair with Low/Mid-back/with Wheels Modern Office Chair Adjustable Home Computer Chair"/>
        <s v="Dining table with 4 chairs, including 4 mats, black kitchen breakfast table"/>
        <s v="43&quot; Storage Ottoman Bench Leather Footstool Hold up to 660lb for Bedroom Black"/>
        <s v="3 Piece Small Round Dining Table Set for Kitchen Breakfast Nook, Wood Grain Tabletop with Wine Storage Rack, Save Space, 31.5&quot;"/>
        <s v="JHSafer 30 Inches Folding Storage Ottoman Bench, Fireproof Storage Chest Foot Rest Stool with Lock, Storage Bench with Handle f"/>
        <s v="White 6 Drawer Dresser, Wooden Storage Chest of 6 Drawers, Vertical Large Capacity Clothing Storage Organizer"/>
        <s v="Modern White TV Stand for 32/40/50/55+ Inch TV, Entertainment Center TV Console, 16 Color LED Light Wood TV Table Stand"/>
        <s v="Modern Style Intelligent Bedside Table 2 Drawers Faux Leather Nightstands with Wireless Charging Bluetooth Speaker Side Cabinet"/>
        <s v="Phoenix Twin Bunk Bed, Student Dormitory, Mocha Wood Beds"/>
        <s v="Footstool, Modern Velvet Round, Powder Room Makeup Chair, Makeup Bench Footstool with Gold Legs Modern Feature Footstool"/>
        <s v="KKTONER Mid Back PU Leather Height Adjustable Swivel Modern Task Chair Computer Office Home Vanity Chair with Wheels (White)"/>
        <s v="Queen Size Floating Bed Frame with LED Lights Upholstered Platform Bed with Charging Station &amp; Button Tufted Headboard Storage"/>
        <s v="Video Racing Seat Height Adjustable With 360°Swivel and Headrest for Office or Bedroom Gamer Chair Computer Armchair Gaming"/>
        <s v="US Bedroom dresser with 5 drawers, TV stand, leather finish, wooden coat, white-"/>
        <s v="Super Fiber Suede Mesh Red Togo Caterpillar Lazy Sofa Cat Paw for Two People 1.5 Meters in The Living Room Corner"/>
        <s v="Nordic Style Single Rocking Chair Lazy Sofa Balcony Living Room Bedroom Leisure Can Lie Can Sleep Luxury Eggshell Penguin Chair"/>
        <s v="Nightstands Set of 2,End Table Side for Bedroom, Bedside ,Small Dresser with 2 Drawers, Night Stands Fa"/>
        <s v="VOWNER Vanity with Lighted Mirror - Makeup Vanity Desk with Power Outlet and 7 Drawers, 3 Color Lighting Modes Adjustable"/>
        <s v="Baysitone Clear Dining Chairs Set of 4, Modern Kitchen Chairs with Transparent Seat, Acrylic Accent Side Chairs"/>
        <s v="LED Nightstand with Voice-Activated Mode, Acrylic Float Nightstand with Charging Station, Side Table End Table with 2 Drawers"/>
        <s v="Dining Room Chairs Set of 6, Velvet Tufted Dining Chairs with Nailhead Back and Ring Pull Trim, Upholstered Dining Chairs"/>
        <s v="Dressers Vanity Desk with Mirror and Lights, White Vanity Table with, Makeup Vanity Desk with Charging Station, Dressers"/>
        <s v="L-Shaped Computer Desk - Gaming Desk Corner Table 50 Inch PC White Writing Desk Wooden Desktop Computer CPU Stand"/>
        <s v="Home Decor Luxury Large Faux Leather Square Storage Ottoman | Ottoman with Storage for Living Room &amp; Bedroom, Distressed Brown"/>
        <s v="Flower Shape Velvet Armchair, Modern Side Chair Vanity Chair with Golden Metal Legs for Living Room/Dressing Room/Bedroom/Home"/>
        <s v="Light Luxury Creative Snails Change Shoes Stools,Home Entrance Doors, Small Household Stools,Low Stools,Sofa Stools,Decor stool"/>
        <s v="King Bed Frame with Luxury Wingback Upholstered Button Tufted Storage Headboard, King Platform Bed with Charging Station"/>
        <s v="2PC Leather Dining Chair High Load-bearing Capacity Metal Frame Sponge Backrest Chair Home Nordic Leather Dining Room Chairs"/>
        <s v="TV Stand with Mount and Power Outlet 51.2&quot;, Swivel TV Table Mount for 32-70 in TVs,Height Adjustable Modern Entertainment Center"/>
        <s v="TV Stand, Deformable TV Stand with LED Lights &amp; Power Outlets, Modern TV Stand for 45/50/55/60/65/75 Inch TVS,"/>
        <s v="LED Bed Frame, Adjustable Headboard, Light up with Type-C &amp; USB Charging Station, Upholstered Metal Bedframe, Bed Frame"/>
        <s v="Modern TV Stand for 65&quot; Television, Entertainment Center with Two Storage Cabinets, Retro Style Media Console for Living Room,"/>
        <s v="Modern White TV Stand for 32/40/50/55+ Inch TV, Entertainment Center TV Console, 16 Color LED Light Wood TV Table Stand with"/>
        <s v="Dresser for Bedroom with 3 Drawer, Modern Dressers Chest of Drawers, with Wide Drawers and Metal Handles, Wood Dressers, White"/>
        <s v="Bedroom Dresser, Fabric Dresser with 8 Drawers, High Dresser, Double Dresser, Closet Chest of Drawers, Sturdy Steel Frame"/>
        <s v="Dresser with Mirror and Lamp, White Dresser with Lighting, Make-up Dresser with Charging Station, Hidden and Open Shelves"/>
        <s v="Dressing Table with Light and Full-length Mirror, 3 Lighting Modes, Dressing Table with Drawers in The Bedroom"/>
        <s v="Dresser, Dressing Table with Illuminated Mirror, Lighting Mode in 3 Colors, Adjustable Brightness, Dressing Table with Drawers"/>
        <s v="Desk Makeup Vanity Table Set With Drawer and Storage Cabinet Grey Vanity Table With DIY Lighted Mirror Dressers for Bedroom Home"/>
        <s v="LUMTOK 10-Drawer Dresser Fabric Storage Dressers Drawers for Bedroom Hallway Nursery Closets Steel Frame Wood Top"/>
        <s v="L Shaped Computer Desk Wood Corner PC Gaming Table with Side Storage Bag for Home Office Small Spaces, White"/>
        <s v="Lazy Rocking Chair Washable Technology Cloth Recliner Chair 5 Angle Adjustment Detachable Relaxation And Comfort Lounge Chairs"/>
        <s v="4-Tier Shoe Rack Storage Organizer Mesh Shelves Entryway Industrial Design Rustic Brown Black Organize Shoes Bags Keys Wallet"/>
        <s v="Queen Velvet Bed Frame with Adjustable Headboard, Upholstered Headboard and Footboard, Stable Metal Base, Beige Bed Frame"/>
        <s v="Floral Colorful Small Chair Endurable Hallway Stools Cute Room Chair Adorable Shoes-changing Stool Vanity Chair Ottoman Bench"/>
        <s v="1 folding chair for home and outdoor use Convenient"/>
        <s v="Hanging Egg Chair 360 Swivel, Outdoor Rattan with Overstuffed Cushions, Outdoor Egg Chair"/>
        <s v="Drawer Table with Lighting Mirror &amp; Power Strip Dressing Vanity Table with Lights 4 Drawer Mirror Wood Desk"/>
        <s v="Set of Tables and Chairs for Dining Room Set Leviton Urban Style Counter Height Dining Set: Table and 6 Chairs Chair Grey Sets"/>
        <s v="Modern Lift Top Coffee Table Hidden Compartment Storage Shelf Wooden Living Room Office P2 MDF 39&quot;x28&quot;x24&quot; Black"/>
        <s v="Folding Step Stool Bathroom Stool Non-Slip Design Compact Foldable Step Stool For Bathroom Bedroom Kitchen Outdoor Fishing"/>
        <s v="Foldable Lift Bed Small Table Home Learning Desk Simple Bedroom Computer Window Dormitory Student Table Laptop Computer Desk"/>
        <s v="Simple Shoe Rack Metal Shoe Shelf Footwear Rack Living Room Space Saving Organizer Stand Holder Black Shoe Shelf"/>
        <s v="Small Stool Portable Multifunctional Step Stool Shower Bench Potty Stool for Adults and Kids Apartment Bedside Kithchen Bathroom"/>
        <s v="Nordic Style Tulip Shape Storage Side Table Living Room Sofa Side Small Coffee Table INS Bedroom Bedside Corner Table Home Decor"/>
        <s v="6 Drawer Dresser for Bedroom, Rattan Wood Dressers with Led Light, Tall Dressers &amp; Chests of Drawers, for Bedroom, Entryway"/>
        <s v="Portable Wardrobe Closet Storage Organizer Metal Hanging Rack Non-Woven Fabric (Black, 51 Inch)"/>
        <s v="Grey Couch Convertible Sectional Sofa Couch,4 Seat Sofa Set U-Shaped Fabric Modular Sleeper with Double Chaise Memory Foam"/>
        <s v="TV Stand for 65/70/75 Inch TVs, Entertainment Center with 20 Color LEDs/Power Outlets, TV &amp; Media Console for Gaming, TV Stand"/>
        <s v="Portable Wardrobe Closet Storage Organizer Metal Hanging Rack Non-Woven Fabric 34 Inch Black Assembly Closet for Clothes Locker"/>
        <s v="Computer Chair Managerial Executive Office Chair Gaming Gamer Desk Armchair Relaxing Backrest Ergonomic Swivel Massage Pc"/>
        <s v="Home Folding Stool, Heavy Collapsible Padded Round Metal Stool Recreation Game Room, Black"/>
        <s v="Inflatable Portable Sofa Folding Lazy Bean Bag Sofas Chair Pouf Puff Couch Tatami Living Room Footstool Inflatable Bed Set"/>
        <s v="DWVO Makeup Vanity Desk with Large Lighted Mirror with Power Outlet and LED Strip, 3 Color Lighting Modes with Adjustable"/>
        <s v="1/2/3PCS Plastic Folding Step Stool Portable Foldable Outdoor Dining Stool Multi Purpose Step Stool for Home Office Bathroom"/>
        <s v="Door opening simple fabric wardrobe for home hanging clothes Fabric wardrobe 112CM with 3 storage boxes available"/>
        <s v="Office Foot Rest under Desk Foot Stool Support Desk Step for Work Home Study Computer"/>
        <s v="56.6″W Modern Loveseat 2 Seater Sofa Luxurious Velvet Fabric Couch Futon with Gold-Tone Metal Arms and Legs Sofa"/>
        <s v="6 Wood Drawers,Tall Dresser with Large Organizer, Wood Dressers"/>
        <s v="Swing Egg Wicker Chair and Reinforced Solid Structure Hammock Stand with 2 Storage Baskets and 3Hooks Outdoor Patio Swing Chair"/>
        <s v="Classic Puresoft PU Padded Mid-Back Office Computer Desk Chair with Armrest, 26&quot;D X 23.75&quot;W X 42&quot;H, Black,Office Chairs"/>
        <s v="Lazy Rocking Chair Technology Cloth Lounge Chairs Detachable Washable 5 Angle Adjustment Relaxation And Comfort Recliner Chair"/>
        <s v="Redlife Combined TV Stand, Entertainment Center w/ Storage Shelf for 32~80'' TV Media Console-TV Table for Living Room &amp; Bedroom"/>
        <s v="Narrow Shoe Storage Cabinet, Shoe Cabinet for Entryway with 3 Flip Drawers, Wood Hidden Shoe Storage, Freestanding"/>
        <s v="Rattan Nightstand with 2 Drawers, Rustic Side Table Night Stand with Storage,for Living Room Bedroom Set of 2"/>
        <s v="10 Drawers Dresser Fabric Storage Tower Cabinet Bin Organizer, Black Grey Organizer Chest"/>
        <s v="Computer Armchair Girlfriend Computer Gaming Chair Pink Gaming Chair With Footrest Sister Wife and Love (Pink) Desk Gamer Office"/>
        <s v="US BestOffice Gaming Desk Computer Desk 47&quot;x 23&quot; Home Office Desk Extra Large Modern Ergonomic Black PC Carbon Fiber Table"/>
        <s v="Vintage Dresser for Bedroom with 5/7 Drawers, Wood Drawer Dresser Chest of Drawers for Closet, Living Room, Hallway"/>
        <s v="Wooden Outdoor Folding Picnic Table With Glass Holder Round Foldable Desk Wine Glass Rack Collapsible Table for Garden Party"/>
        <s v="Sleeper Sofa,Sofa Bed- 2 in1Pull Out Couch Bed with Storage Chaise for Living Room, Beige Chenille Couch Sofa Cama Tatami Couch"/>
        <s v="Nightstands Set of 2, End Side Table with Drawer, Bedside Table with Shelf for Living Room Bedroom"/>
        <s v="Lazy Couch Penguin Rocking Chair Adult Lounge Snail Balcony Home Indoor Leisure Rocking Chair Lounge Chair Rocking sofa daybed"/>
        <s v="Full bed frame, velvet upholstered bed frame, tufted headboard with vertical channels, mattress base, white, platform bed frame"/>
        <s v="WLIVE Tall Bedroom with 13 Drawers, Storage Dresser Organizer unit, Fabric Dresser for Bedroom, Chest of Drawers, Steel Frame,"/>
        <s v="Tribesigns Shoe Cabinet with Doors, 20 Pairs Entryway Shoe Storage Cabinet with Shelves, 5-Tier Modern Free Standing Shoe Racks"/>
        <s v="Modern Tuft Futon Couch Convertible Loveseat Sleeper Reclining Sofa Bed Twin Size with Arms and 2 Pillows for Living Room, Black"/>
        <s v="Queen Size Bed Frame, Platform Bedframe with Shelf Headboard and Charging Station, USB Ports &amp; Power Outlets, Industrial Queen"/>
        <s v="Egg Hanging Swing Chair with Cushions 330lbs for Patio, Bedroom, Garden and Balcony,Stand Egg Chair Wicker Egg Chair"/>
        <s v="Studio Stacey Modern and Contemporary White Faux Leather Upholstered Ottoman Bench Foot Rest Stool for Bedr"/>
        <s v="Organizer Units for Clothing Closet Commodes Small Chest Storage Tower Make Up Table Dresser for Bedroom With 5 Fabric Drawers"/>
        <s v="11-Tier Shoe Storage Cabinet, 31 Open Cubbie Shoe Storage Organizer, Free Standing Space Saving Shoe Rack for Entryway,"/>
        <s v="Frame Metal Platform, Max 3500lbs Heavy Duty Metal Slat Support,High Underbed Storage Bed Frames"/>
        <s v="Convertible Sectional Sofa Couch, 4 Seat Sofa Set for Living Room U-Shaped Modern Fabric Modular Sofa Sleeper with Double Chaise"/>
        <s v="Criss Cross Chair - Armless Desk Chair No Wheels Cross Legged Office Chair Wide Swivel Home Office Desk Chairs"/>
        <s v="LEEGOHOME Wardrobe 110/130/150/170x45CMx170CM Closet Wardrobe with 23MM Steel Pipe Bedroom Foldable Cloth Wardrobe"/>
        <s v="67 in Portable Closet Wardrobe for Hanging Clothes, Wardrobe Closet , 4 Hanging Rods and Side Pockets, 8 Storage Shelves"/>
        <s v="Modern Style Solid Wood Bedside Table with Wireless Charging Smart 2 Drawers Bedroom Nightstands with Lock 40cm"/>
        <s v="High Quality Outdoor Rocking Chair Rain Shelter Garden Swing Garden Waterproof Dustproof Lounge Chair Sun Shade Canopy"/>
        <s v="Kids Pod Swing Seat Hammock Chair Children's Hanging Chair Durable Outdoor Garden Patio Swing Folding Hanging Hammock Chair"/>
        <s v="Living Room Light Luxury Rocking Chair Reclining Balcony Home Lounge Chair Foldable Lunch Break Sofa with Armrests Rocking Chair"/>
        <s v="Foldable Shoe Storage Box Stackable Dustproof Transparent Living Room Sneaker Cabinet For Closet Multi Layer Cubby Shoes Rack"/>
        <s v="4 Drawer Dresser, Drawer Chest, Tall Storage Dresser Chest Cabinet Organizer Unit with Metal Legs, Small Dresser for Bedroom,"/>
        <s v="Double door folding simple cloth wardrobe thickened and thickened 19mm steel pipe single person storage wardrobe"/>
        <s v="Office Desk Leather Gaming Computer Chair with Adjustable Swivel Task and Flip-up Arms, Black-White"/>
        <s v="30-inch Faux Leather Folding Storage Ottoman with Padded Lid or Bench with Removable Bin for Living Room or Bedroom"/>
        <s v="3 Drawer Bedside Table with Wooden Legs, Modern White Drawer Dresser Bedside Table, Perfect for Bedroom, Living Room"/>
        <s v="Transparent Folding Chair Acrylic Minimalist Modern Dining Chairs North Europe Style Lightweight INS Transparent Photo Chairs"/>
        <s v="Adult lazy sofa rocking chair, single-person balcony leisure sofa chair, luxury living room internet-famous rocking chair"/>
        <s v="Full Size Platform Bed with LED Lights, Adjustable Tufted Headboard, Wood Slats - White"/>
        <s v="Inflatable Airplane Foot Rest Height Adjustable Wear Resistant Super Soft Widely Used Folding Portable Airplane Chair Extender"/>
        <s v="Acrylic Transparent Coffee Table Clear Drink Table Small Round End Modern Living Room Side Table Acrylic desk Home Decorations"/>
        <s v="Office Chair,Ergonomic Rolling with 4D Adjustable Armrest,3D Lumbar Support, Mesh Swivel 26&quot;D x 26&quot;W x 53&quot;H Metal Office Chairs"/>
        <s v="Rectangle Glass Coffee Table-Modern Side Coffee Table with Lower Shelf Black Wooden Legs-Suit for Living Room"/>
        <s v="Twin-Over-Twin Bunk Bed Espresso Converts To 2 Individual Twin Beds, Getting Up and Down in Bed"/>
        <s v="Ergonomic headboard bed frame, upholstered Led bed frame with light and charging station, premium Pu leather platform bed frame"/>
        <s v="Makeup Vanity Desk with LED Lighted Sliding Mirror,Jewelry Cabinet and 4 Drawers,Bedroom Dressing Table."/>
        <s v="1pc Outdoor Camping And Fishing Hand Bag Chair Rainbow Portable Plastic Circular Folding Chair Retractable Queue Chair"/>
        <s v="Stackable Shoe Storage Containers Set of 10 with Magnetic Door Sturdy Clear Boxes Men's Sneaker Storage and Organization"/>
        <s v="SMUG Office Desk Computer Chair, Ergonomic High Back Comfy Swivel Gaming Home Mesh Chairs with Wheels, Lumbar Support, Adjustabl"/>
        <s v="Bed Frame with Wingback, Upholstered Beds Frames with Diamond Tufted Headboard and Footboard, No Box Spring Needed, Bed Frame"/>
        <s v="Shoe Cabinet,48 Pairs Shoes Rack 3 By 8 Tier Shoes Organizer Space Saving Storage for Closet Hallway Living Room Bedroom White"/>
        <s v="Upholstered Queen Platform Bed Frame, With 4 storage drawers and headboard, Diamond sewn button tufting, Base wood slat support"/>
        <s v="Shoe Cabinet with 3 Clamshell Drawers, Modern Slim Hidden Shoe Storage and Freestanding Tipper Rack with Narrow Entry Grey"/>
        <s v="Fabric Dresser for Bedroom, Storage Drawer Unit,Dressers with 10 Deep Drawers for Office,White Vanity Desk"/>
        <s v="Nightstands Set of 2-Natural Beside Table with Storage Drawer - Midcentury Modern Bedroom Storage Cabinet"/>
        <s v="4 Door Wardrobe Armoire Closet with Mirror Door, Wardrobe Cabinet with 2 Drawers &amp; Hanging Rod, Armoire Dresser Wardrobe Clothes"/>
        <s v="Modern convertible tufted linen upholstered futon sofa bed with 2 pillows, padded loveseat"/>
        <s v="LEEGOHOME Wardrobe 105cmx45cmx170cm 26mm Steel Pipe Assembly Hanging Bedroom Clothes Bold Simple Oxford Cloth Wardrobe"/>
        <s v="TV stand, LED lighting entertainment center, modern live fireplace with high-gloss storage cabinets"/>
        <s v="Swings Outdoor, Black Outdoor Swings for Adults with Removable Cushion and Coated Steel Frame, Patio Swings for Outside"/>
        <s v="12 Pack Shoe Storage Box, Shoe Organizer for Closet,Space Saving Foldable Sneaker Shoe Rack Containers Bin Holder"/>
        <s v="Furinno Turn-N-Tube No Tools 3D 3-Tier Entertainment Stand up to 50 inch TV, Amber Pine/Black"/>
        <s v="Multilayer Dustproof Shoe Shelf Organizer for Closet Shoe-shelf Stackable Shoe Rack Large Closet Shoe-shelfs Shoes Storage Racks"/>
        <s v="Cute Bear Coffee Bedroom Bedside Small Table,Bear Statue Shoes Stool Creative Cabinet Tray Ornament Home Decor Housewarming Gift"/>
        <s v="Shoerack Shoes Organizer for Teeth Wallets and Bags for Women Fashion 2024 Living Room Cabinets Shoe Rack Organizer Shoe-shelf"/>
        <s v="Simple Folding Sofa Bed Apartment Small Family Simple Reclining Chair Single Folding Sofa Bed lounge chair luxury modern sofa"/>
        <s v="Makeup Table, Built-in Light, 7 Drawers, Mirror, White Dressing Table in Bedroom, 58.2 '' High X 47.3 '' Wide X 16.9 ''"/>
        <s v="Nightstand with Charging Station, LED Bedside Table Adjustable Fabric Drawer, Night Stand Storage, 3-Tier B"/>
        <s v="9-Cube Storage Organizer, White, Bookcase, Display Shelf Cube Storage for Bedroom, Hallway, Office, Living Room Cabinet"/>
        <s v="Shoe Rack Organizer, 48 Pair Shoe Storage Cabinet with Door Expandable Plastic Shoe Shelves for Closet,Entryway,Hallway,Bedroom"/>
        <s v="Living Room Chairs, Convertible Chair Bed, Adjustable Chair with Pillow and Pocket, Multi-Functional Sleeper Living Room Chairs"/>
        <s v="Glass Curio Cabinet Display Case Collectibles Showcase Lockable Design 64.2&quot;Hx16.9''Lx14.6''W Black"/>
        <s v="Convertible Sectional Sofa Velvet L Shaped Couch Reversible 4 Seat Corner Sofas for Small Apartment,Velvet Black Sofa"/>
        <s v="Collapsible shoe rack for closet plastic collapsible shoe rack, stackable clear folding shoe storage box high locker"/>
        <s v="HAIOOU Coffee Table, Mid Century Modern Style Cocktail Table TV Stand with Drawer, Open Storage Shelf"/>
        <s v="Velvet Futon Sofa Bed, 73-inch Sleeper Couch with 3 Reclining Angles, Living Room Loveseat Sofa Two Pillows (Cream White Velvet)"/>
        <s v="Stackable Shoe Organizers Drawers 18 PCS Storage Boxes Black XL Size Ideal All Shoes Sandals Sneakers High Heels Ventilated"/>
        <s v="41&quot; Marble White Cool Coffee Table for Living Room,Rectangular Glossy Smart Contemporary Center Table for Waiting Area,White"/>
        <s v="Cabinet/ Closet Miscellaneous Storage Storage Cabinet Clothing Cupboard Cinnamon Cherry Finish Hanger Cabinets Wardrobes Locker"/>
        <s v="Wooden Small Stool Bedside Step Stool Indoor Mobile Step Stool Foot Stool Bathroom Toilet Wooden Stool Ornament"/>
        <s v="Set of 2 LED Nightstands Nightstand with 2 Drawers High Gloss Night Stands with 16 Colors LED Lights Side Table"/>
        <s v="LED Nightstand with Wireless Charging Station &amp; USB Ports, Bedside Tables with 2 Drawers, with 3 Color &amp; Adjustable Brightness"/>
        <s v="1pc hammock, outdoor camping leisure anti-rollover duck bill buckle hammock, travel supplies swing"/>
        <s v="Nightstands Set of 2, Night Stand with Drawers, Bedside Tables with Solid Wood Legs and Large Storage Space for Bedroom"/>
        <s v="67 Inch Large Capacity Portable Closet Wardrobe with Non-Woven Fabric Cover, 4 Hanging Rods, 8 Shelves - Black Clothes Storage"/>
        <s v="Apartment Giant Bean Bag Sofa Chair Cotton Linen Bedroom Lazy Sofa Couch Recliner Floor Seat Tatami Puff Armchair Corner Comfy"/>
        <s v="Nordic Adult Rocking Chair Washable Technology Cloth Lazy Sofa Lounge Chair Balcony Sun Recline Adjustable Ergonomic Deckchair"/>
        <s v="Outdoor Sofa Four Piece Set, with Soft Cushion and Tempered Glass Table, Willow Wicker Garden Sofa"/>
        <s v="Electric Standing Desk with Drawers,55 Inch Whole-Piece Glass Desktop,Height Adjustable Stand Up Sit Stand Home Office Ergonomic"/>
        <s v="Home Office Chair Velvet Desk Chair Accent Armchair Upholstered Modern Tufted Chairs Dining Chairs, Tufted Vanity Chairs Sid"/>
        <s v="Wooden Folding Picnic Table Outdoor Portable Holder Round Foldable Desk Wine Glass Rack Collapsible Table For Garden Party"/>
        <s v="Dresser for Bedroom, Chest of Drawers, Closet Storage with 8 Drawers, Cloth Dresser Clothes Organizers Tower with Fabric Bins"/>
        <s v="Ice Cream, Corn Stool, Trendy Home Burger Chair, Macaron Ornaments, Resin Low Stool Decoration Gift Living Room Stool"/>
        <s v="Office Desk Mat,Non-Slip PU Leather Desk Blotter, Computer Desk Pad, Waterproof Desk Writing Pad for Office and Home 60cm x 35cm"/>
        <s v="1PCS Nordic Dressing Chair Designer Home Designer Armchair Living Room With Backrest Fashion Fauteuil Salon Household Essentials"/>
        <s v="GIANXI Summer Outdoor Folding Chair Adult Siesta Artifact Living Room Simple Lounge Chair Siesta Artifact With Mattress Camp Bed"/>
        <s v="MOMO Cream Style Small Flat Tea Table Small Household Sofa Side Table Celebrity INS Designer Bedroom Plastic Cute Side Table"/>
        <s v="Dresser, 10 Drawer Dresses Bedroom Fabric Dresses, Bedroom Chest of Drawers with Side Pockets and Hooks"/>
        <s v="Glass Display Cabinet, White Floor Standing Glass Bookshelf, Glass Display Case with 4 Clear Dividers for Collectibles"/>
        <s v="Small Wooden Stool Round Polished Modern Storage Flower Pot Stand Eco-friendly Wooden Color Children's Stool Home Accessories"/>
        <s v="Wassily Chair Lazy Sofa Scandinavian Saddle Leather Single Chair Stainless Steel Leisure Single Sofa Chair Lounge Chair"/>
        <s v="Shoerack Large Capacity Stackable Tall Shoe Shelf Storage to 50-55 Pairs Shoes and Boots Sturdy Metal Free Standing Organizer"/>
        <s v="Nightstand, Madison Modern 2 Drawer Nightstand, Walnut Nightstands"/>
        <s v="Fameill White Vanity Desk with Mirror and Lights,Makeup Vanity with 2 Drawers Lots Storage,Vanity Table with ,35in(L)"/>
        <s v="6 Drawer Dresser,Black Chest of Drawers,Storage Tower Clothes Organizer Closet,Double Dresser for Bedroom, Living Room, Entryway"/>
        <s v="Portable Folding Telescopic Stool Lightweight Plastic Subway Queuing Chair Outdoor Camping Chair Fishing Seat with Carry Bag"/>
        <s v="LOKEME Portable Closet, 55.5 Inch Wardrobe Closet for Hanging Clothes with 2 Hanging Rods, 9 Clothes Storage Organizer Shelves"/>
        <s v="Dressing Cabinet, 9-drawer Dresser, Chest of Drawers with Fabric Storage Bins, Tall Dresser with Wooden Tops"/>
        <s v="Vanity Desk with Mirror and LED Light, Makeup Vanity Desk with Drawers and Open Shelf and Storage Cabinet"/>
        <s v="Free Shipping Drawers Cabinet Mobile Lateral File Cabinet Printer Stand With Open Storage Shelves for Home Office White Cabinets"/>
        <s v="Shoe Cabinet, Modern Freestanding Shoes Storage Cabinet with 2 Flip Drawers &amp; 1 Slide Drawer, Open Shelf, Shoe Cabinet"/>
        <s v="VECELO Queen Size Bed Frame with Headboard and Footboard, Heavy Duty Metal Slat Support, Platform Mattress Foundation, No Box Sp"/>
        <s v="Make-up Dresser with Light and 2 Mirrors, Set, Dresser with Drawers, Bedroom Dresser Black Dressers for Bedroom"/>
        <s v="70.8&quot; Large Kitchen Dining Room Table for 6-8 People, Rustic Grey Farmhouse Industrial Wood Style Rectangle Apartment Dinning"/>
        <s v="Shoe Rack Storage Organizer 5-7laye Shoe Cabinets Shoes Storage Rack Space Saving Sneakers Organizer for Wall Corner Shoes Shelf"/>
        <s v="Dinning Table for Restaurant 47 Inch Small Circle Dining Tables With Wood Strip Base for Kitchen Living Room (Natural) Set Home"/>
        <s v="82&quot; L-Shape Sofa Reversible Sleeper, Pull Out Bed, Storage Chaise and Arms, Corner Couch for Living Room, Linen Sectional Sofa"/>
        <s v="Adjustable 9 Tier Shoe Rack Organizer 72-90 Pairs Sturdy Waterproof Fabric Space Saving Closet Entryway Bedroom Storage Solution"/>
        <s v="GTRACING Gaming Chair, Computer Chair with Mesh Back, Ergonomic Gaming Chair with Footrest, Reclining"/>
        <s v="L Shaped Gaming Desk,Power Outlet and Pegboard,Gaming Desk with Led Lights,Sturdy Desk for Home Office Writing"/>
        <s v="LED TV Stand for Up 50 to 70 Inch, TVs Entertainment Center Table Stands with 2 Storage and 3 Open Shelves High Gloss, TV Stand"/>
        <s v="Ergonomic Feet Pillow Relaxing Cushion Support Foot Rest Under Desk Feet Stool for Home Office Computer Work Foot Rest Cushion"/>
        <s v="Chaise Longue Sofa Bed with Removable Armrests, 2 Cup Holders, Grey"/>
        <s v="Mobile Side Table, Small Coffee Table, Cream Style, Creative Sofa Side Table, Modern and Simple Home Balcony Table"/>
        <s v="Home Girl Computer Chair Comfortable Study Seat Bedroom Sedentary Back Swivel Chair Student Dormitory Internet Makeup Chair"/>
        <s v="Upholstered Bed Frame King Size With Headboard Under Bed Storage No Box Spring Needed/Noise Free/Heavy Duty/White Platform Queen"/>
        <s v="Hercules Series Plastic Folding Chair - White - 10 Pack 650LB Weight Capacity Comfortable Event Chair-Lightweight Folding Chair"/>
        <s v="1P Shoesbox"/>
        <s v="AMERLIFE Makeup Vanity Table Set with Sliding &amp; LED Lighted Mirror, 45&quot; Large Vanity with Charging Station, 4 Drawers"/>
        <s v="Nightstands Set of 2 with LED Lights and Charging Station,Bedside Table 2 Fabric Storage Drawers,USB Ports Power Outlets,Brown"/>
        <s v="Home Office Chair Ergonomic Desk Chair Mesh Computer Chair with Lumbar Support Armrest Executive Rolling Swivel Adjustable"/>
        <s v="Dresser Set, Dressing Table, Lighting Mirror, Power Strip and Hair Dryer Holder, Dresser with Drawers, Bedroom Storage Shelf"/>
        <s v="Homall Computer Racing Style Pu Leather Ergonomic Adjusted Reclining Video Gaming Single Sofa Chair with Footrest Headrest"/>
        <s v="Simple and Light Luxury Acrylic Sofa Side Small Apartment Living Room Design Sense Tea Table Household Bedroom Bedside Table"/>
        <s v="Night Stand Set 2, Nightstand with 2 Fabric Drawers, Small Wood Nightstands for Bedroom, Bedside Tables Drawers"/>
        <s v="Convertible Sectional Sofa Couch, Modern Chenille Fabric U-Shaped, 4-Seat with Long Chaise for Living Room, Gray Free Shipping"/>
        <s v="Dowinx Gaming Chair Breathable PU Leather Gamer Chair with Pocket Spring Cushion, Ergonomic Computer Chair with Massage Lumbar"/>
        <s v="Sofa with 2 Seats, Velvet Loveseat, Soft Indoor Sofas with Gold Metal Legs, Living Room Sofa"/>
        <s v="Adjustable Laptop Desk Stand Portable Aluminum Ergonomic Lapdesk For TV Bed Sofa PC Notebook Table Desk Stand With Mouse Pad"/>
        <s v="FAMAPY Vanity Mirror with Lights Desk and Chair, Vanity Desk with Sliding Lighted Mirror, Makeup Vanity with Lights, Drawers"/>
        <s v="King size bed frame, floating bed frame with LED lights, modern low-profile platform,solid pine slatted support,easy to assemble"/>
        <s v="Folding Multi-Layer Shoe Cabinet Large Capacity Dust Proof Storage Shelf Phyllostachys Pubescens Easy Installation Shoe Racks"/>
        <s v="Recliner Chair for Living Room Home Theater Seating Single Reclining Sofa Lounge with Padded Seat Backrest (Beige)"/>
        <s v="Velvet Barrel Accent Chair with Scalloped Silhouette and Gold Metal Legs, Decorative Piece Suitable for Traditional, Modern"/>
        <s v="LED TV Stand, for 65inch TVs Wooden Sliding Barn Door TVs Center Media Console Table with Storage and Shelves, TV Stand"/>
        <s v="1 Stainless Steel Shoe Rack 3-Layer Tower Storage Shelf Entryway Shoes Organizer Metal Stackable Cabinet Closets Shoe Holder"/>
        <s v="WLIVE 4 Drawers Dresser and 16 Drawers Dresser Set, Dresser for Bedroom, Closet, Hallway, Storage Organizer Unit,"/>
        <s v="Chest of Drawers With Fabric Bins Make Up Table Dresser for Bedroom Wooden Top for TV Up to 45 Inch Vanity Desk Entryway Nursery"/>
        <s v="Smart Bedside Table with Wireless USB Charging LED Ultra Narrow Smart Bedside Table Narrow Smart Nightstands"/>
        <s v="Velvet Dining Chairs Set of 4, Modern with Golden Metal Legs, Woven Upholstered Dining Chairs for Dining"/>
        <s v="5-piece dining table set for 4 people, with chairs, glass countertop, small space, silver color"/>
        <s v="LANTEFUL 10 Tier Shoe Storage Cabinet with Door, Portable Narrow Organizer Rack for 20 Pairs, White Plastic with Hooks for Entry"/>
        <s v="Bay Window Dressing Table Simple Bedroom Makeup Table Small Unit Type Minimalist and Modern Small Dressing Table"/>
        <s v="Clouds Tea Table House Lonely Wind Nordic Home Living Room Small Apartment Shaped Table Cream Simple Modern Tea Table"/>
        <s v="L Shaped Gaming Desk with Hutch &amp; Shelves 47'' Gaming Computer Desk with LED Lights &amp; Power Strips Reversible PC Gaming Desk"/>
        <s v="Outdoor Table and Chairs Set,All-Weather for Backyard, Outdoor Table and Chairs Set"/>
        <s v="Double Egg Chair with Stand,700lbs Capacity Rattan Wicker Swing with UV Resistant Cushion and Pillow, 2 Person Egg Swing Chair"/>
        <s v="1pc Sequin Inflatable Sofa Colorfull Sequin Lazy Sofa Bean Bag Chair Lounger Living Room Bedroom Office Lounge Chair Lounger"/>
        <s v="No Need To Install Wardrobe Household Bedroom Folding Simple Cloth Wardrobe Steel Frame Storage Cabinet Wardrobe Rental Room"/>
        <s v="MUMUCC Multifunctional Laptop Desk With Cushion and Filled with Foam Particles, Small Pillow Table, Hard Mouse Pad Large"/>
        <s v="Vanity Desk with LED Lighted Mirror &amp; Power Outlet &amp; 4 Drawers, Dressing Makeup Table Set with Storage Stool, White"/>
        <s v="Household Pulley Low Stool Multi-functional Children Walking Round Stool 360 Degree Rotation With Universal Wheel Home Soft Seat"/>
        <s v="Nightstand with Charging Station and LED Lights, Bed Side Tables Set of 2, End Tables with Drawer"/>
        <s v="Bar Table and Chair Set for 5 Piec, Counter Height Pub Table and 4 PU Soft Stools with Backrest, Dining Table Set"/>
        <s v="Large Modern Dining Table for 6-8 People, Rectangular Kitchen Table with Faux Marble Top, Gold Geometric Metal Legs, 70.3 in"/>
        <s v="Multifunctional Movable Small Coffee Table Home Balcony Leisure Tables Chairs Living Room Sofa Side Table Side Cabinet"/>
        <s v="OMGD Wind Coffee Table Living Room New Small House Cream Wind Light Luxury Table Senior Sense Sofa Side Table Practical News"/>
        <s v="Office Comfort Footrest Under Desk Non-Skid Relieve Foot Pedal Foot Office Footrests Fatigue 2023 T9R9"/>
        <s v="Furinno Jaya Simple Design Oval Coffee Table with Bin for Living Room"/>
        <s v="Convertible Sectional Sofa, 4 Seat Sofas Set for Living Room U-Shaped Modern Fabric Modular Sofa Sleeper with Double Chaise"/>
        <s v="Black Night Stand with LED Lights&amp;Charging Station, End Bedside Table with 3 Drawers, USB Ports and Outlets for Bedroom Living"/>
        <s v="Card Folding Stool Portable Outdoor Camping and Fishing Multi Functional Handheld Basket Folding Stool Portable Stool"/>
        <s v="Nordic Vanity Chair Girls Comfortable Bedroom Living Room Make Up Manicure Chairs Computer Chair Home Office Seat Adult"/>
        <s v="Dressing table, wooden dressing table with 5 layers of drawers,suitable for large capacity cabinets in bedrooms and living rooms"/>
        <s v="1/12 Scale mini house Miniature Round Wooden Coffee Table (White)"/>
        <s v="IRONCK Vanity Makeup Desk Set with LED Lighted Mirror &amp; Power Outlet, 7 Drawers Bedroom Vanities Table with Stool,Black"/>
        <s v="YITAHOME Nightstand with 2 Drawers End Bedside Bed Table with Storage Modern with Metal Frame for Small Space Living Room US"/>
        <s v="Full Size Metal Bed Frame, Button Tufted Headboard, Heavy Duty Platform Bed Frame, Thickened Metal Steel Slat Support"/>
        <s v="ROJASOP 10 Tier Shoe Rack with Covers,Large Capacity Stackable Tall Shoe Shelf Storage to 50-55 Pairs Shoes and Boots Sturdy"/>
        <s v="Household Installation Simple Multi-functional Shoes and Hats One-piece Floor Dust-proof Multi-layer Storage Coat Rack"/>
        <s v="trolley organizer Storage cabinet for multiple purpose bedroom plastic nightstand drawers Dressing table Living room cabinet"/>
        <s v="Foot Stool, Modern Accent Step Stool Seat with Solid Wood Legs Velvet, Small Foot Stool Ottoman"/>
        <s v="Mobile adjustable laptop desk portable computer rack"/>
        <s v="Dining Room Sets, Fabric Table Chair, Set of 2, Light Beige, Natural Oak, Table Table Set 8 Chairs, Dining Room Set"/>
        <s v="Stackable Shoe Rack Multi-Layer Installation-Free 3-4 Tier Household Multifunctional Space Saving X-Shaped Shoe Rack"/>
        <s v="Nightstand, Modern Bedside End Table Set of 2, Night Stand with Drawer and Storage Shelf for Living Room Bedroom"/>
        <s v="Dowinx Big and Tall Gaming Chair with Footrest, High Back Ergonomic Office Chair with Comfortable Headrest and Lumbar Support"/>
        <s v="Diwnnue Vanity Desk with LED Lighted Mirror, Makeup Vanity Table Set with 6 Drawers, 3 Color Lighting Modes Brightness Adjustabl"/>
        <s v="Rattan Cabinet Sideboard Buffet Cabinet, with Handmade Natural Rattan Doors, Cabinet with Adjustable Shelve, Sideboard Cabient"/>
        <s v="Simplicity Coffee Table Bedside Storage Rack , Mini Sofa Side Table, Home Living Room Side Table Corner Table"/>
        <s v="Upholstered platform bed frame with adjustable headboard, plank support, noiseless, no box spring, easy assembly"/>
        <s v="2 Pack Nightstand End Table Side Table with 2 Hand Made Rattan Decorated Drawers Wood Accent Table with Storage for Bedroom"/>
        <s v="L Shaped Gaming Desk with LED Lights &amp; Power Outlets, Reversible Computer Desk with Shelves &amp; Drawer, Corner Desk Home"/>
        <s v="Armoir, 32&quot;W x 35&quot;H x 20&quot;D White Wardrobe Closet &amp; Cabinet - Functional Clothes Storage with Hanging Rail, Armoire Wardrobe"/>
        <s v="Wardrobe Household Bedroom Simple Assembly Dust-proof Wardrobe for Rental Use Thickened Storage Wardrobe Organizing Rack"/>
        <s v="Pooping Stool for Adults Bathroom Posture Toilet Foot Step Footstool"/>
        <s v="Dresser for Bedroom with 12 Drawers Dressers for Pink Chest of Drawers with Wood Top, Metal Frame, Tall Dressers for Living Room"/>
        <s v="1:12 Wood Trim Mini Vintage Night Table Mini Wood Retro Bedside Table Mini House Adornment Cabinet Model Bedroom Decoration"/>
        <s v="Under Feet Stool Chair Under Desk Footrest Foot Resting Stool With Rollers Massage Foot Stool For Home Office Toilet Footstool"/>
        <s v="3-Seat Swing Seat and Ceiling Cover Garden Swing Hammock Tent Waterproof UV Protection Courtyard Swing Cover (not include swing)"/>
        <s v="Porch Swing Awning Replacement Waterproof Swing Canopy Garden Outdoor Hammock Swing Awning"/>
        <s v="Dining Table Set for 4, Bar Tables and Chair Sets Faux Marble Counter Height Dining Tables Set with 4 PU Upholstered Stool Table"/>
        <s v="Furinno Jensen Corner Stand with Fireplace for TV up to 55 Inches, 55-Inch, Solid White"/>
        <s v="Nightstands Set of 2, Small Night Stands with Charging Station, End Side Tables with USB Ports &amp; Outlets, Slim Bedside Table"/>
        <s v="Adjustable Laptop Desks Widen Computer Table with Wheels Mobile Storage Desk Simple Study Table Desktop Household Reading Desk"/>
        <s v="Bamboo Nightstand Bedside Table, Modern Wood Side Table with Storage, Small End Table for Bedroom with Drawer and Open Shelf"/>
        <s v="Acrylic Drink Table Clear Small Round End Table For Drinks Modern Living Room Side Table For Drinks Snacks Phones Coffee Drink"/>
        <s v="Capacity Portable Closet Wardrobe with Non-Woven Fabric Cover, Hanging Rods, Shelves - Black Clothes Storage Organizer"/>
        <s v="Large Wardrobe Armoire Closet with 3 Doors, Freestanding Wardrobe Cabinet for Hanging Clothes, Bedroom Armoire Dresser Wardrobe"/>
        <s v="Metal Wardrobe Cabinets with Lock, Clothing Locker Storage Cabinets for Home Room, Fire Department, School, Employee, Gym"/>
        <s v="TV Stand with LED Ambient Lights, Modern TV Stand with Open Shelf Storage Cabinet for 62 Inch TV, Brown TV Stand"/>
        <s v="Garden Wearable Stool Lightweight Bench Chair Seat Round Stool Outdoor Fishing Chair for Outside Gardening Planting Fishing Farm"/>
        <s v="Upholstered Smart LED Bed Frame with Adjustable Elegant Flower Headboard, Wooden Slatted Support, Full Size Platform Bed Frame"/>
        <s v="Girls Cute Bedroom Stool Nordic Ins Net Red Anchor Makeup Chair Dressing Chair Home Back Dining Chair"/>
        <s v="Large Dresser Set with Illuminated Mirror and Charging Station, Make-up Dresser, Dresser with Upholstered Stool,"/>
        <s v="Office Home Leg Up Relaxing Cushion Pillow Soft Footrest Foot Rest Pillow PVC Inflatable"/>
        <s v="Foot Rest Under Desk Foot Rest Massage Pad Ergonomic Footrest Stool for Home Office Bathroom Travel K0R1"/>
        <s v="Computer Chair Gaming Office Chair Grey Tilt and Lock Mesh Swivel Rolling Height Adjustable Desk Gamer Armchair Chairs Ergonomic"/>
        <s v="43 Inches Folding Storage Ottoman Bench, Velvet Ottoman with Footrest for Living Room, Long Shoes Bench, (Pink)"/>
        <s v="Bunk Bed Twin Over Full Sturdy Steel Metal Bed Frame with Flat Ladder and Guardrail for Children/Teens/Adults Black"/>
        <s v="Massage Foot Stool Ergonomic Footrest Stool Under Desk Footstool Adjustable With Rollers Massage Leg Rest Household Leisure"/>
        <s v="69 Inch Portable Clothes Closet Non-Woven Fabric Wardrobe Sturdy Double Rod Clothes Storage Organizer Quick And Easy To Assemble"/>
        <s v="Transparent Folding Table Acrylic Portable Sofas Side Table North Europe Style Simple Design Sturdy And Stable Acrylic Tables"/>
        <s v="HOMIDEC Shoe Rack, 6 Tier Shoe Storage Cabinet 24 Pair Plastic Shoe Shelves Organizer for Closet Hallway Bedroom Entryway"/>
        <s v="45.5&quot; Dining Table Set for 4, Kitchen Table Set with 2 Benches, Dining Room Table Set with Metal Frame &amp; MDF Board"/>
        <s v="Foldable Bed Tray, Lap Desk with Fold-Up Legs, Freestanding Portable Table for Laptop, Tablet, Reading, Black"/>
        <s v="Hanging Chair Cushion 40cm Comfortable Seat Cushion Pillow Egg Chair Cushion for Kitchen Indoor Outdoor Living Room Garden Patio"/>
        <s v="3 Pieces Dining Set Breakfast Table Set Space Saving Wooden Chairs and Table Set, for Dining, Office and Living Spaces of Home"/>
        <s v="Bedside Table with 2 Drawers, LED Nightstand Wooden Cabinet Unit with Lights for Bedroom, Living Room, Black"/>
        <s v="Nordic Modern Living Room Thickened hourglass Round Household Casual Simple apartment BBQ Low Stool Prince Stool Creative Shoe"/>
        <s v="Masupu Nightstand,Mid-Century Modern Bedside Table with 2 Storage Drawer,Small Gold Frame Side End Table for Bedroom,Living Room"/>
        <s v="Colofull Small Wooden Stool Footrest Seat with Non-Slip Pad Small Square for Household Living Room Hallway Sofa Tea Stools"/>
        <s v="Queen Bed Frame with LED Lights,18inch Heavy Duty Steel Platform Bed Frames with Mattress Retainer Bar,Storage Space Beneath Bed"/>
        <s v="Rolanstar TV Stand, Deformable TV Stand with LED Strip &amp; Power Outlets, Modern Entertainment Center for 55/60/65/70 inch TVs"/>
        <s v="US Shoe Rack Large Capacity Boot Storage 12 Cube Organzie Modular DIY Plastic 6 Tier 24-96 Pairs of Shoe Tower Cabine"/>
        <s v="Super Load-bearing Shoe Rack Multi-layer Space-saving DIY Household Organizer Simple Multi-functional Economic Shoe Storage Rack"/>
        <s v="104&quot; Linen Fabric Sofa with Armrest Pockets and 4 Pillows, Minimalist Style 4-Seater Couch for Living Room, Apartment, Gray"/>
        <s v="Simple Modern Shoe Cabinet Rack Multi-Layer Dustproof Space-Saving Dormitory Household Multi-Layer Storage Shoe Cabinet"/>
        <s v="Shoe Rack, Household Integrated Clothes Rack, Multifunctional Storage Shoe Cabinet, Hat Rack, Multi-layer Group Device, Shelf"/>
        <s v="Multifunctional Folding Sofa Bed Can Lie and Sit with Three-speed Adjustable Backrest Sofa Living Room Balcony Lazy Sofa Bed."/>
        <s v="Shoe rack home indoor door storage artifact dormitory college students small simple multi-layer dustproof shoe cabinet"/>
        <s v="Dresser with Charge Station 9 Drawers with LED Lights, Tall Wide Fabric Dressers &amp; Chests of Drawers for Closet Hallway Entryway"/>
        <s v="Computer Desk - Office Writing Work Student Study Modern Simple StyleWooden Table Desk Table"/>
        <s v="Closet Wardrobe, 4 Tiers Adjustable Wire Shelving Clothing Racks with 3 Hanging Rods, Freestanding Closet Metal Wardrobe Closet"/>
        <s v="Bamboo Made Foot Stool for Bedside Vintage Step Stool Mini Get Up Anti Slip for Bedroom Bathroom Kitchen"/>
        <s v="Nightstands Set of 2, LED Night Stand with Charging Station, Modern End Tables Living Room with 2 Fabric Drawers"/>
        <s v="KKTONER PU Leather Rolling Stool with Mid Back Height Adjustable Office Home Drafting Swivel Task Chair with Wheels White"/>
        <s v="Dining Chair Home Nordic Modern Simple Sponge Backrest Chair Iron Light Luxury Restaurant Dining Table and Chair Coffee Chair"/>
        <s v="Monitor Riser Stand - Ergonomic Laptop Stand Desk Organizer Keyboard Storage"/>
        <s v="Office Chair Cute Desk Chair, Modern Fabric Home Office Desk Chairs with Wheels, Mid-Back Armless Vanity Swivel Task Chair"/>
        <s v="10 Tier Shoe Rack with Covers,Large Capacity Stackable Tall Shoe Shelf Storage to 50-55 Pairs Shoes and Boots Sturdy Metal Free"/>
        <s v="Bamboo Breathable Shoe Cabinet with Doors, Freestanding Entrance Multi-layer Storage Shoe Rack 신발장"/>
        <s v="Wooden Outdoor Folding Picnic Table Portable Holder Round Foldable Desk Wine Glass Rack Collapsible Table For Garden Party"/>
        <s v="Vanity Stool Chair Faux Fur with Storage,Soft Ottoman 4 Metal Legs with Anti-Slip Feet,Furry Padded Seat,Modern Multifunctional"/>
        <s v="Nightstand, End Table, Side Table with 2 Hand Made Rattan Decorated Drawers, Nightstands Set of 2,Wood Accent Table with Storage"/>
        <s v="Wardrobe Closet with Lock Door, with Lock Door, White, 72'' Clothing Coat Steel Storage Freestanding Wardrobe"/>
        <s v="Folding Dining folfing Dinning Table, 47&quot; D x 23.6&quot; W x 29.5&quot; H, Pear Wood Color and White"/>
        <s v="Dining Table Set for 4, Dinner Room Tables, Kitchen Tables, Square Glass Kitchen Tables with 4 Chair, Dining Table Set"/>
        <s v="No Box Spring Needed Platform Bed Bases &amp; Frames Leather Upholstered Headboard 3 Storage Drawers Bed Foundation Frame Black Home"/>
        <s v="Household Living Room Small Barbarian French Coffee Table Bedroom Bedside Small Round Table European Iron Side Small Household"/>
        <s v="Shoe Cabinet, 4 Tier Revolving Shoe Storage with 4 Wheels, 360 Spinning Wood Round ,Grey, Shoe Cabinets Shoes Rack"/>
        <s v="haped Computer Desk - Gaming Corner 49 Inch Office Writing PC Wooden Table with CPU Storage Shelf &amp; Side Bag"/>
        <s v="Stackable Shoe Rack Multi-layer Space Saving Organizer Shelf Plastic Shoe Storage Racks for Entry Door Shoes Cabinet"/>
        <s v="Queen Size Bed Frame with Linen Upholstered Headboard, Heavy Duty Metal Platform Bed with 12&quot; Under-Bed Storage Space"/>
        <s v="Folding Sofa Bed Dual-purpose Household Stretchable Sofa Bed Integrated Small Unit Living Room Tatami Sofa"/>
        <s v="Folding Stool Stepladder Easy To Hold Lightweight Indoor Outdoor Travel Bath Easy To Carry Children Adults Non-slip"/>
        <s v="Dresser for Bedroom, Fabric Storage Tower with 10 Drawers, Chest of Drawers with Fabric Bins, Sturdy Metal, Tall Storage Drawers"/>
        <s v="Computer Desk - 39” Gaming Desk, Home Office with Storage, Small with Monitor Stand, Rustic Writing"/>
        <s v="Splicing Wardrobes Hanging Hangers in Bedrooms Dormitories Rental Housing Storage and Storage Iron Shelves Wardrobes Closet"/>
        <s v="Multi-Layer Removable Shoes Rack Save Space For Household Sneaker Organizer Detachable Shoe Cabinets Shoe Organizer And Storage"/>
        <s v="Computer Desk With Shelves Room Desks Study PC Table Workstation With Storage for Home Office 43 Inch Gaming Writing Desk Black."/>
        <s v="30” White 3 Drawer Dresser for Bedroom, Wood Dresser with Metal Legs, Modern Chest of Drawer Organizer, Large Dresser for Closet"/>
        <s v="2024 Assemble Dustproof Wardrobe Folding Household Multi-Layer Storage Locker Large Capacity Portable Clothes Organizer Cabinet"/>
        <s v="Nordic Ins Living Room Chair Girls Comfortable Bedroom Make Up Chair Student Dormitory Computer Chairs Cloth Home Office Seat"/>
        <s v="Folding Multi-Layer Shoe Cabinet Dust Proof Large Capacity House Storage At Home Door Space-Saving Simplicity Shelf Shoe Racks"/>
        <s v="Simple Shoe Rack Multi-Layer Space Saving Shoe Rack DIY Home Use Multifunctional Organizer Multifunctional Economic Shoe Rack"/>
        <s v="Metal Dining Table with Laminated Faux Marble Top, 28.50 x 45.00 x 30.00 Inches, Off-White"/>
        <s v="Makeup Vanity with Lighted Mirror, Desk Drawer and Storage Cabinet, Dresser Mirror Dressing Table for Bedroom, Bathroom, Black"/>
        <s v="Butterfly Swing Hanging Chair Hammock Frame Outdoor Camping Waterproof Leisure Suspension Double Multi-Person Villa Sofa Tent"/>
        <s v="Nordic Adult Rocking Chair Anti-Fouling Simple Modern Foldable Rocking Chairs Balcony Bedroom Lazy Relaxing Reclining Chair"/>
        <s v="Household 7-layer shoe rack stainless steel shoe rack dormitory multi-layer assembly dustproof shoe cabinet"/>
        <s v="SMUG Office Computer Gaming Desk Chair, Ergonomic Mid-Back Mesh Rolling Work Swivel Task Chairs with Wheels, Comfortable"/>
        <s v="Simple wardrobe modern minimalist bedroom storage single person economy fabric wardrobe 19mm steel pipe 75CM"/>
        <s v="Lazy Rocking Chair Washable Technology Cloth Adjustable Backrest Angl Simple Bedroom Net Red Lazy Balcony Leisure Rocking Chair"/>
        <s v="Makeup Vanity Desk with Large Lighted Mirror with Power Outlet and LED Strip, Milky-White"/>
        <s v="Dressing Table Vanity with Lighted Mirror Makeup Stool Desk with Mirror Storage Power Outlet and Drawers Color Lighting Modes"/>
        <s v="Under Desk Footrest Ergonomic Foot Stool with Massage RollersMassage Foot Stool Under Desk For Home Office Toilet"/>
        <s v="Rotating Stool Chair 360 Rolling Adjustable Round Rolling Stool With Wheels Rotatable Swivel Saddle Stool For Kitchen Spa Bar"/>
        <s v="Wood Bedside Step Stool Household Bedroom Step Stool Kids Multipurpose Stepping Stool Adults Bathroom Kitchen Wood Step Stool"/>
        <s v="Make-up Dresser with Mirror and Lamp, Farmhouse Dresser Set, Including Stool, Bedroom, Off-white Mirrors for Bedroom"/>
        <s v="Nightstands Set of 2, End Table with Charging Station and USB Ports, Side Tables with 2 Drawers and Storage Shelves"/>
        <s v="Floating Bed Frame Queen Size with LED Lights,Metal Platform, No Box Spring Needed, Easy to Assemble Queen Bed Frame"/>
        <s v="3-Tier Bamboo Shoe Rack Bench with Padding Shoe Organizer Entryway Bench Seat Easy Assembly Holds 330 lb Solid Wood Shelf"/>
        <s v="7 Drawer Jumbo Chest, Five Large Drawers, Two Smaller Drawers with Two Lock, Hanging Rod, and Three Shelves | Black"/>
        <s v="Makeup Vanity Set with Drawer and Shelf, Wood Dressing Table with Lighted Screen Mirror"/>
        <s v="Desk Footrest Adjustable Under Foot Rest for Under Desk at Work with Massage Foot Stool Under Desk 5 Height Position Adjustment"/>
        <s v="Transparent Folding Chair And Table Acrylic Simple Design Stable And Balanced Dining Chair Household Outdoor Graden Living Room"/>
        <s v="Dress, High Storage Dress with 8 Drawers, Closet Storage Drawer Organizer, Bedroom, Living Room,black Dress and Chest of Drawers"/>
        <s v="Comfortable Rocking Chair For Living Room &amp; Balcony, Multipurpose, Cozy Dofa Chair With Padded Seat And Footrest Made Of Fabric"/>
        <s v="Dining Room Kitchen Set with 2 Cushions 3 Large Storage Shelves, Table and 2 Bar Chairs, Rustic Grey"/>
        <s v="Canvas Wardrobe Portable Closet Wardrobe Clothes Storage with 6 Shelves and Hanging Rail,Non-Woven Fabric"/>
        <s v="Computer Desk with Drawers and Power OutletsStudy Writing Work Desk for Home Office"/>
        <s v="Dresser for Bedroom,Wood Storage Tower Clothes Organizer, Chest of 6 Drawers, Large Capacity Storage Cabinet,Tall Dressers"/>
        <s v="Creamy Household Stool Girls' Makeup Seat Bedroom Vanity Chair Soft Lamb Wool Pouf Minimalist Manicure Round Ottoman"/>
        <s v="Double Lounge Chair Living Room Light Luxury Rocking Chairs Comfort Detachable Recliner Sofas Modern Minimalist Rocking Chair"/>
        <s v="Toilet Step Stool Shoe Bench Seat Toilet Foot Stool For Adults Bedpan Potty Squatting Toilet Seat Stool Home Bathroom Accessory"/>
        <s v="Swing Cover Waterproof Cover Outdoor Hammock Canopy Patio Chair For Porch Replacement Seat Garden Hanging Chair Dust Proof Cover"/>
        <s v="Queen/Full Size Industrial Bed Frame Noise Free with LED Lights&amp;2 USB Ports&amp;Storage No Box Spring Needed Rustic Brown[US-W]"/>
        <s v="Folding Multi-Layer Shoes Cabinet Large Capacity Dustproof Storage Shelf Layered Storage Racks Simple And Innovative Shoe Rack"/>
        <s v="Bamboo Nightstands, Bedside Tables with Open Storage Compartments, Modern Side Table, Easy To Assemble End Table for Bedroom"/>
        <s v="Dining Table Set for 6,Farmhouse Kitchen Table Set with 4 Upholstered Chairs and 1 Bench,Solid Wood Dining Table Set for Kitchen"/>
        <s v="2-Tier White Marble Side Table Round Coffee Table Nightstand Jewellery Storage"/>
        <s v="Cross Legged Office Chair, Armless Wide Desk Chair No Wheels, Modern Home Office Desk Chair Swivel Adjustable Leather Vanity"/>
        <s v="X Rocker Pedestal Gaming Chair, Use with All Major Gaming Consoles, Mobile, TV, PC, Smart Devices, with Armrest, Foldable"/>
        <s v="Japanese-style Portable Household Folding Stool Kids Child Plastic Stool Outdoor camping fishing stool"/>
        <s v="12 Pack Large Shoe Organizer Storage Boxes for Closet, Modular Space Saving Clear Plastic Stackable Sneaker Container"/>
        <s v="Make Up Table Fabric Dresser for Living Room Toiletries Closet Dresser for Bedroom With 5 Drawers Rustic Brown Wood Grain Print"/>
        <s v="Storage Ottoman, Vanity Chair Stool, Synthetic Leather with Stitching, Mid-Century Modern, Round Storage Seat with Steel Legs"/>
        <s v="Spacious &amp; Durable Stainless Steel Wardrobe with Dustproof Cover: Ideal Organizer for Bedroom, Dorm, Home"/>
        <s v="Computer Desk - Gaming Corner Office Writing Wooden Table Desk"/>
        <s v="Folding Sofa Beds Armchair Sleeper Leisure Recliner Multifunctional Faux Leather Boss Sofas Single Living Room Lounge Chair Bed"/>
        <s v="Creative shoe changing stool modern style dice Rubik's cube stool entrance creative shoe changing living room sofa stool"/>
        <s v="LEEGOHOME Wardrobe 170x45x170cm 26mm Painted Alloy Steel Pipe ABS Interface Wholesale Purchasing Cloth Wardrobe 5-7Days Delivery"/>
        <s v="Simplistic A Frame Computer Desk, Black/French Oak Grey"/>
        <s v="Modern Velvet Storage Ottoman Bench Upholstered Footrest with Rivet Decoration Table Dining Stool with Golden Legs for Bedroom"/>
        <s v="VEVOR 26.4&quot;-44.9&quot; Gas-Spring Height Adjustable Sit-Stand Desk with 360° Swivel Wheels Home Office Rolling Laptop Table Tiltable"/>
        <s v="Small Footstool Ottoman Desk Rest Foot Ottoman Footstool Portable Footrests Foot Stool Leg Rest High Padded Foot Rest"/>
        <s v="LEEGOHOME Wardrobe 130x45x170cm 26mm Painted Alloy Steel Pipe ABS Interface Wholesale Purchasing Cloth Wardrobe 5-7Days Delivery"/>
        <s v="Computer Desks 55 x 24 Inches Sit Stand Up Desk Home Office Computer Desk Memory Preset, Black Computers Desks"/>
        <s v="Queen Size Bed Frame,Metal Platform 14 Inch Beds Frames-Mattress Foundation,Steel Slat Black Queen Bed Frame,"/>
        <s v="Makeup Vanity Desk with Mirror and Lights &amp; Charging Station, White Vanity Table with 3 Drawers LED Dresser, Makeup Des"/>
        <s v="JARDINA Outdoor 5 Pieces Conversation Sets Patio Wicker 2 - Person Seating Group with Cushions"/>
        <s v="Wardrobe Storage Closet Clothes Portable Wardrobe Storage Closet Portable Closet Organizer Portable Closets Wardrobe"/>
        <s v="Footstools Ottomans Leisure Stool Change Shoe Stool Foot Rest Stool Small Footstool for Bedroom Nursery Bedside Entryway Doorway"/>
        <s v="1Pc Folding Step Stool Plastic Foldable Stool Outdoor Fishing Stool Portable Camping Fishing Chair Stepping Stool 24x19.5x18.5cm"/>
        <s v="9-Drawer Dresser, Fabric Storage Tower for Bedroom, Hallway, Closet, with Fabric Bins, Steel Frame, Wood Top, Easy Pull Handle"/>
        <s v="Shoes Organizer Women's Luxury Belt Luxury Bag Sss Grade 2023 Recommended Mall Cabinet Shoe-shelf Shoerack Living Room Cabinets"/>
        <s v="Footrest for under Desk Ergonomic Desk Leg Rest Rocker Balance Board Comfortable Foot Stool for Gaming Computer Desk Home Office"/>
        <s v="RGB Gaming Chair with LED Lights, Ergonomic Computer Chair for Adults, Reclining Chair, Video Game Chair with Adjustable Lumbar"/>
        <s v="Portable Closet Large Wardrobe Closet Clothes Organizer with 6 Storage Shelves, 4 Hanging Sections 4 Side Pockets,Black"/>
        <s v="Portable Wardrobe Storage Closet, Clothes Storage Cabinet with Curtain,40.55 x 16.73 x 65.35Inches, for Living Room, Bedroom"/>
        <s v="Large capacity Assemble simple coat hat rack simple modern bedroom floor hanger cabinet clothes bag storage household wardrobe"/>
        <s v="Wall TV Stand, Floating Shelves with 4 Cabinets, Entertainment Media Console Center Large Storage TVs Bench, 58'' Wall TV Stand"/>
        <s v="Swing Chair Cover Outdoor Garden Swing Chair Waterproof Dustproof Protector Seat Cover Grey"/>
        <s v="Shoe Shelf Storage Organizer Stackable Detachable Doorless Rack Cabinet 72 Pairs Plastic Eco-friendly 12x48x72"/>
        <s v="LEEGOHOME Wardrobe 145x45x170cm 26mm Painted Alloy Steel Pipe ABS Interface Wholesale Purchasing Cloth Wardrobe 5-7Days Delivery"/>
        <s v="Home Decor Creative Art Statue Side Table Floor Decor Simple Style Living Room Large Floor Ornament Small Coffee Table Tea Table"/>
        <s v="New Small Household Shoe Changing Stool Small Chair Ins Sofa Living Room Foot Rest Stool Tea Table Children Bathroom Footstool"/>
        <s v="Closet Wardrobe, 64.5-inch Portable Closet for Bedroom, 3 Clothes Rail Clothes Rail with Fabric Cover, Clothes Storage Organizer"/>
        <s v="Cross Legged Office Chair,Armless Wide No Wheels, Modern Home Office Desk Chair Swivel Adjustable Leather Vanity"/>
        <s v="Dresser, 5 Fabric Drawers, Dresser, Cloakroom, Storage Rack and Wooden TV Face Dresser"/>
        <s v="Simple Open Closets Installation-Free Foldable Wardrobe For Clothes Storage Locker Metal Material Integrated Bedroom Cabinets"/>
        <s v="Premium Quality Patio Swing with Cotton Rope Metal Frame Cozy Nordic Style Hanging Lounger Swing Chair Outdoor Hammock Chair"/>
        <s v="Twin Size Bed Frame with LED Lights and Charging Station, Upholstered Bed with Drawers, Wooden Planks, and Easy To Assemble"/>
        <s v="Shoe Organizer Foldable Plastic Shoe Storage Boxes for Sneakers Stackable Dustproof Transparent Cabinet Multi Layer Shoes Rack"/>
        <s v="UDEAR Portable Closet Large Wardrobe Closet Clothes Organizer with 6 Storage Shelves, 4 Hanging Sections 4 Side Pockets,"/>
        <s v="1pc Large Capacity Clothes Storage Wardrobe with Dustproof Cover - Easy-to-Assemble, Sturdy Frame Organizer for Bedroom, Dorm"/>
        <s v="2 Door Wood Wardrobe Bedroom Closet with Clothing Rod inside Cabinet, 2 Drawers for Storage and Mirror, White"/>
        <s v="Classic 6 Drawer Plastic Dresser Storage Tower Closet Organizer Unit for Home Office Bedroom"/>
        <s v="Cloud Living Room Coffee Table High Gloss Storage Nordic Household Simple Modern Tea Table Small Apartment Black Table"/>
        <s v="L Shaped Desk,File Drawer &amp; Power Outlet,Monitor Shelf and Printer Storage Shelves,Sturdy Desk for Home Office Writing"/>
        <s v="20PCS Fold Plastic Shoe Boxes Transparent Stackable Organizer Superimposed Combination Cabinet Home Use"/>
        <s v="Nordic Leather Dining Room Chairs Drawing Room Home Coffee Chairs Metal Frame Nordic Luxury Dining Chairs"/>
        <s v="Dresser, Make-up Dresser with Illuminated Mirror, with Stool Set, with Drawer, with 3 Lighting Modes, Dresser Set"/>
        <s v="Simple Wardrobe Portable Assembly Storage Closet Large Capacity Bedroom Durable and Sturdy Clothes Dustproof Wardrobe"/>
        <s v="Ergonomic Office Footrest Portable Foot Rest Under Desk Feet Stool for Home Office Work Foot Resting Stool with Massage Rollers"/>
        <s v="Gaming Desk Computer Desk 47 Inch Home Office Desk Extra Large Modern Ergonomic with Cup Holder Headphone Hook Desks"/>
        <s v="Dustproof Wardrobe Simple Assembly DIY Storage Wardrobe Bedroom Open Storage Cabinet Household Foldable Multi-layer Wardrobe"/>
        <s v="Multi-layer Shoe Rack Storage Organizer Cupboard Shoerack Plastic DIY Assembly Bedroom Cabinets Shoe-shel Orange or Pale"/>
        <s v="Office Chairs for Living Room Portable Shoe Rack Organizer Storage Cabinet Chaise Lounge Dining Tables Shoe-shelf Canopy Shoes"/>
        <s v="LEEGOHOME Bedroom Wardrobe 195CMx45CMx170CM Closet Wardrobe with 23MM Steel Pipe Bedroom Foldable Cloth Wardrobe"/>
        <s v="Simple Clothes Storage Closet, Large Wardrobe, Durable Clothes Storage Rack for Shirts, Dress, Quilts, 1Pc"/>
        <s v="Bamboo Shoe Cabinet with Flip Drawers Shoe Storage Cabinet Freestanding Shoe Organizer Rack Narrow Shoe Shelf for Entryway"/>
        <s v="Small White Dresser for Bedroom 4 Drawer Dressers &amp; Chests of Drawers Kids Dresser Organizer for Closet Adult Modern Toiletries"/>
        <s v="WLIVE Tall Dresser for Bedroom with 13 Drawers, Storage Dresser Organizer Unit, Fabric Dresser for Bedroom, Closet, Nursery"/>
        <s v="IHOME Small Coffee Table Bedside Storage Rack Mini Sofa Side Table Modern Simple Mobile And Easy To Use For Home Use New 2024"/>
        <s v="Comfy Rocking Chair, Folding Lounge Chair with Footrest, Lazy Sofa Chair Adjustable Backrest, Modern Relaxing Chair for Balcony"/>
        <s v="Ergonomic Office Chair With Footrest With Headrest and 4D Flip-up Armrests Computer Executive Desk Chair"/>
        <s v="Simple Shoe Cabinet Household Large Capacity Door Shelf Solid Wood Dust-proof Shoe Rack Dormitory Storage Multi-layer Shoe Rack"/>
        <s v="Nordic Small Bench Modern Simple Household Dining Table High Chair Living Room Stackable Simple Solid Wood Spare Square Stool"/>
        <s v="Vanity Desk with Mirror and Lights, White Vanity with Bedside Table, 5 Drawers Large Capacity, Metal Silver Handle,Makeup Vanity"/>
        <s v="Clothes Storage Wardrobe with Dustproof Cover, Large Storage Closet with Steel Frame, Durable Rack, 1Pc"/>
        <s v="Nordic Small Round Table Living Room Small Coffee Table Surprise Silent Wind Cream Wind Edge A Few Sofa Corner A Few Ins Hot New"/>
        <s v="Swing Chair Cover Outdoor Garden Swing Chair Waterproof Dustproof Protector Seat Cover Blackish Green"/>
        <s v="Gizoon 5 Piece Glass Dining Table Set, Kitchen and Chairs for 4, PU Leather Modern Room Sets Home (Black)"/>
        <s v="Shoe Organizer Shoe Shoe-shelf Dining Room Sets Folding Bathtub Women's Wallets Card Wallet Luxury High Brand Bag Cabinet Rack"/>
        <s v="Solid Wood Bedside Table Simple Small Cabinet Modern Morocco Storage Cabinet For Bedroom Bedside"/>
        <s v="Table Computer Desk Efficient Home 15.6 in X 39.6 in X 33.6 in Composite Wood Portable Computer Desk Room Desks French Oak/Black"/>
        <s v="Mattress Topper Shelf Folding Plastic Cabinet Wardrobe for Bedroom Living Room Drawer Open Closets Dresser Storage Locker Closet"/>
        <s v="Outdoor Patio Sectional Sofa Couch Set with Washable Cushions, Glass Coffee Table Set, Free Shipping, 7 Pcs"/>
        <s v="Simple Shoe Rack Metal Shoe Shelf Living Room Space Saving Shoes Organizer Stand Holder Shoes Storage Organizer Shelf"/>
        <s v="L Shaped Gaming Desk Computer Table Black Office Accessories for Desk Tables Reading Desks Gamer Motion Room Study Organizer"/>
        <s v="3 Seat Swing Cover Garden Cover Waterproof UV Resistant Chair Shade Dust/Sail Outdoor Courtyard Hammock Tent Swing Top Cover"/>
        <s v="2-Piece Terrace Swing Chair Top Rain Cover Rain Pleated Park Rain Cover Outdoor Dust Cover Waterproof Swing Seat 142x120x18cm"/>
        <s v="Wide Chest of Drawers, Dresser with 5 Drawers, for Bedroom, Living Room, Closets &amp; Nursery - Sturdy Steel Frame, Wooden Top"/>
        <s v="Shoe Organizer Space Saving Shoe Rack Wall Corner Shoe Shelf Adjustable Shoe Cabinet Entry Door Multi-Layer Shoe Storage Racks"/>
        <s v="LEEGOHOMEBedroom Closet Wardrobe 170CMx45CMx170CM Closet Wardrobe with 23MM Steel Pipe Bedroom Foldable Cloth Wardrobe"/>
        <s v="New Foldable Multi-layer Wardrobe Household Dustproof Wardrobe Simple Assembly DIY Storage Wardrobe Bedroom Open Storage Cabinet"/>
        <s v="New 50/60/70cm Dressing Table with Touch screen LED Mirror Makeup Vanity Table Storage Beside Dedroom Makeup Table with Drawer"/>
        <s v="Indoor Outdoor Tassels Hammock Garden Patio White Cotton Swing Chair Bedroom Romantic Hanging Bed Beach Hammocks Chair"/>
        <s v="Small Shoes Changing Stool Living Room Simple Fabric Low Stools Repose-pieds Footstool Soft Bag Footrest Stool With Wood Legs"/>
        <s v="Acrylic Transparent Sofa Side Table Family Creative Coffee Table Corner Creative Design Home Minimalist Bedside Table"/>
        <s v="Portable Folding Laptop Desk, Mini Foldable Camping Table, Folding Picnic Table with Storage Space, Mini Lap Desk Reading Holder"/>
        <s v="50x30x25cm Portable Natural Bamboo Bed Tray Breakfast Laptop Desk Reading Gaming Desk Folding Table Useful Simple Kitchen Tool"/>
        <s v="Computer Desk, Modern Simple Style Desk for Home Office, Study Student Writing Desk"/>
        <s v="80cm Stowable chair home small apartment dining table and chairs apartment rental dining table set conference room round table"/>
        <s v="Swing Chair Cover Outdoor Garden Swing Chair Waterproof Dustproof Protector Seat Cover, Blue"/>
        <s v="Dresser for Bedroom with 8 Drawers, Tall Storage Tower with Drawer Organizers, Side Pockets and Hooks, Fabric Dresser"/>
        <s v="Portable Clothes Closet Wardrobe Non-Woven Fabric Wardrobe Sturdy Durable Water-proof Double Rod Clothes Storage Organizer"/>
        <s v="Wood Shoe Rack Multi-layer Organized Stand Holder Anti-Vibration Space Saving Easy To Assemble Household Bamboo Simple Shoe Rack"/>
        <s v="Portable Plastic Folding Stool Multi Purpose Cartoon Children's Stool Stepstool Outdoor Hiking Fishing Foldable Stool Chair WF"/>
        <s v="Transparent Tables Glass Creative Lift Coffee Table Simple Sofa Tables Nordic Designer C-Shaped Table Geometric Round Table"/>
        <s v="Simple Shoe Rack DIY Easy Assemble Dustproof Boots Organizer Stand Holder Space-Saving Shoes Storage Shelf Entryway Shoe Cabinet"/>
        <s v="Wooden Tree Swing 500lbs Load Capacity Wooden Swing For Adults Kids Adjustable Height Waterproof Hanging Swing Seat For Outdoor"/>
        <s v="Smart Bedside Tables LED Ultra Smarts Bedside Table Minimalisms Night Stand with Drawer with Wireless USB Charging Minimalism"/>
        <s v="Bedroom Bedside Table Nordic Minimalism Light Luxury Narrow Edge Bedside Table Cream Style Bedside Cabinet"/>
        <s v="Double Door Foldable Wardrobe Household Bedrooms Simple Wardrobes Storage Tools Dormitories Layered Storage Partitions Shelves"/>
        <s v="Folding Desk Computer Table Desk Student Household Small Desktop Bedroom Bedside Writing Workbench"/>
        <s v="Office Desk, Computer Desk with Drawers Keyboard Tray Desks"/>
        <s v="Non-Woven Wardrobe Portable Clothes Closet Fabric Wardrobe Sturdy Durable Waterproof Double Rod Storage Organizer"/>
        <s v="Anti-dust Shoe Organizer and Storage Shoe Cabinet Entryway Shoerack Shoe-shelf Plastic Shelves for Storing House Things Hangers"/>
        <s v="Creative Small Wood Chair Household Shoe Changing Stool Ins Sofa Living Room Foot Rest Stool Tea Table Children Bathroom Footsto"/>
        <s v="67 Inch Portable Closet Wardrobe, Clothes Rack Storage Organizer with Non-Woven Fabric Cover, 4 Clothes Hanging Rods"/>
        <s v="Simple Wardrobe Multi-layer Home Bedroom Steel Pipe Thicken Single Double Wardrobe Clothing Storage Cabinet Ins Closet Organizer"/>
        <s v="LED TV Stand with Power Outlet for TVs up to 75&quot;, (Black) Entertainment Center for Living Room Bedroom, TV Stand"/>
        <s v="Dining Table Set for 4, Marble Kitchen Tables and Chair for 4, Comfortable PU Leather Chairs, Dinner Room Tables Set"/>
        <s v="Closet Storage Organizer with Fabric Bins and 3 Shelves Closets To Store Clothes Closet for Room Grey Wardrobe Bedroom Furniture"/>
        <s v="3 Pieces Patio Furniture Set Outdoor Conversation Textilene Fabric Chairs for Lawn, Garden, Balcony, Poolside with A Glass"/>
        <s v="5 Drawer Dresser for Bedroom, Wooden Tall Dresser for Closet, Modern Chest of Drawers for Bedroom"/>
        <s v="Garden Furniture 7 Pieces Set, Patio Furniture PE Wicker Sets with Washable Cushions Glas Coffee Table, Garden Furniture Set"/>
        <s v="Outdoor Aluminum Furniture Set, 5 Pieces Patio Sectional Conversation Chat Sofa Modern Seating Set with Coffee Table"/>
        <s v="70.3&quot; Modern Dining Table with Faux Marble Top and Gold Geometric Legs, Wooden Dining Table for Dining Room Gatherings, White"/>
        <s v="Thickened Plastics Stool Small Round Stool Hourglass Stool Living Room Entry Shpe Changing Stools"/>
        <s v="Household Door Low Stool Oil Wax Leather Portable Stool Living Room Sofa Foot Bench Coffee Table Small Stool Entrance Shoe"/>
        <s v="White Mini Table Modern Computer Desk 63 Inch Large Office Desk Folding Dining Table Set End of Tables Mobile Kitchen Furniture"/>
        <s v="Farmhouse Console Table Living Room Bedside Tables Rustic Vintage Narrow Sofa Table for Entryway Side Furniture Home"/>
        <s v="3 Piece Garden Furniture Set, Outdoor Furniture with Wicker Rocking Chairs, Table &amp; Cushions, Balcony Porch Furniture, Gray"/>
        <s v="Nightstand Set 2 with 19'' L Larger Tabletop and 3 Fabric Drawer, with Fast Charging Station, Side Tables for Bedroom"/>
        <s v="Outdoor 9 Pieces Patio Furniture Half Moon Wicker Sofa Sets Outdoor Table Chair Set of Garden Furniture Brown Rattan Living Room"/>
        <s v="3 Pieces Patio Wicker Rocking Bistro Set, Outdoor Rocking Chair Furniture Set w/Cushioned Seat, Conversation Set w/ Coffee Table"/>
        <s v="7 Pieces Outdoor Patio Sectional Sofa Couch,Black Wicker Furniture Conversation Sets with Washable Cushions &amp; Glass Coffee Table"/>
        <s v="Plastic Stool Household Living Room Chairs Thickened Dining Table High Chair Rubber Stool Extra Thick Square Stool"/>
        <s v="Simple and Modern Acrylic Bedside Table Living Room High Appearance Level Tea Table Small Family Furniture Nordic Sofa Table"/>
        <s v="7 Pieces Patio Furniture Set Outdoor Sectional Sofa Conversation Set All Weather Wicker Rattan Couch Dining Table &amp; Chair with"/>
        <s v="Dining Table for 6 People, 70.8-Inch Rectangular Wood Dining Table, Rustic Kitchen Table with Heavy Duty Metal Legs"/>
        <s v="Garden Furniture 7 Piece Set, PE Rattan Wicker Outdoors Sectional Table Chair Sets with Cushions and Back, Garden Furniture Set"/>
        <s v="Furniture supplies Signature Design by Ashley Shawnalore Farmhouse Solid Pine Wood Sofa Console Table, Whitewash"/>
        <s v="Beside Table With Charging Station Mobile Nightstand With Gun Compartment Furniture Bedside Tables for the Bedroom Home"/>
        <s v="Cozy Lamb Wool Ottoman Versatile Lounge Footstool Entryway Shoe Bench Contemporary Padded Pouffe Minimalist Short Stool"/>
        <s v="7-Piece Outdoor Bar Dining Set, Rattan Patio Furniture for Backyard, Garden W/Glass Table, Outdoor Patio Furniture Dining Set"/>
        <s v="Metal Storage Cabinets Locker with Lock Door, 72'' Clothing Coat Steel Storage Freestanding Wardrobe for Office, Home, School"/>
        <s v="Nordic Creative Food Low Ottoman Household Ins Corn Ice Cream Donut Round Stool Small Apartment Sweet Cone Shoe Changing Stool"/>
        <s v="Vanity Desk Set with Large LED Lighted Mirror &amp; Power Outlet, Glass Top Makeup Vanity with 11 Drawers and Magnifying Glass"/>
        <s v="Furniture Stool Ottoman Footrest Creative Short Stools Small Stools Small Living Room Decorations Household Shoe Changing Stools"/>
        <s v="13PCS Outdoor Patio Furniture Set with 43&quot; 55000BTU Gas Propane Fire Pit Table PE Wicker Rattan Sectional Sofa Patio Sets"/>
        <s v="Shoe Cabinet with Drawers, Modern Shoe Storage Cabinet with Doors for Entryway"/>
        <s v="Basenji Deformable Modern TV Stand with LED Lights &amp; Power Outlets for 45/50/55/60/65/75 Inch TVS Gaming Entertainment Center"/>
        <s v="Bed Frame with Velvet Upholstered Headboard, Platform Bed with Sturdy Wooden Slats, Easy To Assemble, Queen Size Bed Frame"/>
        <s v="46.7&quot; Makeup Vanity Table with Lighted Mirror, Large Vanity Desk with Storage Shelf &amp; 5 Drawers, Bedroom Dressing Table, 11 LED"/>
        <s v="Vanity Desk with Lighted Mirror &amp; Power Strip,Large Vanity Table with Glass top and Lots Storage,3 Drawer Makeup Desk"/>
        <s v="Black Kitchen Table and Chairs for 4, Compact Furniture 5-Piece Dining Room Table Set Faux Marble Table"/>
        <s v="Patio Wicker Rocking Chair Outdoor Conversation Bistro Set with Wood Armrest and Soft Cushions for Balcony, Lawn and Poolside"/>
        <s v="Dining Room Sets, 3-Piece Glass Set, Modern Kitchen Table Furniture for Room, Dinette, Dining Room Sets"/>
        <s v="Daybed with Trundle, Modern Linen Upholstered Day Bed Button-Tufted Sofa Daybed Frame and A Trundle, Daybed"/>
        <s v="Queen Size Bed Frame with Headboard, Strong Wooden Slats Support, Upholstered Platform Bed Frame"/>
        <s v="Devoko Patio Porch Furniture Sets 3 Pieces PE Rattan Wicker Chairs with Table Outdoor Garden Furniture Sets (Brown/Beige)"/>
        <s v="usikey Vanity Desk Set with Large Lighted Mirror, Makeup Vanity with Lights, 2 Drawers &amp; Power Strip, Dressing Vanity Tables"/>
        <s v="Living Room Sofa, 149-Inch U-Shaped Sectional Sofa with Ottoman, Convertible 6 Seat Sofa Bed, Linen Sectional Couch, Beige"/>
        <s v="Large, Rattan 6 Dresser ,Multipurpose Light Wood Dresser,Drawer Storage Cabinet for Bedroom,Walnut"/>
        <s v="Nordic Luxury Lazy Living Room Sofa Storage Relaxing Folding Sofa Bed Modern Muebles Para El Hogar Furniture For Bedroom"/>
        <s v="LEEGOHOME Wardrobes Closet Cloth Bedroom Furniture 85/125/166/207x45x170cm 26mm Steel Pipe Support Storage Household"/>
        <s v="5 Piece Patio Conversation Set, Wicker Rattan Lounge Chairs with Soft Cushions 2 Ottoman&amp;Glass Table, Garden Furniture Set"/>
        <s v="Upgraded Convertible Sectional Sofa Couch, 3 Seat L Shaped Sofa with High Armrest Linen Fabric Small Couch Mid Centur"/>
        <s v="Dellbeck Casual Rectangular Dining Extension Table Seats Up to 8 Furniture Dark Brown Freight Free Room Home"/>
        <s v="39.4'' White Coffee Table with Drawers，2 Storage Shelves, with Gold Metal Handles for Living Room, Bedroom and Study"/>
        <s v="Home Office Chair Nordic Living Dining Chair Luxury Velvet Chair Backrest Pink Girls Makeup Nail Stool Furniture"/>
        <s v="LED Nightstand Set of 2 with Charging Station,Modern White End Side Tables with 2 Drawers and Open Storage for Bedroom"/>
        <s v="70*45*150 Non-woven Cloth Wardrobe Folding Portable Clothing Storage Cabinet Dustproof Cloth Closet Simple Bedroom Multipurpose"/>
        <s v="Outdoor Table and Chairs Set, 4 Pieces Rattan Chair Wicker, Outdoor Table and Chairs Set"/>
        <s v="Full size bed frame, queen size bed, bedroom furniture, upholstered board bed, black platform bed"/>
        <s v="33*22*40cm Household Modern Minimalist Dressing Stool Economical and Practical Bedroom Makeup Stool Small Apartment Balcony"/>
        <s v="White Computer Writing Desk with Drawers Mirror Makeup Table Modern Home Office Wood Legs 39.4*19.7in"/>
        <s v="Rocking Chair Lounge Chair Folding Lunch Break Casual Chair Summer Nap Home Balcony Leisure Elderly Bamboo Rocking Chair"/>
        <s v="7 Pieces Outdoor Patio Furniture, Durable Wicker Outdoor Couch Patio Sectional Sofa Conversation Sets for Backyard, Lawn,Outside"/>
        <s v="Nightstand with 3 Drawers, Sofa Table for Living Room, Modern Wooden Storage Cabinet for Bedroom, Nightstand with 3 Drawers"/>
        <s v="Yanosaku Vanity Desk &amp; Power Outl,Makeup Vanity with Mirror and 11 LED Lights, Makeup Table with 5 Drawers,Vanity Table with Cha"/>
        <s v="7 Pieces Patio Furniture Sets Outdoor Rattan Wicker Conversation Sofa Garden Sectional Sets with Washable Cushions Coffee Table"/>
        <s v="Vanity Desk with Stool,Makeup Table with Lighted Mirror,3 Color Lighting Modes,Brightness Adjustable,Dressing Table with Drawers"/>
        <s v="Garden outdoor furniture conversation set with porch chairs and glass coffee table garden furniture set beige patio chairs"/>
        <s v="Cute shoe changing stool, entrance door, household footstool, sofa stool, small stool, low stool, coffee table decoration"/>
        <s v="Bed Sofa Living Room Folding Sofa Beds Sofaset Furniture for Living Room Sofas Home Lazy Sectional Relaxing Recliner Sleeping"/>
        <s v="Small LED Nightstand Modern White Night Table High Gloss Bedside Table with 2 Drawers Night Stand with led Light"/>
        <s v="Multifunction Home Bedroom Furniture Wardrobe Folding Storage Dressing Clothe Cabinet Cloth Partition Rack Plastic Free Shipping"/>
        <s v="5/7Pieces Outdoor Furniture Rattan Sectional Patio Sofa, Outdoor Backyard Porch Garden Poolside Balcony Wicker Set with Table"/>
        <s v="Acrylic Water Drop Coffee Living Room Center Nordic Side Table Home Furniture Aliexpress Online Shop Bedside Table"/>
        <s v="Folding Chair And Table Acrylic Transparent Dining Chair Household With Backrest Modern Nordic Style Portable Foldable Furniture"/>
        <s v="Dresser, High Dresser with 9 Drawers, Fabric Storage Tower, Steel Frame, Wooden Top of Children's Room, Storage Drawers"/>
        <s v="Dresser Wood Dressers &amp; Chests of Drawers for Bedroom Living Room Toilet Furniture Makeup Table Toiletries Make Up Table Vanity"/>
        <s v="Small Couch, 71” Chenille Loveseat Comfy Couches for Living Room, Modern Deep Seat Sofa with Removable Back and Seat Cushions"/>
        <s v="Garden Furniture 5 Piece Set, Wicker Sectional Sofa with Thick Cushions &amp; Tempered Glass Table, Patio Couch Conversation Set"/>
        <s v="5-Piece Outdoor Patio Swivel Set Metal Dining Furniture Beige Cushion, 4 Steel Metal Swivel Patio Chairs &amp; 1 Square Dining Table"/>
        <s v="Oversized Outdoor Swivel Rocker Chairs Set with Table and Rocking &amp; Swivel Chairs Wicker Furniture Patio Conversation Set"/>
        <s v="6pcs Patio Furniture Set PE Rattan Wicker Sectional Outdoor Sofa, Washable Seat Cushions &amp; Modern Glass Coffee Table"/>
        <s v="Garden Furniture 4507 (Dark Grey) Steel Frame Textilence Seats Swing Glider Outdoor Patio Canopy Swing Chair 3-Person Redes Nіsi"/>
        <s v="Furniture Acrylic Coffee Table Transparent Living Room TV Cabinet Sofa Side Table Storage Cabinet Leisure Balcony Tea Tables"/>
        <s v="Bed Frane Bamboo and Metal Platform Bed Frame With Footboard / Wood Slat Support / No Box Spring Needed / Easy Assembly Queen"/>
      </sharedItems>
    </cacheField>
    <cacheField name="price" numFmtId="169">
      <sharedItems containsSemiMixedTypes="0" containsString="0" containsNumber="1" minValue="0.99" maxValue="2876.38"/>
    </cacheField>
    <cacheField name="sold" numFmtId="1">
      <sharedItems containsSemiMixedTypes="0" containsString="0" containsNumber="1" containsInteger="1" minValue="0" maxValue="10000"/>
    </cacheField>
    <cacheField name="tagText" numFmtId="0">
      <sharedItems containsMixedTypes="1" containsNumber="1" containsInteger="1" minValue="8" maxValue="8" count="102">
        <s v="Free shipping"/>
        <s v="$"/>
        <s v="+Shipping: 12.03"/>
        <s v="+Shipping: 29.45"/>
        <s v="+Shipping: 36.4"/>
        <s v="+Shipping: 86.91"/>
        <s v="+Shipping: 225.12"/>
        <s v="+Shipping: 7.8"/>
        <s v="+Shipping: 29.52"/>
        <s v="+Shipping: 38.07"/>
        <s v="+Shipping: 104.89"/>
        <s v="+Shipping: 239.64"/>
        <s v="+Shipping: 41.19"/>
        <s v="+Shipping: 18.44"/>
        <s v="+Shipping: 80.21"/>
        <s v="+Shipping: 5.09"/>
        <s v="+Shipping: 110.64"/>
        <s v="+Shipping: 64.01"/>
        <s v="+Shipping: 150.28"/>
        <s v="+Shipping: 129.03"/>
        <s v="+Shipping: 52.63"/>
        <s v="+Shipping: 76.6"/>
        <s v="+Shipping: 210.53"/>
        <s v="+Shipping: 64.56"/>
        <s v="+Shipping: 120.25"/>
        <s v="+Shipping: 5.39"/>
        <s v="+Shipping: 4.74"/>
        <s v="+Shipping: 258.18"/>
        <s v="+Shipping: 72.79"/>
        <s v="+Shipping: 168.91"/>
        <s v="+Shipping: 109.18"/>
        <s v="+Shipping: 106.13"/>
        <s v="+Shipping: 94.92"/>
        <s v="+Shipping: 1,097.18"/>
        <s v="+Shipping: 170.31"/>
        <s v="+Shipping: 88.26"/>
        <s v="+Shipping: 23.49"/>
        <s v="+Shipping: 30.44"/>
        <s v="+Shipping: 14.97"/>
        <s v="+Shipping: 75.99"/>
        <s v="+Shipping: 14.91"/>
        <s v="+Shipping: 18.81"/>
        <s v="+Shipping: 69.95"/>
        <s v="+Shipping: 21.07"/>
        <s v="+Shipping: 2.91"/>
        <s v="+Shipping: 373.41"/>
        <s v="+Shipping: 34.4"/>
        <s v="+Shipping: 1,115.86"/>
        <s v="+Shipping: 86.33"/>
        <s v="+Shipping: 74.22"/>
        <s v="+Shipping: 21.65"/>
        <s v="+Shipping: 63.08"/>
        <s v="+Shipping: 5.86"/>
        <s v="+Shipping: 112.1"/>
        <s v="+Shipping: 322.02"/>
        <s v="+Shipping: 7.38"/>
        <s v="+Shipping: 85.45"/>
        <s v="+Shipping: 30.86"/>
        <s v="+Shipping: 140.27"/>
        <s v="+Shipping: 60.41"/>
        <s v="+Shipping: 132.48"/>
        <s v="+Shipping: 44.55"/>
        <s v="+Shipping: 255.93"/>
        <s v="+Shipping: 72.12"/>
        <s v="+Shipping: 66.53"/>
        <s v="+Shipping: 142.23"/>
        <s v="+Shipping: 23.29"/>
        <s v="+Shipping: 28.9"/>
        <s v="+Shipping: 8.86"/>
        <s v="+Shipping: 744.64"/>
        <s v="+Shipping: 21.62"/>
        <s v="+Shipping: 12.82"/>
        <s v="+Shipping: 1,323.31"/>
        <s v="+Shipping: 85.58"/>
        <s v="+Shipping: 350.41"/>
        <s v="+Shipping: 55.98"/>
        <s v="+Shipping: 141.75"/>
        <s v="+Shipping: 397.72"/>
        <s v="+Shipping: 84.44"/>
        <s v="+Shipping: 106.05"/>
        <s v="+Shipping: 97.54"/>
        <s v="+Shipping: 303.1"/>
        <s v="+Shipping: 227.23"/>
        <s v="+Shipping: 122.29"/>
        <s v="+Shipping: 66.35"/>
        <s v="+Shipping: 85.31"/>
        <s v="+Shipping: 34.63"/>
        <s v="+Shipping: 2.33"/>
        <s v="+Shipping: 381.73"/>
        <s v="+Shipping: 363.95"/>
        <s v="+Shipping: 60.62"/>
        <s v="+Shipping: 230.37"/>
        <s v="+Shipping: 13.95"/>
        <s v="+Shipping: 54.16"/>
        <s v="+Shipping: 67.69"/>
        <s v="+Shipping: 134.27"/>
        <s v="+Shipping: 92.22"/>
        <s v="+Shipping: 151.69"/>
        <s v="+Shipping: 41.93"/>
        <s v="+Shipping: 78.61"/>
        <s v="+Shipping: 171.49"/>
        <n v="8"/>
      </sharedItems>
    </cacheField>
    <cacheField name="Revenue" numFmtId="166">
      <sharedItems containsSemiMixedTypes="0" containsString="0" containsNumber="1" minValue="0" maxValue="122800"/>
    </cacheField>
    <cacheField name="Price category" numFmtId="0">
      <sharedItems count="4">
        <s v="Under 50"/>
        <s v="100-200"/>
        <s v="Over 200"/>
        <s v="50-100"/>
      </sharedItems>
    </cacheField>
    <cacheField name="Sales Category" numFmtId="0">
      <sharedItems count="4">
        <s v="High Sales"/>
        <s v="No Sales"/>
        <s v="Low Sales"/>
        <s v="Medium Sales"/>
      </sharedItems>
    </cacheField>
    <cacheField name=" Efficiency Ratio (Sales per Dollar)" numFmtId="0">
      <sharedItems containsSemiMixedTypes="0" containsString="0" containsNumber="1" minValue="0" maxValue="814.33224755700326"/>
    </cacheField>
    <cacheField name="Title Length" numFmtId="0">
      <sharedItems containsSemiMixedTypes="0" containsString="0" containsNumber="1" containsInteger="1" minValue="11" maxValue="128"/>
    </cacheField>
    <cacheField name="Performance" numFmtId="0">
      <sharedItems containsBlank="1" containsMixedTypes="1" containsNumber="1" containsInteger="1" minValue="2000" maxValue="46987" count="163">
        <s v="Above Average"/>
        <s v="```"/>
        <s v="5. Press **Enter**"/>
        <m/>
        <s v="Perfect! All columns added with NO ERRORS! 🎉"/>
        <s v="---"/>
        <s v="### **Step 4: Format Your Data**"/>
        <s v="#### **Format Currency Columns:**"/>
        <s v="1. **Select** column **B** (price)"/>
        <s v="2. Press **Ctrl + 1** (Format Cells)"/>
        <s v="3. Choose **&quot;Currency&quot;** → **&quot;$&quot;** → **2 decimal places**"/>
        <s v="4. Click **OK**"/>
        <s v="5. **Repeat** for column **E** (Revenue)"/>
        <s v="#### **Format Numbers:**"/>
        <s v="1. **Select** column **C** (sold)"/>
        <s v="2. Press **Ctrl + 1**"/>
        <s v="3. Choose **&quot;Number&quot;** → **0 decimal places**"/>
        <s v="## 📊 **PART 2: CREATE PIVOT TABLES (30 minutes)**"/>
        <s v="### **Pivot Table 1: Sales by Price Category**"/>
        <s v="1. **Click** anywhere in your table"/>
        <s v="2. **Insert** tab → **PivotTable**"/>
        <s v="3. **New Worksheet** → **OK**"/>
        <s v="4. Rename sheet to: **`PT_Price_Analysis`**"/>
        <s v="**Configure:**"/>
        <s v="- **Drag** `Price Category` to **Rows**"/>
        <s v="- **Drag** `productTitle` to **Values** (shows as Count)"/>
        <s v="  - Right-click → rename to &quot;Product Count&quot;"/>
        <s v="- **Drag** `sold` to **Values** "/>
        <s v="  - Right-click → **Value Field Settings** → **Sum** → rename to &quot;Total Units Sold&quot;"/>
        <s v="- **Drag** `sold` to **Values** again"/>
        <s v="  - Right-click → **Value Field Settings** → **Average** → rename to &quot;Avg Units Sold&quot;"/>
        <s v="- **Drag** `Revenue` to **Values**"/>
        <s v="  - Right-click → **Value Field Settings** → **Sum** → rename to &quot;Total Revenue&quot;"/>
        <s v="**Sort:** Right-click on Total Revenue → **Sort** → **Largest to Smallest**"/>
        <s v="✅ **Done!**"/>
        <s v="### **Pivot Table 2: Sales by Shipping Type**"/>
        <s v="1. **New PivotTable** → **New Worksheet**"/>
        <s v="2. Rename sheet: **`PT_Shipping`**"/>
        <s v="- **Rows:** `tagText`"/>
        <s v="- **Values:**"/>
        <s v="  - Count of `productTitle` → &quot;Product Count&quot;"/>
        <s v="  - Sum of `sold` → &quot;Total Units&quot;"/>
        <s v="  - Average of `price` → &quot;Avg Price&quot;"/>
        <s v="  - Sum of `Revenue` → &quot;Total Revenue&quot;"/>
        <s v="### **Pivot Table 3: Sales Distribution Matrix**"/>
        <s v="2. Rename sheet: **`PT_Distribution`**"/>
        <s v="- **Rows:** `Sales Category`"/>
        <s v="- **Columns:** `Price Category`"/>
        <s v="- **Values:** Count of `productTitle`"/>
        <s v="**Show as Percentages:**"/>
        <s v="- Right-click any number → **Show Values As** → **% of Grand Total**"/>
        <s v="### **Pivot Table 4: Top 10 Products**"/>
        <s v="2. Rename sheet: **`PT_Top_Products`**"/>
        <s v="- **Rows:** `productTitle`"/>
        <s v="- **Values:** "/>
        <s v="  - Sum of `sold` → &quot;Units Sold&quot;"/>
        <s v="  - Sum of `Revenue` → &quot;Revenue&quot;"/>
        <s v="**Filter for Top 10:**"/>
        <s v="- Click dropdown on `productTitle` in Rows area"/>
        <s v="- **Value Filters** → **Top 10** → by **Sum of sold**"/>
        <s v="### **Pivot Table 5: Performance Summary**"/>
        <s v="1. **New PivotTable** → **New Worksheet**  "/>
        <s v="2. Rename sheet: **`PT_Performance`**"/>
        <s v="- **Rows:** `Performance`"/>
        <s v="- **Columns:** `Sales Category`"/>
        <s v="- **Values:** Count of products, Average Revenue"/>
        <s v="✅ **All 5 Pivot Tables Done!** 🎉"/>
        <s v="## 📈 **PART 3: CREATE CHARTS (45 minutes)**"/>
        <s v="Create new sheet: **`Charts`**"/>
        <s v="### **Chart 1: Price Distribution Histogram**"/>
        <s v="1. Go to main **FurnitureData** sheet"/>
        <s v="2. **Click** on any cell in `price` column"/>
        <s v="3. **Insert** tab → **Insert Statistic Chart** → **Histogram**"/>
        <s v="4. **Right-click** chart → **Move Chart** → **Object in: Charts**"/>
        <s v="**Format:**"/>
        <s v="- **Chart Title:** &quot;Price Distribution of Furniture Products&quot;"/>
        <s v="- **Horizontal Axis Title:** &quot;Price ($)&quot;"/>
        <s v="- **Vertical Axis Title:** &quot;Frequency&quot;"/>
        <s v="### **Chart 2: Top 10 Products Bar Chart**"/>
        <s v="1. Go to **PT_Top_Products** sheet"/>
        <s v="2. **Select** product names and Units Sold columns"/>
        <s v="3. **Insert** → **Bar Chart** → **Clustered Bar**"/>
        <s v="4. **Move** to **Charts** sheet"/>
        <s v="- **Title:** &quot;Top 10 Best-Selling Products&quot;"/>
        <e v="#NAME?"/>
        <s v="### **Chart 3: Revenue by Price Category (Pie Chart)**"/>
        <s v="1. Go to **PT_Price_Analysis** sheet"/>
        <s v="2. **Select** Price Category and Total Revenue"/>
        <s v="3. **Insert** → **Pie Chart**"/>
        <s v="- **Title:** &quot;Revenue Distribution by Price Category&quot;"/>
        <s v="### **Chart 4: Sales by Shipping (Column Chart)**"/>
        <s v="1. Go to **PT_Shipping** sheet"/>
        <s v="2. **Select** tagText and Total Units"/>
        <s v="3. **Insert** → **Column Chart**"/>
        <s v="### **Chart 5: Price vs Sales Scatter**"/>
        <s v="1. Go to **FurnitureData** sheet"/>
        <s v="2. **Select** columns B (price) and C (sold)"/>
        <s v="3. **Insert** → **Scatter Chart**"/>
        <s v="**Add Trendline:**"/>
        <s v="- **Add Trendline** → **Linear**"/>
        <s v="- Check **&quot;Display Equation&quot;** and **&quot;Display R²&quot;**"/>
        <s v="### **Chart 6: Sales Category Distribution**"/>
        <s v="1. Use PT_Distribution data"/>
        <s v="2. **Insert** → **Donut Chart**"/>
        <s v="3. Show percentages"/>
        <s v="### **Chart 7: Shipping Performance Combo**"/>
        <s v="1. Create summary table with Products and Revenue by shipping"/>
        <s v="2. **Insert** → **Combo Chart**"/>
        <s v="3. Format with dual axes"/>
        <s v="✅ **All 7 Charts Created!** 🎨"/>
        <s v="## 🎨 **PART 4: CREATE DASHBOARD (1 hour)**"/>
        <s v="Create new sheet: **`DASHBOARD`**"/>
        <s v="### **Step 1: Set Up Layout**"/>
        <s v="1. **Remove gridlines:** View tab → uncheck Gridlines"/>
        <s v="2. **Merge** cells A1:J1 for title"/>
        <s v="3. **Type:** &quot;E-COMMERCE FURNITURE ANALYSIS DASHBOARD 2024&quot;"/>
        <s v="4. **Format:** Arial, 24pt, Bold, Blue"/>
        <s v="### **Step 2: Create KPI Cards**"/>
        <s v="Create 4 KPI boxes in Row 3:"/>
        <s v="**KPI 1 (Cells A3:B5):**"/>
        <s v="Total Products"/>
        <n v="2000"/>
        <s v="Format: Merge cells, 36pt for number, light blue background"/>
        <s v="**KPI 2 (Cells C3:D5):**"/>
        <s v="Total Units Sold"/>
        <n v="46987"/>
        <s v="**KPI 3 (Cells E3:F5):**"/>
        <s v="Total Revenue"/>
        <s v="$21,81,048"/>
        <s v="**KPI 4 (Cells G3:H5):**"/>
        <s v="Average Price"/>
        <s v="$156.56"/>
        <s v="### **Step 3: Add Charts to Dashboard**"/>
        <s v="1. Go to **Charts** sheet"/>
        <s v="2. **Copy** each chart (Ctrl+C)"/>
        <s v="3. **Paste** to DASHBOARD sheet (Ctrl+V)"/>
        <s v="4. **Arrange** in a grid:"/>
        <s v="   - Row 7: Price Distribution, Top 10 Products"/>
        <s v="   - Row 22: Revenue Pie, Shipping Column"/>
        <s v="   - Row 37: Scatter Plot, Sales Distribution"/>
        <s v="### **Step 4: Add Slicers**"/>
        <s v="1. **Click** on any Pivot Table"/>
        <s v="2. **PivotTable Analyze** tab → **Insert Slicer**"/>
        <s v="3. Check: `Price Category`, `Sales Category`, `tagText`"/>
        <s v="4. **Format** slicers (right side of dashboard)"/>
        <s v="5. **Connect** slicers to all pivot tables:"/>
        <s v="   - Right-click slicer → **Report Connections** → Check all"/>
        <s v="## 📊 **PART 5: STATISTICS SHEET (30 minutes)**"/>
        <s v="Create new sheet: **`Statistics`**"/>
        <s v="**Layout:**"/>
        <s v="| A | B | C | D |"/>
        <s v="|---|---|---|---|"/>
        <s v="| **METRIC** | **PRICE** | **SALES** | **REVENUE** |"/>
        <s v="| Count | =COUNT(FurnitureData[price]) | =COUNT(FurnitureData[sold]) | =COUNT(FurnitureData[Revenue]) |"/>
        <s v="| Mean | =AVERAGE(FurnitureData[price]) | =AVERAGE(FurnitureData[sold]) | =AVERAGE(FurnitureData[Revenue]) |"/>
        <s v="| Median | =MEDIAN(FurnitureData[price]) | =MEDIAN(FurnitureData[sold]) | =MEDIAN(FurnitureData[Revenue]) |"/>
        <s v="| Std Dev | =STDEV.P(FurnitureData[price]) | =STDEV.P(FurnitureData[sold]) | =STDEV.P(FurnitureData[Revenue]) |"/>
        <s v="| Min | =MIN(FurnitureData[price]) | =MIN(FurnitureData[sold]) | =MIN(FurnitureData[Revenue]) |"/>
        <s v="| Max | =MAX(FurnitureData[price]) | =MAX(FurnitureData[sold]) | =MAX(FurnitureData[Revenue]) |"/>
        <s v="**Additional Stats (Row 10):**"/>
        <s v="Products with Sales: =COUNTIF(FurnitureData[sold],&quot;&gt;0&quot;)"/>
        <s v="Success Rate: =B10/COUNTA(FurnitureData[sold])"/>
        <s v="Correlation: =CORREL(FurnitureData[price],FurnitureData[sold])"/>
      </sharedItems>
    </cacheField>
  </cacheFields>
  <extLst>
    <ext xmlns:x14="http://schemas.microsoft.com/office/spreadsheetml/2009/9/main" uri="{725AE2AE-9491-48be-B2B4-4EB974FC3084}">
      <x14:pivotCacheDefinition pivotCacheId="97586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n v="46.79"/>
    <n v="600"/>
    <x v="0"/>
    <n v="28074"/>
    <x v="0"/>
    <x v="0"/>
    <n v="12.823252831801668"/>
    <n v="127"/>
    <x v="0"/>
  </r>
  <r>
    <x v="1"/>
    <n v="169.72"/>
    <n v="0"/>
    <x v="0"/>
    <n v="0"/>
    <x v="1"/>
    <x v="1"/>
    <n v="0"/>
    <n v="127"/>
    <x v="1"/>
  </r>
  <r>
    <x v="2"/>
    <n v="39.46"/>
    <n v="7"/>
    <x v="0"/>
    <n v="276.22000000000003"/>
    <x v="0"/>
    <x v="2"/>
    <n v="0.17739483020780536"/>
    <n v="124"/>
    <x v="2"/>
  </r>
  <r>
    <x v="3"/>
    <n v="111.99"/>
    <n v="0"/>
    <x v="0"/>
    <n v="0"/>
    <x v="1"/>
    <x v="1"/>
    <n v="0"/>
    <n v="128"/>
    <x v="3"/>
  </r>
  <r>
    <x v="4"/>
    <n v="21.37"/>
    <n v="1"/>
    <x v="0"/>
    <n v="21.37"/>
    <x v="0"/>
    <x v="2"/>
    <n v="4.6794571829667758E-2"/>
    <n v="121"/>
    <x v="4"/>
  </r>
  <r>
    <x v="5"/>
    <n v="123.4"/>
    <n v="53"/>
    <x v="0"/>
    <n v="6540.2000000000007"/>
    <x v="1"/>
    <x v="0"/>
    <n v="0.42949756888168555"/>
    <n v="120"/>
    <x v="3"/>
  </r>
  <r>
    <x v="6"/>
    <n v="198.31"/>
    <n v="1"/>
    <x v="0"/>
    <n v="198.31"/>
    <x v="1"/>
    <x v="2"/>
    <n v="5.0426100549644491E-3"/>
    <n v="117"/>
    <x v="5"/>
  </r>
  <r>
    <x v="7"/>
    <n v="734.58"/>
    <n v="5"/>
    <x v="0"/>
    <n v="3672.9"/>
    <x v="2"/>
    <x v="2"/>
    <n v="6.8066105801954857E-3"/>
    <n v="121"/>
    <x v="3"/>
  </r>
  <r>
    <x v="8"/>
    <n v="43.96"/>
    <n v="3"/>
    <x v="1"/>
    <n v="131.88"/>
    <x v="0"/>
    <x v="2"/>
    <n v="6.8243858052775247E-2"/>
    <n v="126"/>
    <x v="6"/>
  </r>
  <r>
    <x v="9"/>
    <n v="233.3"/>
    <n v="0"/>
    <x v="0"/>
    <n v="0"/>
    <x v="2"/>
    <x v="1"/>
    <n v="0"/>
    <n v="110"/>
    <x v="3"/>
  </r>
  <r>
    <x v="10"/>
    <n v="244.17"/>
    <n v="1"/>
    <x v="0"/>
    <n v="244.17"/>
    <x v="2"/>
    <x v="2"/>
    <n v="4.095507228570259E-3"/>
    <n v="114"/>
    <x v="7"/>
  </r>
  <r>
    <x v="11"/>
    <n v="238.18"/>
    <n v="0"/>
    <x v="0"/>
    <n v="0"/>
    <x v="2"/>
    <x v="1"/>
    <n v="0"/>
    <n v="112"/>
    <x v="3"/>
  </r>
  <r>
    <x v="12"/>
    <n v="495.8"/>
    <n v="0"/>
    <x v="0"/>
    <n v="0"/>
    <x v="2"/>
    <x v="1"/>
    <n v="0"/>
    <n v="125"/>
    <x v="8"/>
  </r>
  <r>
    <x v="13"/>
    <n v="117.66"/>
    <n v="0"/>
    <x v="0"/>
    <n v="0"/>
    <x v="1"/>
    <x v="1"/>
    <n v="0"/>
    <n v="115"/>
    <x v="9"/>
  </r>
  <r>
    <x v="14"/>
    <n v="978.88"/>
    <n v="0"/>
    <x v="0"/>
    <n v="0"/>
    <x v="2"/>
    <x v="1"/>
    <n v="0"/>
    <n v="93"/>
    <x v="10"/>
  </r>
  <r>
    <x v="15"/>
    <n v="440.94"/>
    <n v="0"/>
    <x v="0"/>
    <n v="0"/>
    <x v="2"/>
    <x v="1"/>
    <n v="0"/>
    <n v="121"/>
    <x v="11"/>
  </r>
  <r>
    <x v="16"/>
    <n v="183.3"/>
    <n v="0"/>
    <x v="0"/>
    <n v="0"/>
    <x v="1"/>
    <x v="1"/>
    <n v="0"/>
    <n v="126"/>
    <x v="3"/>
  </r>
  <r>
    <x v="17"/>
    <n v="60.28"/>
    <n v="4"/>
    <x v="0"/>
    <n v="241.12"/>
    <x v="3"/>
    <x v="2"/>
    <n v="6.6357000663570004E-2"/>
    <n v="126"/>
    <x v="12"/>
  </r>
  <r>
    <x v="18"/>
    <n v="376.5"/>
    <n v="0"/>
    <x v="0"/>
    <n v="0"/>
    <x v="2"/>
    <x v="1"/>
    <n v="0"/>
    <n v="120"/>
    <x v="3"/>
  </r>
  <r>
    <x v="19"/>
    <n v="204.93"/>
    <n v="0"/>
    <x v="0"/>
    <n v="0"/>
    <x v="2"/>
    <x v="1"/>
    <n v="0"/>
    <n v="120"/>
    <x v="13"/>
  </r>
  <r>
    <x v="20"/>
    <n v="331.24"/>
    <n v="39"/>
    <x v="0"/>
    <n v="12918.36"/>
    <x v="2"/>
    <x v="3"/>
    <n v="0.11773940345368916"/>
    <n v="128"/>
    <x v="3"/>
  </r>
  <r>
    <x v="21"/>
    <n v="276.64999999999998"/>
    <n v="0"/>
    <x v="0"/>
    <n v="0"/>
    <x v="2"/>
    <x v="1"/>
    <n v="0"/>
    <n v="125"/>
    <x v="14"/>
  </r>
  <r>
    <x v="22"/>
    <n v="26.03"/>
    <n v="1000"/>
    <x v="0"/>
    <n v="26030"/>
    <x v="0"/>
    <x v="0"/>
    <n v="38.417210910487896"/>
    <n v="127"/>
    <x v="15"/>
  </r>
  <r>
    <x v="23"/>
    <n v="321.05"/>
    <n v="1"/>
    <x v="0"/>
    <n v="321.05"/>
    <x v="2"/>
    <x v="2"/>
    <n v="3.1147796293412239E-3"/>
    <n v="127"/>
    <x v="16"/>
  </r>
  <r>
    <x v="24"/>
    <n v="219.63"/>
    <n v="0"/>
    <x v="0"/>
    <n v="0"/>
    <x v="2"/>
    <x v="1"/>
    <n v="0"/>
    <n v="117"/>
    <x v="11"/>
  </r>
  <r>
    <x v="25"/>
    <n v="574.86"/>
    <n v="0"/>
    <x v="0"/>
    <n v="0"/>
    <x v="2"/>
    <x v="1"/>
    <n v="0"/>
    <n v="128"/>
    <x v="3"/>
  </r>
  <r>
    <x v="26"/>
    <n v="497.44"/>
    <n v="1"/>
    <x v="0"/>
    <n v="497.44"/>
    <x v="2"/>
    <x v="2"/>
    <n v="2.0102926986169186E-3"/>
    <n v="117"/>
    <x v="5"/>
  </r>
  <r>
    <x v="27"/>
    <n v="382.06"/>
    <n v="0"/>
    <x v="0"/>
    <n v="0"/>
    <x v="2"/>
    <x v="1"/>
    <n v="0"/>
    <n v="95"/>
    <x v="3"/>
  </r>
  <r>
    <x v="28"/>
    <n v="49.39"/>
    <n v="1"/>
    <x v="0"/>
    <n v="49.39"/>
    <x v="0"/>
    <x v="2"/>
    <n v="2.024701356549909E-2"/>
    <n v="127"/>
    <x v="17"/>
  </r>
  <r>
    <x v="29"/>
    <n v="225.91"/>
    <n v="1"/>
    <x v="0"/>
    <n v="225.91"/>
    <x v="2"/>
    <x v="2"/>
    <n v="4.4265415430923818E-3"/>
    <n v="116"/>
    <x v="3"/>
  </r>
  <r>
    <x v="30"/>
    <n v="74.17"/>
    <n v="0"/>
    <x v="0"/>
    <n v="0"/>
    <x v="3"/>
    <x v="1"/>
    <n v="0"/>
    <n v="127"/>
    <x v="18"/>
  </r>
  <r>
    <x v="31"/>
    <n v="179.99"/>
    <n v="2"/>
    <x v="0"/>
    <n v="359.98"/>
    <x v="1"/>
    <x v="2"/>
    <n v="1.1111728429357186E-2"/>
    <n v="128"/>
    <x v="3"/>
  </r>
  <r>
    <x v="32"/>
    <n v="48.56"/>
    <n v="3"/>
    <x v="0"/>
    <n v="145.68"/>
    <x v="0"/>
    <x v="2"/>
    <n v="6.1779242174629323E-2"/>
    <n v="111"/>
    <x v="19"/>
  </r>
  <r>
    <x v="33"/>
    <n v="9.7100000000000009"/>
    <n v="110"/>
    <x v="0"/>
    <n v="1068.1000000000001"/>
    <x v="0"/>
    <x v="0"/>
    <n v="11.32852729145211"/>
    <n v="126"/>
    <x v="20"/>
  </r>
  <r>
    <x v="34"/>
    <n v="172.36"/>
    <n v="5"/>
    <x v="0"/>
    <n v="861.80000000000007"/>
    <x v="1"/>
    <x v="2"/>
    <n v="2.900905082385704E-2"/>
    <n v="128"/>
    <x v="21"/>
  </r>
  <r>
    <x v="35"/>
    <n v="91.06"/>
    <n v="0"/>
    <x v="0"/>
    <n v="0"/>
    <x v="3"/>
    <x v="1"/>
    <n v="0"/>
    <n v="124"/>
    <x v="22"/>
  </r>
  <r>
    <x v="36"/>
    <n v="86.8"/>
    <n v="18"/>
    <x v="0"/>
    <n v="1562.3999999999999"/>
    <x v="3"/>
    <x v="3"/>
    <n v="0.20737327188940094"/>
    <n v="120"/>
    <x v="3"/>
  </r>
  <r>
    <x v="37"/>
    <n v="40.130000000000003"/>
    <n v="1"/>
    <x v="0"/>
    <n v="40.130000000000003"/>
    <x v="0"/>
    <x v="2"/>
    <n v="2.4919013207076998E-2"/>
    <n v="127"/>
    <x v="23"/>
  </r>
  <r>
    <x v="38"/>
    <n v="445.4"/>
    <n v="1"/>
    <x v="0"/>
    <n v="445.4"/>
    <x v="2"/>
    <x v="2"/>
    <n v="2.2451728783116302E-3"/>
    <n v="118"/>
    <x v="24"/>
  </r>
  <r>
    <x v="6"/>
    <n v="270.58999999999997"/>
    <n v="1"/>
    <x v="0"/>
    <n v="270.58999999999997"/>
    <x v="2"/>
    <x v="2"/>
    <n v="3.695628071990835E-3"/>
    <n v="117"/>
    <x v="25"/>
  </r>
  <r>
    <x v="39"/>
    <n v="157.84"/>
    <n v="0"/>
    <x v="0"/>
    <n v="0"/>
    <x v="1"/>
    <x v="1"/>
    <n v="0"/>
    <n v="122"/>
    <x v="26"/>
  </r>
  <r>
    <x v="40"/>
    <n v="123.57"/>
    <n v="1"/>
    <x v="0"/>
    <n v="123.57"/>
    <x v="1"/>
    <x v="2"/>
    <n v="8.0925791049607509E-3"/>
    <n v="128"/>
    <x v="27"/>
  </r>
  <r>
    <x v="41"/>
    <n v="87.08"/>
    <n v="11"/>
    <x v="0"/>
    <n v="957.88"/>
    <x v="3"/>
    <x v="3"/>
    <n v="0.12632062471290767"/>
    <n v="125"/>
    <x v="28"/>
  </r>
  <r>
    <x v="42"/>
    <n v="177.76"/>
    <n v="0"/>
    <x v="0"/>
    <n v="0"/>
    <x v="1"/>
    <x v="1"/>
    <n v="0"/>
    <n v="122"/>
    <x v="29"/>
  </r>
  <r>
    <x v="43"/>
    <n v="384.35"/>
    <n v="0"/>
    <x v="0"/>
    <n v="0"/>
    <x v="2"/>
    <x v="1"/>
    <n v="0"/>
    <n v="115"/>
    <x v="30"/>
  </r>
  <r>
    <x v="44"/>
    <n v="161.63"/>
    <n v="0"/>
    <x v="0"/>
    <n v="0"/>
    <x v="1"/>
    <x v="1"/>
    <n v="0"/>
    <n v="122"/>
    <x v="31"/>
  </r>
  <r>
    <x v="45"/>
    <n v="288.54000000000002"/>
    <n v="0"/>
    <x v="0"/>
    <n v="0"/>
    <x v="2"/>
    <x v="1"/>
    <n v="0"/>
    <n v="119"/>
    <x v="32"/>
  </r>
  <r>
    <x v="46"/>
    <n v="404.78"/>
    <n v="0"/>
    <x v="0"/>
    <n v="0"/>
    <x v="2"/>
    <x v="1"/>
    <n v="0"/>
    <n v="127"/>
    <x v="3"/>
  </r>
  <r>
    <x v="47"/>
    <n v="435.86"/>
    <n v="5"/>
    <x v="0"/>
    <n v="2179.3000000000002"/>
    <x v="2"/>
    <x v="2"/>
    <n v="1.1471573441013169E-2"/>
    <n v="125"/>
    <x v="33"/>
  </r>
  <r>
    <x v="48"/>
    <n v="393.44"/>
    <n v="16"/>
    <x v="0"/>
    <n v="6295.04"/>
    <x v="2"/>
    <x v="3"/>
    <n v="4.0666937779585195E-2"/>
    <n v="112"/>
    <x v="3"/>
  </r>
  <r>
    <x v="49"/>
    <n v="432.98"/>
    <n v="1"/>
    <x v="0"/>
    <n v="432.98"/>
    <x v="2"/>
    <x v="2"/>
    <n v="2.3095755000230958E-3"/>
    <n v="123"/>
    <x v="34"/>
  </r>
  <r>
    <x v="50"/>
    <n v="144.05000000000001"/>
    <n v="0"/>
    <x v="0"/>
    <n v="0"/>
    <x v="1"/>
    <x v="1"/>
    <n v="0"/>
    <n v="124"/>
    <x v="3"/>
  </r>
  <r>
    <x v="51"/>
    <n v="335.98"/>
    <n v="6"/>
    <x v="0"/>
    <n v="2015.88"/>
    <x v="2"/>
    <x v="2"/>
    <n v="1.7858205845586044E-2"/>
    <n v="114"/>
    <x v="5"/>
  </r>
  <r>
    <x v="52"/>
    <n v="96.15"/>
    <n v="7"/>
    <x v="0"/>
    <n v="673.05000000000007"/>
    <x v="3"/>
    <x v="2"/>
    <n v="7.2802912116484653E-2"/>
    <n v="126"/>
    <x v="3"/>
  </r>
  <r>
    <x v="53"/>
    <n v="279.49"/>
    <n v="3"/>
    <x v="0"/>
    <n v="838.47"/>
    <x v="2"/>
    <x v="2"/>
    <n v="1.0733836631006476E-2"/>
    <n v="128"/>
    <x v="35"/>
  </r>
  <r>
    <x v="54"/>
    <n v="313.48"/>
    <n v="0"/>
    <x v="0"/>
    <n v="0"/>
    <x v="2"/>
    <x v="1"/>
    <n v="0"/>
    <n v="128"/>
    <x v="3"/>
  </r>
  <r>
    <x v="55"/>
    <n v="308.39"/>
    <n v="0"/>
    <x v="0"/>
    <n v="0"/>
    <x v="2"/>
    <x v="1"/>
    <n v="0"/>
    <n v="123"/>
    <x v="36"/>
  </r>
  <r>
    <x v="56"/>
    <n v="136.04"/>
    <n v="0"/>
    <x v="0"/>
    <n v="0"/>
    <x v="1"/>
    <x v="1"/>
    <n v="0"/>
    <n v="118"/>
    <x v="37"/>
  </r>
  <r>
    <x v="57"/>
    <n v="160.01"/>
    <n v="0"/>
    <x v="0"/>
    <n v="0"/>
    <x v="1"/>
    <x v="1"/>
    <n v="0"/>
    <n v="125"/>
    <x v="3"/>
  </r>
  <r>
    <x v="58"/>
    <n v="86.77"/>
    <n v="1"/>
    <x v="0"/>
    <n v="86.77"/>
    <x v="3"/>
    <x v="2"/>
    <n v="1.1524720525527256E-2"/>
    <n v="90"/>
    <x v="23"/>
  </r>
  <r>
    <x v="59"/>
    <n v="175.94"/>
    <n v="1"/>
    <x v="0"/>
    <n v="175.94"/>
    <x v="1"/>
    <x v="2"/>
    <n v="5.6837558258497215E-3"/>
    <n v="128"/>
    <x v="38"/>
  </r>
  <r>
    <x v="60"/>
    <n v="552.62"/>
    <n v="0"/>
    <x v="0"/>
    <n v="0"/>
    <x v="2"/>
    <x v="1"/>
    <n v="0"/>
    <n v="73"/>
    <x v="39"/>
  </r>
  <r>
    <x v="61"/>
    <n v="122.3"/>
    <n v="1"/>
    <x v="0"/>
    <n v="122.3"/>
    <x v="1"/>
    <x v="2"/>
    <n v="8.1766148814390836E-3"/>
    <n v="113"/>
    <x v="40"/>
  </r>
  <r>
    <x v="62"/>
    <n v="266.5"/>
    <n v="2"/>
    <x v="0"/>
    <n v="533"/>
    <x v="2"/>
    <x v="2"/>
    <n v="7.5046904315196998E-3"/>
    <n v="126"/>
    <x v="41"/>
  </r>
  <r>
    <x v="63"/>
    <n v="303.56"/>
    <n v="0"/>
    <x v="0"/>
    <n v="0"/>
    <x v="2"/>
    <x v="1"/>
    <n v="0"/>
    <n v="65"/>
    <x v="42"/>
  </r>
  <r>
    <x v="25"/>
    <n v="574.86"/>
    <n v="0"/>
    <x v="0"/>
    <n v="0"/>
    <x v="2"/>
    <x v="1"/>
    <n v="0"/>
    <n v="128"/>
    <x v="43"/>
  </r>
  <r>
    <x v="64"/>
    <n v="31.71"/>
    <n v="60"/>
    <x v="0"/>
    <n v="1902.6000000000001"/>
    <x v="0"/>
    <x v="0"/>
    <n v="1.8921475875118259"/>
    <n v="128"/>
    <x v="3"/>
  </r>
  <r>
    <x v="65"/>
    <n v="36.39"/>
    <n v="0"/>
    <x v="0"/>
    <n v="0"/>
    <x v="0"/>
    <x v="1"/>
    <n v="0"/>
    <n v="123"/>
    <x v="34"/>
  </r>
  <r>
    <x v="66"/>
    <n v="105.3"/>
    <n v="4"/>
    <x v="0"/>
    <n v="421.2"/>
    <x v="1"/>
    <x v="2"/>
    <n v="3.7986704653371318E-2"/>
    <n v="125"/>
    <x v="3"/>
  </r>
  <r>
    <x v="67"/>
    <n v="101.98"/>
    <n v="0"/>
    <x v="0"/>
    <n v="0"/>
    <x v="1"/>
    <x v="1"/>
    <n v="0"/>
    <n v="114"/>
    <x v="5"/>
  </r>
  <r>
    <x v="13"/>
    <n v="117.66"/>
    <n v="0"/>
    <x v="0"/>
    <n v="0"/>
    <x v="1"/>
    <x v="1"/>
    <n v="0"/>
    <n v="115"/>
    <x v="3"/>
  </r>
  <r>
    <x v="68"/>
    <n v="194.17"/>
    <n v="0"/>
    <x v="0"/>
    <n v="0"/>
    <x v="1"/>
    <x v="1"/>
    <n v="0"/>
    <n v="117"/>
    <x v="44"/>
  </r>
  <r>
    <x v="69"/>
    <n v="48.43"/>
    <n v="6"/>
    <x v="0"/>
    <n v="290.58"/>
    <x v="0"/>
    <x v="2"/>
    <n v="0.12389015073301672"/>
    <n v="124"/>
    <x v="3"/>
  </r>
  <r>
    <x v="70"/>
    <n v="159.72999999999999"/>
    <n v="0"/>
    <x v="0"/>
    <n v="0"/>
    <x v="1"/>
    <x v="1"/>
    <n v="0"/>
    <n v="122"/>
    <x v="36"/>
  </r>
  <r>
    <x v="71"/>
    <n v="584.04999999999995"/>
    <n v="1"/>
    <x v="0"/>
    <n v="584.04999999999995"/>
    <x v="2"/>
    <x v="2"/>
    <n v="1.7121821761835461E-3"/>
    <n v="126"/>
    <x v="45"/>
  </r>
  <r>
    <x v="72"/>
    <n v="218.84"/>
    <n v="0"/>
    <x v="0"/>
    <n v="0"/>
    <x v="2"/>
    <x v="1"/>
    <n v="0"/>
    <n v="122"/>
    <x v="3"/>
  </r>
  <r>
    <x v="18"/>
    <n v="376.5"/>
    <n v="0"/>
    <x v="0"/>
    <n v="0"/>
    <x v="2"/>
    <x v="1"/>
    <n v="0"/>
    <n v="120"/>
    <x v="23"/>
  </r>
  <r>
    <x v="24"/>
    <n v="219.63"/>
    <n v="0"/>
    <x v="0"/>
    <n v="0"/>
    <x v="2"/>
    <x v="1"/>
    <n v="0"/>
    <n v="117"/>
    <x v="46"/>
  </r>
  <r>
    <x v="26"/>
    <n v="497.44"/>
    <n v="1"/>
    <x v="0"/>
    <n v="497.44"/>
    <x v="2"/>
    <x v="2"/>
    <n v="2.0102926986169186E-3"/>
    <n v="117"/>
    <x v="47"/>
  </r>
  <r>
    <x v="73"/>
    <n v="106.19"/>
    <n v="0"/>
    <x v="0"/>
    <n v="0"/>
    <x v="1"/>
    <x v="1"/>
    <n v="0"/>
    <n v="128"/>
    <x v="48"/>
  </r>
  <r>
    <x v="74"/>
    <n v="21.22"/>
    <n v="3"/>
    <x v="0"/>
    <n v="63.66"/>
    <x v="0"/>
    <x v="2"/>
    <n v="0.14137606032045241"/>
    <n v="113"/>
    <x v="3"/>
  </r>
  <r>
    <x v="75"/>
    <n v="129.68"/>
    <n v="8"/>
    <x v="0"/>
    <n v="1037.44"/>
    <x v="1"/>
    <x v="2"/>
    <n v="6.1690314620604564E-2"/>
    <n v="84"/>
    <x v="49"/>
  </r>
  <r>
    <x v="59"/>
    <n v="143.97999999999999"/>
    <n v="0"/>
    <x v="0"/>
    <n v="0"/>
    <x v="1"/>
    <x v="1"/>
    <n v="0"/>
    <n v="128"/>
    <x v="50"/>
  </r>
  <r>
    <x v="76"/>
    <n v="172.61"/>
    <n v="1"/>
    <x v="0"/>
    <n v="172.61"/>
    <x v="1"/>
    <x v="2"/>
    <n v="5.7934071027171078E-3"/>
    <n v="68"/>
    <x v="3"/>
  </r>
  <r>
    <x v="28"/>
    <n v="49.39"/>
    <n v="1"/>
    <x v="0"/>
    <n v="49.39"/>
    <x v="0"/>
    <x v="2"/>
    <n v="2.024701356549909E-2"/>
    <n v="127"/>
    <x v="34"/>
  </r>
  <r>
    <x v="77"/>
    <n v="151.55000000000001"/>
    <n v="4"/>
    <x v="0"/>
    <n v="606.20000000000005"/>
    <x v="1"/>
    <x v="2"/>
    <n v="2.6393929396238865E-2"/>
    <n v="127"/>
    <x v="3"/>
  </r>
  <r>
    <x v="78"/>
    <n v="237.47"/>
    <n v="11"/>
    <x v="0"/>
    <n v="2612.17"/>
    <x v="2"/>
    <x v="3"/>
    <n v="4.632164062828989E-2"/>
    <n v="121"/>
    <x v="5"/>
  </r>
  <r>
    <x v="79"/>
    <n v="282.27"/>
    <n v="0"/>
    <x v="0"/>
    <n v="0"/>
    <x v="2"/>
    <x v="1"/>
    <n v="0"/>
    <n v="119"/>
    <x v="3"/>
  </r>
  <r>
    <x v="29"/>
    <n v="225.91"/>
    <n v="1"/>
    <x v="0"/>
    <n v="225.91"/>
    <x v="2"/>
    <x v="2"/>
    <n v="4.4265415430923818E-3"/>
    <n v="116"/>
    <x v="51"/>
  </r>
  <r>
    <x v="80"/>
    <n v="55.96"/>
    <n v="1"/>
    <x v="0"/>
    <n v="55.96"/>
    <x v="3"/>
    <x v="2"/>
    <n v="1.7869907076483203E-2"/>
    <n v="109"/>
    <x v="3"/>
  </r>
  <r>
    <x v="30"/>
    <n v="74.17"/>
    <n v="0"/>
    <x v="0"/>
    <n v="0"/>
    <x v="3"/>
    <x v="1"/>
    <n v="0"/>
    <n v="127"/>
    <x v="36"/>
  </r>
  <r>
    <x v="81"/>
    <n v="305.08"/>
    <n v="1"/>
    <x v="0"/>
    <n v="305.08"/>
    <x v="2"/>
    <x v="2"/>
    <n v="3.2778287662252525E-3"/>
    <n v="128"/>
    <x v="52"/>
  </r>
  <r>
    <x v="82"/>
    <n v="342.3"/>
    <n v="19"/>
    <x v="0"/>
    <n v="6503.7"/>
    <x v="2"/>
    <x v="3"/>
    <n v="5.5506865322816241E-2"/>
    <n v="127"/>
    <x v="3"/>
  </r>
  <r>
    <x v="83"/>
    <n v="149.82"/>
    <n v="0"/>
    <x v="0"/>
    <n v="0"/>
    <x v="1"/>
    <x v="1"/>
    <n v="0"/>
    <n v="111"/>
    <x v="23"/>
  </r>
  <r>
    <x v="84"/>
    <n v="77.650000000000006"/>
    <n v="1"/>
    <x v="0"/>
    <n v="77.650000000000006"/>
    <x v="3"/>
    <x v="2"/>
    <n v="1.28783000643915E-2"/>
    <n v="116"/>
    <x v="53"/>
  </r>
  <r>
    <x v="85"/>
    <n v="423.56"/>
    <n v="0"/>
    <x v="0"/>
    <n v="0"/>
    <x v="2"/>
    <x v="1"/>
    <n v="0"/>
    <n v="118"/>
    <x v="54"/>
  </r>
  <r>
    <x v="8"/>
    <n v="43.96"/>
    <n v="3"/>
    <x v="1"/>
    <n v="131.88"/>
    <x v="0"/>
    <x v="2"/>
    <n v="6.8243858052775247E-2"/>
    <n v="126"/>
    <x v="55"/>
  </r>
  <r>
    <x v="86"/>
    <n v="145.9"/>
    <n v="5"/>
    <x v="0"/>
    <n v="729.5"/>
    <x v="1"/>
    <x v="2"/>
    <n v="3.4270047978067167E-2"/>
    <n v="116"/>
    <x v="56"/>
  </r>
  <r>
    <x v="32"/>
    <n v="48.56"/>
    <n v="3"/>
    <x v="0"/>
    <n v="145.68"/>
    <x v="0"/>
    <x v="2"/>
    <n v="6.1779242174629323E-2"/>
    <n v="111"/>
    <x v="3"/>
  </r>
  <r>
    <x v="87"/>
    <n v="200.12"/>
    <n v="28"/>
    <x v="0"/>
    <n v="5603.3600000000006"/>
    <x v="2"/>
    <x v="3"/>
    <n v="0.13991605036977814"/>
    <n v="127"/>
    <x v="57"/>
  </r>
  <r>
    <x v="2"/>
    <n v="39.46"/>
    <n v="7"/>
    <x v="0"/>
    <n v="276.22000000000003"/>
    <x v="0"/>
    <x v="2"/>
    <n v="0.17739483020780536"/>
    <n v="124"/>
    <x v="58"/>
  </r>
  <r>
    <x v="88"/>
    <n v="38.58"/>
    <n v="2"/>
    <x v="0"/>
    <n v="77.16"/>
    <x v="0"/>
    <x v="2"/>
    <n v="5.1840331778123382E-2"/>
    <n v="128"/>
    <x v="59"/>
  </r>
  <r>
    <x v="89"/>
    <n v="361.06"/>
    <n v="0"/>
    <x v="0"/>
    <n v="0"/>
    <x v="2"/>
    <x v="1"/>
    <n v="0"/>
    <n v="79"/>
    <x v="3"/>
  </r>
  <r>
    <x v="90"/>
    <n v="90.8"/>
    <n v="4"/>
    <x v="0"/>
    <n v="363.2"/>
    <x v="3"/>
    <x v="2"/>
    <n v="4.405286343612335E-2"/>
    <n v="74"/>
    <x v="34"/>
  </r>
  <r>
    <x v="91"/>
    <n v="297.24"/>
    <n v="1"/>
    <x v="0"/>
    <n v="297.24"/>
    <x v="2"/>
    <x v="2"/>
    <n v="3.3642847530614989E-3"/>
    <n v="113"/>
    <x v="3"/>
  </r>
  <r>
    <x v="92"/>
    <n v="150.54"/>
    <n v="7"/>
    <x v="0"/>
    <n v="1053.78"/>
    <x v="1"/>
    <x v="2"/>
    <n v="4.6499269297196763E-2"/>
    <n v="123"/>
    <x v="5"/>
  </r>
  <r>
    <x v="37"/>
    <n v="40.130000000000003"/>
    <n v="1"/>
    <x v="0"/>
    <n v="40.130000000000003"/>
    <x v="0"/>
    <x v="2"/>
    <n v="2.4919013207076998E-2"/>
    <n v="127"/>
    <x v="3"/>
  </r>
  <r>
    <x v="93"/>
    <n v="186.18"/>
    <n v="0"/>
    <x v="0"/>
    <n v="0"/>
    <x v="1"/>
    <x v="1"/>
    <n v="0"/>
    <n v="110"/>
    <x v="60"/>
  </r>
  <r>
    <x v="94"/>
    <n v="58.99"/>
    <n v="223"/>
    <x v="0"/>
    <n v="13154.77"/>
    <x v="3"/>
    <x v="0"/>
    <n v="3.7803017460586541"/>
    <n v="127"/>
    <x v="3"/>
  </r>
  <r>
    <x v="95"/>
    <n v="141.18"/>
    <n v="1"/>
    <x v="0"/>
    <n v="141.18"/>
    <x v="1"/>
    <x v="2"/>
    <n v="7.0831562544269727E-3"/>
    <n v="109"/>
    <x v="61"/>
  </r>
  <r>
    <x v="96"/>
    <n v="377.51"/>
    <n v="2"/>
    <x v="0"/>
    <n v="755.02"/>
    <x v="2"/>
    <x v="2"/>
    <n v="5.2978729040290325E-3"/>
    <n v="126"/>
    <x v="62"/>
  </r>
  <r>
    <x v="38"/>
    <n v="445.4"/>
    <n v="1"/>
    <x v="0"/>
    <n v="445.4"/>
    <x v="2"/>
    <x v="2"/>
    <n v="2.2451728783116302E-3"/>
    <n v="118"/>
    <x v="3"/>
  </r>
  <r>
    <x v="97"/>
    <n v="167.79"/>
    <n v="1"/>
    <x v="0"/>
    <n v="167.79"/>
    <x v="1"/>
    <x v="2"/>
    <n v="5.9598307408069611E-3"/>
    <n v="128"/>
    <x v="23"/>
  </r>
  <r>
    <x v="98"/>
    <n v="302.17"/>
    <n v="0"/>
    <x v="0"/>
    <n v="0"/>
    <x v="2"/>
    <x v="1"/>
    <n v="0"/>
    <n v="122"/>
    <x v="63"/>
  </r>
  <r>
    <x v="99"/>
    <n v="103.78"/>
    <n v="15"/>
    <x v="0"/>
    <n v="1556.7"/>
    <x v="1"/>
    <x v="3"/>
    <n v="0.14453651956060898"/>
    <n v="126"/>
    <x v="64"/>
  </r>
  <r>
    <x v="100"/>
    <n v="84.52"/>
    <n v="1"/>
    <x v="0"/>
    <n v="84.52"/>
    <x v="3"/>
    <x v="2"/>
    <n v="1.1831519167061051E-2"/>
    <n v="128"/>
    <x v="65"/>
  </r>
  <r>
    <x v="39"/>
    <n v="157.84"/>
    <n v="0"/>
    <x v="0"/>
    <n v="0"/>
    <x v="1"/>
    <x v="1"/>
    <n v="0"/>
    <n v="122"/>
    <x v="3"/>
  </r>
  <r>
    <x v="101"/>
    <n v="713.77"/>
    <n v="0"/>
    <x v="0"/>
    <n v="0"/>
    <x v="2"/>
    <x v="1"/>
    <n v="0"/>
    <n v="126"/>
    <x v="66"/>
  </r>
  <r>
    <x v="102"/>
    <n v="157.05000000000001"/>
    <n v="12"/>
    <x v="0"/>
    <n v="1884.6000000000001"/>
    <x v="1"/>
    <x v="3"/>
    <n v="7.6408787010506199E-2"/>
    <n v="128"/>
    <x v="3"/>
  </r>
  <r>
    <x v="103"/>
    <n v="302.94"/>
    <n v="0"/>
    <x v="0"/>
    <n v="0"/>
    <x v="2"/>
    <x v="1"/>
    <n v="0"/>
    <n v="122"/>
    <x v="5"/>
  </r>
  <r>
    <x v="104"/>
    <n v="897.64"/>
    <n v="6"/>
    <x v="0"/>
    <n v="5385.84"/>
    <x v="2"/>
    <x v="2"/>
    <n v="6.6841941089969253E-3"/>
    <n v="119"/>
    <x v="3"/>
  </r>
  <r>
    <x v="105"/>
    <n v="192.58"/>
    <n v="0"/>
    <x v="0"/>
    <n v="0"/>
    <x v="1"/>
    <x v="1"/>
    <n v="0"/>
    <n v="126"/>
    <x v="67"/>
  </r>
  <r>
    <x v="106"/>
    <n v="443.39"/>
    <n v="0"/>
    <x v="0"/>
    <n v="0"/>
    <x v="2"/>
    <x v="1"/>
    <n v="0"/>
    <n v="117"/>
    <x v="3"/>
  </r>
  <r>
    <x v="107"/>
    <n v="93.82"/>
    <n v="1"/>
    <x v="0"/>
    <n v="93.82"/>
    <x v="3"/>
    <x v="2"/>
    <n v="1.0658708164570456E-2"/>
    <n v="119"/>
    <x v="68"/>
  </r>
  <r>
    <x v="108"/>
    <n v="356.63"/>
    <n v="1"/>
    <x v="0"/>
    <n v="356.63"/>
    <x v="2"/>
    <x v="2"/>
    <n v="2.8040265821719992E-3"/>
    <n v="108"/>
    <x v="3"/>
  </r>
  <r>
    <x v="109"/>
    <n v="115.92"/>
    <n v="0"/>
    <x v="0"/>
    <n v="0"/>
    <x v="1"/>
    <x v="1"/>
    <n v="0"/>
    <n v="123"/>
    <x v="5"/>
  </r>
  <r>
    <x v="110"/>
    <n v="263.91000000000003"/>
    <n v="15"/>
    <x v="0"/>
    <n v="3958.6500000000005"/>
    <x v="2"/>
    <x v="3"/>
    <n v="5.6837558258497206E-2"/>
    <n v="109"/>
    <x v="3"/>
  </r>
  <r>
    <x v="111"/>
    <n v="115.19"/>
    <n v="30"/>
    <x v="0"/>
    <n v="3455.7"/>
    <x v="1"/>
    <x v="3"/>
    <n v="0.26043927424255581"/>
    <n v="126"/>
    <x v="69"/>
  </r>
  <r>
    <x v="112"/>
    <n v="42.06"/>
    <n v="2"/>
    <x v="0"/>
    <n v="84.12"/>
    <x v="0"/>
    <x v="2"/>
    <n v="4.7551117451260103E-2"/>
    <n v="83"/>
    <x v="3"/>
  </r>
  <r>
    <x v="113"/>
    <n v="115.28"/>
    <n v="0"/>
    <x v="0"/>
    <n v="0"/>
    <x v="1"/>
    <x v="1"/>
    <n v="0"/>
    <n v="126"/>
    <x v="70"/>
  </r>
  <r>
    <x v="114"/>
    <n v="111.74"/>
    <n v="14"/>
    <x v="0"/>
    <n v="1564.36"/>
    <x v="1"/>
    <x v="3"/>
    <n v="0.12529085376767496"/>
    <n v="126"/>
    <x v="71"/>
  </r>
  <r>
    <x v="115"/>
    <n v="107.9"/>
    <n v="1"/>
    <x v="0"/>
    <n v="107.9"/>
    <x v="1"/>
    <x v="2"/>
    <n v="9.2678405931417972E-3"/>
    <n v="57"/>
    <x v="72"/>
  </r>
  <r>
    <x v="116"/>
    <n v="73.739999999999995"/>
    <n v="6"/>
    <x v="0"/>
    <n v="442.43999999999994"/>
    <x v="3"/>
    <x v="2"/>
    <n v="8.1366965012205056E-2"/>
    <n v="116"/>
    <x v="73"/>
  </r>
  <r>
    <x v="117"/>
    <n v="131.76"/>
    <n v="0"/>
    <x v="0"/>
    <n v="0"/>
    <x v="1"/>
    <x v="1"/>
    <n v="0"/>
    <n v="119"/>
    <x v="3"/>
  </r>
  <r>
    <x v="118"/>
    <n v="94.75"/>
    <n v="53"/>
    <x v="2"/>
    <n v="5021.75"/>
    <x v="3"/>
    <x v="0"/>
    <n v="0.55936675461741425"/>
    <n v="123"/>
    <x v="74"/>
  </r>
  <r>
    <x v="119"/>
    <n v="89.13"/>
    <n v="7"/>
    <x v="0"/>
    <n v="623.91"/>
    <x v="3"/>
    <x v="2"/>
    <n v="7.8536968473016944E-2"/>
    <n v="122"/>
    <x v="75"/>
  </r>
  <r>
    <x v="120"/>
    <n v="156.84"/>
    <n v="1"/>
    <x v="0"/>
    <n v="156.84"/>
    <x v="1"/>
    <x v="2"/>
    <n v="6.3759245090538128E-3"/>
    <n v="128"/>
    <x v="76"/>
  </r>
  <r>
    <x v="121"/>
    <n v="85.01"/>
    <n v="0"/>
    <x v="0"/>
    <n v="0"/>
    <x v="3"/>
    <x v="1"/>
    <n v="0"/>
    <n v="119"/>
    <x v="77"/>
  </r>
  <r>
    <x v="122"/>
    <n v="82.36"/>
    <n v="1"/>
    <x v="0"/>
    <n v="82.36"/>
    <x v="3"/>
    <x v="2"/>
    <n v="1.2141816415735794E-2"/>
    <n v="128"/>
    <x v="3"/>
  </r>
  <r>
    <x v="123"/>
    <n v="265.91000000000003"/>
    <n v="1"/>
    <x v="0"/>
    <n v="265.91000000000003"/>
    <x v="2"/>
    <x v="2"/>
    <n v="3.7606709036892179E-3"/>
    <n v="121"/>
    <x v="5"/>
  </r>
  <r>
    <x v="34"/>
    <n v="148.59"/>
    <n v="1"/>
    <x v="0"/>
    <n v="148.59"/>
    <x v="1"/>
    <x v="2"/>
    <n v="6.7299279897705096E-3"/>
    <n v="128"/>
    <x v="3"/>
  </r>
  <r>
    <x v="124"/>
    <n v="148.63"/>
    <n v="2"/>
    <x v="0"/>
    <n v="297.26"/>
    <x v="1"/>
    <x v="2"/>
    <n v="1.3456233600215301E-2"/>
    <n v="106"/>
    <x v="78"/>
  </r>
  <r>
    <x v="125"/>
    <n v="165.14"/>
    <n v="2"/>
    <x v="0"/>
    <n v="330.28"/>
    <x v="1"/>
    <x v="2"/>
    <n v="1.2110936175366356E-2"/>
    <n v="124"/>
    <x v="3"/>
  </r>
  <r>
    <x v="126"/>
    <n v="131.97"/>
    <n v="1"/>
    <x v="0"/>
    <n v="131.97"/>
    <x v="1"/>
    <x v="2"/>
    <n v="7.5774797302417219E-3"/>
    <n v="106"/>
    <x v="79"/>
  </r>
  <r>
    <x v="127"/>
    <n v="313.75"/>
    <n v="0"/>
    <x v="0"/>
    <n v="0"/>
    <x v="2"/>
    <x v="1"/>
    <n v="0"/>
    <n v="128"/>
    <x v="80"/>
  </r>
  <r>
    <x v="128"/>
    <n v="351.62"/>
    <n v="0"/>
    <x v="0"/>
    <n v="0"/>
    <x v="2"/>
    <x v="1"/>
    <n v="0"/>
    <n v="125"/>
    <x v="81"/>
  </r>
  <r>
    <x v="129"/>
    <n v="164.72"/>
    <n v="0"/>
    <x v="0"/>
    <n v="0"/>
    <x v="1"/>
    <x v="1"/>
    <n v="0"/>
    <n v="111"/>
    <x v="82"/>
  </r>
  <r>
    <x v="130"/>
    <n v="208.23"/>
    <n v="1"/>
    <x v="0"/>
    <n v="208.23"/>
    <x v="2"/>
    <x v="2"/>
    <n v="4.8023819814628057E-3"/>
    <n v="118"/>
    <x v="3"/>
  </r>
  <r>
    <x v="87"/>
    <n v="222.59"/>
    <n v="4"/>
    <x v="0"/>
    <n v="890.36"/>
    <x v="2"/>
    <x v="2"/>
    <n v="1.7970259220989264E-2"/>
    <n v="127"/>
    <x v="74"/>
  </r>
  <r>
    <x v="131"/>
    <n v="139.27000000000001"/>
    <n v="0"/>
    <x v="0"/>
    <n v="0"/>
    <x v="1"/>
    <x v="1"/>
    <n v="0"/>
    <n v="119"/>
    <x v="83"/>
  </r>
  <r>
    <x v="97"/>
    <n v="207.23"/>
    <n v="4"/>
    <x v="0"/>
    <n v="828.92"/>
    <x v="2"/>
    <x v="2"/>
    <n v="1.9302224581383004E-2"/>
    <n v="128"/>
    <x v="84"/>
  </r>
  <r>
    <x v="45"/>
    <n v="288.54000000000002"/>
    <n v="0"/>
    <x v="0"/>
    <n v="0"/>
    <x v="2"/>
    <x v="1"/>
    <n v="0"/>
    <n v="119"/>
    <x v="84"/>
  </r>
  <r>
    <x v="132"/>
    <n v="129.15"/>
    <n v="3"/>
    <x v="0"/>
    <n v="387.45000000000005"/>
    <x v="1"/>
    <x v="2"/>
    <n v="2.3228803716608595E-2"/>
    <n v="114"/>
    <x v="3"/>
  </r>
  <r>
    <x v="133"/>
    <n v="86.86"/>
    <n v="0"/>
    <x v="0"/>
    <n v="0"/>
    <x v="3"/>
    <x v="1"/>
    <n v="0"/>
    <n v="124"/>
    <x v="5"/>
  </r>
  <r>
    <x v="134"/>
    <n v="1.99"/>
    <n v="1"/>
    <x v="0"/>
    <n v="1.99"/>
    <x v="0"/>
    <x v="2"/>
    <n v="0.50251256281407031"/>
    <n v="107"/>
    <x v="3"/>
  </r>
  <r>
    <x v="135"/>
    <n v="81.02"/>
    <n v="0"/>
    <x v="0"/>
    <n v="0"/>
    <x v="3"/>
    <x v="1"/>
    <n v="0"/>
    <n v="85"/>
    <x v="85"/>
  </r>
  <r>
    <x v="47"/>
    <n v="435.86"/>
    <n v="5"/>
    <x v="0"/>
    <n v="2179.3000000000002"/>
    <x v="2"/>
    <x v="2"/>
    <n v="1.1471573441013169E-2"/>
    <n v="125"/>
    <x v="3"/>
  </r>
  <r>
    <x v="136"/>
    <n v="484.46"/>
    <n v="0"/>
    <x v="0"/>
    <n v="0"/>
    <x v="2"/>
    <x v="1"/>
    <n v="0"/>
    <n v="98"/>
    <x v="86"/>
  </r>
  <r>
    <x v="137"/>
    <n v="163.41999999999999"/>
    <n v="5"/>
    <x v="0"/>
    <n v="817.09999999999991"/>
    <x v="1"/>
    <x v="2"/>
    <n v="3.0596010280259458E-2"/>
    <n v="123"/>
    <x v="87"/>
  </r>
  <r>
    <x v="138"/>
    <n v="103.38"/>
    <n v="4"/>
    <x v="0"/>
    <n v="413.52"/>
    <x v="1"/>
    <x v="2"/>
    <n v="3.8692203520990523E-2"/>
    <n v="128"/>
    <x v="88"/>
  </r>
  <r>
    <x v="23"/>
    <n v="321.05"/>
    <n v="1"/>
    <x v="0"/>
    <n v="321.05"/>
    <x v="2"/>
    <x v="2"/>
    <n v="3.1147796293412239E-3"/>
    <n v="127"/>
    <x v="82"/>
  </r>
  <r>
    <x v="139"/>
    <n v="42.98"/>
    <n v="0"/>
    <x v="0"/>
    <n v="0"/>
    <x v="0"/>
    <x v="1"/>
    <n v="0"/>
    <n v="126"/>
    <x v="3"/>
  </r>
  <r>
    <x v="140"/>
    <n v="104.75"/>
    <n v="1"/>
    <x v="0"/>
    <n v="104.75"/>
    <x v="1"/>
    <x v="2"/>
    <n v="9.5465393794749408E-3"/>
    <n v="111"/>
    <x v="74"/>
  </r>
  <r>
    <x v="48"/>
    <n v="393.44"/>
    <n v="16"/>
    <x v="0"/>
    <n v="6295.04"/>
    <x v="2"/>
    <x v="3"/>
    <n v="4.0666937779585195E-2"/>
    <n v="112"/>
    <x v="89"/>
  </r>
  <r>
    <x v="141"/>
    <n v="387.73"/>
    <n v="1"/>
    <x v="0"/>
    <n v="387.73"/>
    <x v="2"/>
    <x v="2"/>
    <n v="2.5791143321383437E-3"/>
    <n v="127"/>
    <x v="84"/>
  </r>
  <r>
    <x v="142"/>
    <n v="181.94"/>
    <n v="0"/>
    <x v="0"/>
    <n v="0"/>
    <x v="1"/>
    <x v="1"/>
    <n v="0"/>
    <n v="127"/>
    <x v="84"/>
  </r>
  <r>
    <x v="49"/>
    <n v="432.98"/>
    <n v="1"/>
    <x v="0"/>
    <n v="432.98"/>
    <x v="2"/>
    <x v="2"/>
    <n v="2.3095755000230958E-3"/>
    <n v="123"/>
    <x v="3"/>
  </r>
  <r>
    <x v="143"/>
    <n v="225.19"/>
    <n v="1"/>
    <x v="0"/>
    <n v="225.19"/>
    <x v="2"/>
    <x v="2"/>
    <n v="4.4406945246236512E-3"/>
    <n v="128"/>
    <x v="5"/>
  </r>
  <r>
    <x v="144"/>
    <n v="42.83"/>
    <n v="9"/>
    <x v="0"/>
    <n v="385.46999999999997"/>
    <x v="0"/>
    <x v="2"/>
    <n v="0.21013308428671493"/>
    <n v="120"/>
    <x v="3"/>
  </r>
  <r>
    <x v="145"/>
    <n v="298.14"/>
    <n v="0"/>
    <x v="0"/>
    <n v="0"/>
    <x v="2"/>
    <x v="1"/>
    <n v="0"/>
    <n v="105"/>
    <x v="90"/>
  </r>
  <r>
    <x v="146"/>
    <n v="141.47"/>
    <n v="3"/>
    <x v="0"/>
    <n v="424.40999999999997"/>
    <x v="1"/>
    <x v="2"/>
    <n v="2.1205909380080584E-2"/>
    <n v="121"/>
    <x v="3"/>
  </r>
  <r>
    <x v="147"/>
    <n v="157.25"/>
    <n v="2"/>
    <x v="0"/>
    <n v="314.5"/>
    <x v="1"/>
    <x v="2"/>
    <n v="1.2718600953895072E-2"/>
    <n v="128"/>
    <x v="91"/>
  </r>
  <r>
    <x v="148"/>
    <n v="339.1"/>
    <n v="0"/>
    <x v="0"/>
    <n v="0"/>
    <x v="2"/>
    <x v="1"/>
    <n v="0"/>
    <n v="117"/>
    <x v="92"/>
  </r>
  <r>
    <x v="149"/>
    <n v="374.4"/>
    <n v="0"/>
    <x v="0"/>
    <n v="0"/>
    <x v="2"/>
    <x v="1"/>
    <n v="0"/>
    <n v="36"/>
    <x v="93"/>
  </r>
  <r>
    <x v="150"/>
    <n v="141.05000000000001"/>
    <n v="7"/>
    <x v="0"/>
    <n v="987.35000000000014"/>
    <x v="1"/>
    <x v="2"/>
    <n v="4.9627791563275431E-2"/>
    <n v="123"/>
    <x v="82"/>
  </r>
  <r>
    <x v="51"/>
    <n v="335.98"/>
    <n v="6"/>
    <x v="0"/>
    <n v="2015.88"/>
    <x v="2"/>
    <x v="2"/>
    <n v="1.7858205845586044E-2"/>
    <n v="114"/>
    <x v="3"/>
  </r>
  <r>
    <x v="80"/>
    <n v="58.53"/>
    <n v="1"/>
    <x v="0"/>
    <n v="58.53"/>
    <x v="3"/>
    <x v="2"/>
    <n v="1.7085255424568596E-2"/>
    <n v="109"/>
    <x v="5"/>
  </r>
  <r>
    <x v="151"/>
    <n v="203.36"/>
    <n v="0"/>
    <x v="0"/>
    <n v="0"/>
    <x v="2"/>
    <x v="1"/>
    <n v="0"/>
    <n v="105"/>
    <x v="3"/>
  </r>
  <r>
    <x v="152"/>
    <n v="182.94"/>
    <n v="5"/>
    <x v="0"/>
    <n v="914.7"/>
    <x v="1"/>
    <x v="2"/>
    <n v="2.7331365475019131E-2"/>
    <n v="124"/>
    <x v="94"/>
  </r>
  <r>
    <x v="153"/>
    <n v="135.61000000000001"/>
    <n v="31"/>
    <x v="0"/>
    <n v="4203.9100000000008"/>
    <x v="1"/>
    <x v="3"/>
    <n v="0.22859671115699429"/>
    <n v="126"/>
    <x v="3"/>
  </r>
  <r>
    <x v="154"/>
    <n v="263.57"/>
    <n v="0"/>
    <x v="0"/>
    <n v="0"/>
    <x v="2"/>
    <x v="1"/>
    <n v="0"/>
    <n v="105"/>
    <x v="95"/>
  </r>
  <r>
    <x v="155"/>
    <n v="144.11000000000001"/>
    <n v="0"/>
    <x v="0"/>
    <n v="0"/>
    <x v="1"/>
    <x v="1"/>
    <n v="0"/>
    <n v="72"/>
    <x v="96"/>
  </r>
  <r>
    <x v="41"/>
    <n v="100.34"/>
    <n v="2"/>
    <x v="0"/>
    <n v="200.68"/>
    <x v="1"/>
    <x v="2"/>
    <n v="1.9932230416583614E-2"/>
    <n v="125"/>
    <x v="97"/>
  </r>
  <r>
    <x v="123"/>
    <n v="350.23"/>
    <n v="8"/>
    <x v="0"/>
    <n v="2801.84"/>
    <x v="2"/>
    <x v="2"/>
    <n v="2.2842132313051423E-2"/>
    <n v="121"/>
    <x v="82"/>
  </r>
  <r>
    <x v="156"/>
    <n v="58.94"/>
    <n v="1"/>
    <x v="0"/>
    <n v="58.94"/>
    <x v="3"/>
    <x v="2"/>
    <n v="1.6966406515100101E-2"/>
    <n v="128"/>
    <x v="3"/>
  </r>
  <r>
    <x v="157"/>
    <n v="161.81"/>
    <n v="0"/>
    <x v="0"/>
    <n v="0"/>
    <x v="1"/>
    <x v="1"/>
    <n v="0"/>
    <n v="128"/>
    <x v="98"/>
  </r>
  <r>
    <x v="158"/>
    <n v="26.36"/>
    <n v="1"/>
    <x v="0"/>
    <n v="26.36"/>
    <x v="0"/>
    <x v="2"/>
    <n v="3.7936267071320182E-2"/>
    <n v="118"/>
    <x v="84"/>
  </r>
  <r>
    <x v="159"/>
    <n v="415.51"/>
    <n v="1"/>
    <x v="0"/>
    <n v="415.51"/>
    <x v="2"/>
    <x v="2"/>
    <n v="2.4066809463069482E-3"/>
    <n v="128"/>
    <x v="99"/>
  </r>
  <r>
    <x v="102"/>
    <n v="156.46"/>
    <n v="3"/>
    <x v="0"/>
    <n v="469.38"/>
    <x v="1"/>
    <x v="2"/>
    <n v="1.9174229835101621E-2"/>
    <n v="128"/>
    <x v="100"/>
  </r>
  <r>
    <x v="160"/>
    <n v="325.77999999999997"/>
    <n v="0"/>
    <x v="0"/>
    <n v="0"/>
    <x v="2"/>
    <x v="1"/>
    <n v="0"/>
    <n v="86"/>
    <x v="3"/>
  </r>
  <r>
    <x v="161"/>
    <n v="141.43"/>
    <n v="29"/>
    <x v="0"/>
    <n v="4101.47"/>
    <x v="1"/>
    <x v="3"/>
    <n v="0.20504843385420349"/>
    <n v="128"/>
    <x v="5"/>
  </r>
  <r>
    <x v="162"/>
    <n v="349.73"/>
    <n v="7"/>
    <x v="0"/>
    <n v="2448.11"/>
    <x v="2"/>
    <x v="2"/>
    <n v="2.0015440482658048E-2"/>
    <n v="121"/>
    <x v="3"/>
  </r>
  <r>
    <x v="163"/>
    <n v="111.07"/>
    <n v="7"/>
    <x v="0"/>
    <n v="777.49"/>
    <x v="1"/>
    <x v="2"/>
    <n v="6.302331862789233E-2"/>
    <n v="102"/>
    <x v="101"/>
  </r>
  <r>
    <x v="164"/>
    <n v="301.72000000000003"/>
    <n v="0"/>
    <x v="0"/>
    <n v="0"/>
    <x v="2"/>
    <x v="1"/>
    <n v="0"/>
    <n v="121"/>
    <x v="3"/>
  </r>
  <r>
    <x v="165"/>
    <n v="10.85"/>
    <n v="87"/>
    <x v="3"/>
    <n v="943.94999999999993"/>
    <x v="0"/>
    <x v="0"/>
    <n v="8.0184331797235018"/>
    <n v="118"/>
    <x v="102"/>
  </r>
  <r>
    <x v="166"/>
    <n v="47.81"/>
    <n v="2"/>
    <x v="0"/>
    <n v="95.62"/>
    <x v="0"/>
    <x v="2"/>
    <n v="4.1832252666806104E-2"/>
    <n v="73"/>
    <x v="103"/>
  </r>
  <r>
    <x v="167"/>
    <n v="117.38"/>
    <n v="21"/>
    <x v="0"/>
    <n v="2464.98"/>
    <x v="1"/>
    <x v="3"/>
    <n v="0.1789061168853297"/>
    <n v="127"/>
    <x v="104"/>
  </r>
  <r>
    <x v="168"/>
    <n v="699.75"/>
    <n v="1"/>
    <x v="0"/>
    <n v="699.75"/>
    <x v="2"/>
    <x v="2"/>
    <n v="1.4290818149339049E-3"/>
    <n v="110"/>
    <x v="3"/>
  </r>
  <r>
    <x v="169"/>
    <n v="187.88"/>
    <n v="6"/>
    <x v="0"/>
    <n v="1127.28"/>
    <x v="1"/>
    <x v="2"/>
    <n v="3.1935277836917179E-2"/>
    <n v="128"/>
    <x v="5"/>
  </r>
  <r>
    <x v="170"/>
    <n v="61.61"/>
    <n v="2"/>
    <x v="0"/>
    <n v="123.22"/>
    <x v="3"/>
    <x v="2"/>
    <n v="3.2462262619704592E-2"/>
    <n v="127"/>
    <x v="3"/>
  </r>
  <r>
    <x v="171"/>
    <n v="26.79"/>
    <n v="4"/>
    <x v="0"/>
    <n v="107.16"/>
    <x v="0"/>
    <x v="2"/>
    <n v="0.14930944382232178"/>
    <n v="113"/>
    <x v="105"/>
  </r>
  <r>
    <x v="172"/>
    <n v="140.9"/>
    <n v="0"/>
    <x v="0"/>
    <n v="0"/>
    <x v="1"/>
    <x v="1"/>
    <n v="0"/>
    <n v="117"/>
    <x v="3"/>
  </r>
  <r>
    <x v="173"/>
    <n v="287.8"/>
    <n v="1"/>
    <x v="0"/>
    <n v="287.8"/>
    <x v="2"/>
    <x v="2"/>
    <n v="3.4746351633078527E-3"/>
    <n v="113"/>
    <x v="106"/>
  </r>
  <r>
    <x v="174"/>
    <n v="685.54"/>
    <n v="2"/>
    <x v="0"/>
    <n v="1371.08"/>
    <x v="2"/>
    <x v="2"/>
    <n v="2.9174081745777054E-3"/>
    <n v="128"/>
    <x v="107"/>
  </r>
  <r>
    <x v="175"/>
    <n v="121.07"/>
    <n v="1"/>
    <x v="0"/>
    <n v="121.07"/>
    <x v="1"/>
    <x v="2"/>
    <n v="8.2596844800528618E-3"/>
    <n v="124"/>
    <x v="108"/>
  </r>
  <r>
    <x v="176"/>
    <n v="51.58"/>
    <n v="0"/>
    <x v="0"/>
    <n v="0"/>
    <x v="3"/>
    <x v="1"/>
    <n v="0"/>
    <n v="115"/>
    <x v="3"/>
  </r>
  <r>
    <x v="177"/>
    <n v="149.04"/>
    <n v="1"/>
    <x v="0"/>
    <n v="149.04"/>
    <x v="1"/>
    <x v="2"/>
    <n v="6.7096081588835215E-3"/>
    <n v="120"/>
    <x v="109"/>
  </r>
  <r>
    <x v="178"/>
    <n v="55.63"/>
    <n v="1"/>
    <x v="0"/>
    <n v="55.63"/>
    <x v="3"/>
    <x v="2"/>
    <n v="1.7975912277548085E-2"/>
    <n v="126"/>
    <x v="3"/>
  </r>
  <r>
    <x v="179"/>
    <n v="183.3"/>
    <n v="1"/>
    <x v="0"/>
    <n v="183.3"/>
    <x v="1"/>
    <x v="2"/>
    <n v="5.455537370430987E-3"/>
    <n v="128"/>
    <x v="5"/>
  </r>
  <r>
    <x v="180"/>
    <n v="158.57"/>
    <n v="0"/>
    <x v="0"/>
    <n v="0"/>
    <x v="1"/>
    <x v="1"/>
    <n v="0"/>
    <n v="113"/>
    <x v="3"/>
  </r>
  <r>
    <x v="181"/>
    <n v="75.8"/>
    <n v="12"/>
    <x v="0"/>
    <n v="909.59999999999991"/>
    <x v="3"/>
    <x v="3"/>
    <n v="0.15831134564643801"/>
    <n v="112"/>
    <x v="110"/>
  </r>
  <r>
    <x v="182"/>
    <n v="21.2"/>
    <n v="8"/>
    <x v="0"/>
    <n v="169.6"/>
    <x v="0"/>
    <x v="2"/>
    <n v="0.37735849056603776"/>
    <n v="128"/>
    <x v="3"/>
  </r>
  <r>
    <x v="183"/>
    <n v="117.65"/>
    <n v="0"/>
    <x v="0"/>
    <n v="0"/>
    <x v="1"/>
    <x v="1"/>
    <n v="0"/>
    <n v="125"/>
    <x v="111"/>
  </r>
  <r>
    <x v="184"/>
    <n v="136.72999999999999"/>
    <n v="0"/>
    <x v="0"/>
    <n v="0"/>
    <x v="1"/>
    <x v="1"/>
    <n v="0"/>
    <n v="98"/>
    <x v="3"/>
  </r>
  <r>
    <x v="185"/>
    <n v="100"/>
    <n v="2"/>
    <x v="0"/>
    <n v="200"/>
    <x v="1"/>
    <x v="2"/>
    <n v="0.02"/>
    <n v="108"/>
    <x v="5"/>
  </r>
  <r>
    <x v="36"/>
    <n v="86.8"/>
    <n v="18"/>
    <x v="0"/>
    <n v="1562.3999999999999"/>
    <x v="3"/>
    <x v="3"/>
    <n v="0.20737327188940094"/>
    <n v="120"/>
    <x v="3"/>
  </r>
  <r>
    <x v="186"/>
    <n v="62.75"/>
    <n v="0"/>
    <x v="0"/>
    <n v="0"/>
    <x v="3"/>
    <x v="1"/>
    <n v="0"/>
    <n v="121"/>
    <x v="112"/>
  </r>
  <r>
    <x v="62"/>
    <n v="266.5"/>
    <n v="2"/>
    <x v="0"/>
    <n v="533"/>
    <x v="2"/>
    <x v="2"/>
    <n v="7.5046904315196998E-3"/>
    <n v="126"/>
    <x v="3"/>
  </r>
  <r>
    <x v="97"/>
    <n v="173.36"/>
    <n v="0"/>
    <x v="0"/>
    <n v="0"/>
    <x v="1"/>
    <x v="1"/>
    <n v="0"/>
    <n v="128"/>
    <x v="113"/>
  </r>
  <r>
    <x v="187"/>
    <n v="266.69"/>
    <n v="0"/>
    <x v="0"/>
    <n v="0"/>
    <x v="2"/>
    <x v="1"/>
    <n v="0"/>
    <n v="128"/>
    <x v="114"/>
  </r>
  <r>
    <x v="188"/>
    <n v="84.99"/>
    <n v="2"/>
    <x v="0"/>
    <n v="169.98"/>
    <x v="3"/>
    <x v="2"/>
    <n v="2.3532180256500765E-2"/>
    <n v="120"/>
    <x v="115"/>
  </r>
  <r>
    <x v="189"/>
    <n v="159.46"/>
    <n v="0"/>
    <x v="0"/>
    <n v="0"/>
    <x v="1"/>
    <x v="1"/>
    <n v="0"/>
    <n v="110"/>
    <x v="116"/>
  </r>
  <r>
    <x v="190"/>
    <n v="237.16"/>
    <n v="1"/>
    <x v="0"/>
    <n v="237.16"/>
    <x v="2"/>
    <x v="2"/>
    <n v="4.2165626581210994E-3"/>
    <n v="127"/>
    <x v="3"/>
  </r>
  <r>
    <x v="191"/>
    <n v="250.92"/>
    <n v="0"/>
    <x v="0"/>
    <n v="0"/>
    <x v="2"/>
    <x v="1"/>
    <n v="0"/>
    <n v="103"/>
    <x v="5"/>
  </r>
  <r>
    <x v="192"/>
    <n v="158.66"/>
    <n v="1"/>
    <x v="0"/>
    <n v="158.66"/>
    <x v="1"/>
    <x v="2"/>
    <n v="6.3027858313374511E-3"/>
    <n v="98"/>
    <x v="3"/>
  </r>
  <r>
    <x v="193"/>
    <n v="549.9"/>
    <n v="2"/>
    <x v="0"/>
    <n v="1099.8"/>
    <x v="2"/>
    <x v="2"/>
    <n v="3.6370249136206583E-3"/>
    <n v="116"/>
    <x v="117"/>
  </r>
  <r>
    <x v="194"/>
    <n v="144.71"/>
    <n v="4"/>
    <x v="0"/>
    <n v="578.84"/>
    <x v="1"/>
    <x v="2"/>
    <n v="2.7641489876304333E-2"/>
    <n v="103"/>
    <x v="3"/>
  </r>
  <r>
    <x v="195"/>
    <n v="66.12"/>
    <n v="18"/>
    <x v="0"/>
    <n v="1190.1600000000001"/>
    <x v="3"/>
    <x v="3"/>
    <n v="0.27223230490018147"/>
    <n v="110"/>
    <x v="118"/>
  </r>
  <r>
    <x v="196"/>
    <n v="549.84"/>
    <n v="4"/>
    <x v="0"/>
    <n v="2199.36"/>
    <x v="2"/>
    <x v="2"/>
    <n v="7.2748435908627958E-3"/>
    <n v="123"/>
    <x v="3"/>
  </r>
  <r>
    <x v="197"/>
    <n v="169.64"/>
    <n v="3"/>
    <x v="0"/>
    <n v="508.91999999999996"/>
    <x v="1"/>
    <x v="2"/>
    <n v="1.7684508370667297E-2"/>
    <n v="122"/>
    <x v="119"/>
  </r>
  <r>
    <x v="198"/>
    <n v="59.45"/>
    <n v="0"/>
    <x v="0"/>
    <n v="0"/>
    <x v="3"/>
    <x v="1"/>
    <n v="0"/>
    <n v="73"/>
    <x v="1"/>
  </r>
  <r>
    <x v="120"/>
    <n v="208.46"/>
    <n v="7"/>
    <x v="0"/>
    <n v="1459.22"/>
    <x v="2"/>
    <x v="2"/>
    <n v="3.3579583613163197E-2"/>
    <n v="128"/>
    <x v="120"/>
  </r>
  <r>
    <x v="199"/>
    <n v="154.93"/>
    <n v="0"/>
    <x v="0"/>
    <n v="0"/>
    <x v="1"/>
    <x v="1"/>
    <n v="0"/>
    <n v="128"/>
    <x v="121"/>
  </r>
  <r>
    <x v="200"/>
    <n v="121.16"/>
    <n v="0"/>
    <x v="0"/>
    <n v="0"/>
    <x v="1"/>
    <x v="1"/>
    <n v="0"/>
    <n v="112"/>
    <x v="1"/>
  </r>
  <r>
    <x v="201"/>
    <n v="151.28"/>
    <n v="15"/>
    <x v="0"/>
    <n v="2269.1999999999998"/>
    <x v="1"/>
    <x v="3"/>
    <n v="9.9153886832363827E-2"/>
    <n v="128"/>
    <x v="122"/>
  </r>
  <r>
    <x v="202"/>
    <n v="10.85"/>
    <n v="5"/>
    <x v="0"/>
    <n v="54.25"/>
    <x v="0"/>
    <x v="2"/>
    <n v="0.46082949308755761"/>
    <n v="126"/>
    <x v="3"/>
  </r>
  <r>
    <x v="203"/>
    <n v="121.51"/>
    <n v="1"/>
    <x v="0"/>
    <n v="121.51"/>
    <x v="1"/>
    <x v="2"/>
    <n v="8.2297753271335684E-3"/>
    <n v="114"/>
    <x v="123"/>
  </r>
  <r>
    <x v="204"/>
    <n v="413.17"/>
    <n v="0"/>
    <x v="0"/>
    <n v="0"/>
    <x v="2"/>
    <x v="1"/>
    <n v="0"/>
    <n v="104"/>
    <x v="1"/>
  </r>
  <r>
    <x v="205"/>
    <n v="212.67"/>
    <n v="6"/>
    <x v="0"/>
    <n v="1276.02"/>
    <x v="2"/>
    <x v="2"/>
    <n v="2.8212723938496262E-2"/>
    <n v="126"/>
    <x v="124"/>
  </r>
  <r>
    <x v="48"/>
    <n v="334.86"/>
    <n v="13"/>
    <x v="0"/>
    <n v="4353.18"/>
    <x v="2"/>
    <x v="3"/>
    <n v="3.8822194349877562E-2"/>
    <n v="112"/>
    <x v="125"/>
  </r>
  <r>
    <x v="206"/>
    <n v="26.76"/>
    <n v="5"/>
    <x v="0"/>
    <n v="133.80000000000001"/>
    <x v="0"/>
    <x v="2"/>
    <n v="0.18684603886397608"/>
    <n v="125"/>
    <x v="1"/>
  </r>
  <r>
    <x v="207"/>
    <n v="197.49"/>
    <n v="0"/>
    <x v="0"/>
    <n v="0"/>
    <x v="1"/>
    <x v="1"/>
    <n v="0"/>
    <n v="77"/>
    <x v="3"/>
  </r>
  <r>
    <x v="208"/>
    <n v="146.05000000000001"/>
    <n v="15"/>
    <x v="0"/>
    <n v="2190.75"/>
    <x v="1"/>
    <x v="3"/>
    <n v="0.10270455323519342"/>
    <n v="126"/>
    <x v="126"/>
  </r>
  <r>
    <x v="209"/>
    <n v="375.69"/>
    <n v="4"/>
    <x v="0"/>
    <n v="1502.76"/>
    <x v="2"/>
    <x v="2"/>
    <n v="1.0647076046740664E-2"/>
    <n v="127"/>
    <x v="1"/>
  </r>
  <r>
    <x v="210"/>
    <n v="12.79"/>
    <n v="14"/>
    <x v="0"/>
    <n v="179.06"/>
    <x v="0"/>
    <x v="3"/>
    <n v="1.0946051602814699"/>
    <n v="128"/>
    <x v="127"/>
  </r>
  <r>
    <x v="211"/>
    <n v="142.68"/>
    <n v="28"/>
    <x v="0"/>
    <n v="3995.04"/>
    <x v="1"/>
    <x v="3"/>
    <n v="0.19624334174376226"/>
    <n v="128"/>
    <x v="128"/>
  </r>
  <r>
    <x v="212"/>
    <n v="249.4"/>
    <n v="3"/>
    <x v="0"/>
    <n v="748.2"/>
    <x v="2"/>
    <x v="2"/>
    <n v="1.2028869286287089E-2"/>
    <n v="123"/>
    <x v="1"/>
  </r>
  <r>
    <x v="213"/>
    <n v="550.15"/>
    <n v="2"/>
    <x v="0"/>
    <n v="1100.3"/>
    <x v="2"/>
    <x v="2"/>
    <n v="3.6353721712260294E-3"/>
    <n v="123"/>
    <x v="3"/>
  </r>
  <r>
    <x v="214"/>
    <n v="295.19"/>
    <n v="3"/>
    <x v="0"/>
    <n v="885.56999999999994"/>
    <x v="2"/>
    <x v="2"/>
    <n v="1.0162945899251329E-2"/>
    <n v="122"/>
    <x v="129"/>
  </r>
  <r>
    <x v="215"/>
    <n v="52.28"/>
    <n v="0"/>
    <x v="0"/>
    <n v="0"/>
    <x v="3"/>
    <x v="1"/>
    <n v="0"/>
    <n v="86"/>
    <x v="1"/>
  </r>
  <r>
    <x v="216"/>
    <n v="243.78"/>
    <n v="1"/>
    <x v="0"/>
    <n v="243.78"/>
    <x v="2"/>
    <x v="2"/>
    <n v="4.1020592337353348E-3"/>
    <n v="114"/>
    <x v="130"/>
  </r>
  <r>
    <x v="47"/>
    <n v="441.86"/>
    <n v="2"/>
    <x v="0"/>
    <n v="883.72"/>
    <x v="2"/>
    <x v="2"/>
    <n v="4.5263205540216353E-3"/>
    <n v="125"/>
    <x v="131"/>
  </r>
  <r>
    <x v="217"/>
    <n v="182.94"/>
    <n v="1"/>
    <x v="0"/>
    <n v="182.94"/>
    <x v="1"/>
    <x v="2"/>
    <n v="5.4662730950038266E-3"/>
    <n v="128"/>
    <x v="1"/>
  </r>
  <r>
    <x v="218"/>
    <n v="46.1"/>
    <n v="4"/>
    <x v="0"/>
    <n v="184.4"/>
    <x v="0"/>
    <x v="2"/>
    <n v="8.6767895878524945E-2"/>
    <n v="118"/>
    <x v="3"/>
  </r>
  <r>
    <x v="219"/>
    <n v="10.24"/>
    <n v="4"/>
    <x v="0"/>
    <n v="40.96"/>
    <x v="0"/>
    <x v="2"/>
    <n v="0.390625"/>
    <n v="123"/>
    <x v="5"/>
  </r>
  <r>
    <x v="220"/>
    <n v="277.64999999999998"/>
    <n v="3"/>
    <x v="0"/>
    <n v="832.94999999999993"/>
    <x v="2"/>
    <x v="2"/>
    <n v="1.0804970286331714E-2"/>
    <n v="118"/>
    <x v="3"/>
  </r>
  <r>
    <x v="221"/>
    <n v="142.88"/>
    <n v="7"/>
    <x v="0"/>
    <n v="1000.16"/>
    <x v="1"/>
    <x v="2"/>
    <n v="4.8992161254199328E-2"/>
    <n v="128"/>
    <x v="132"/>
  </r>
  <r>
    <x v="222"/>
    <n v="114.07"/>
    <n v="0"/>
    <x v="0"/>
    <n v="0"/>
    <x v="1"/>
    <x v="1"/>
    <n v="0"/>
    <n v="122"/>
    <x v="3"/>
  </r>
  <r>
    <x v="223"/>
    <n v="701.52"/>
    <n v="1"/>
    <x v="0"/>
    <n v="701.52"/>
    <x v="2"/>
    <x v="2"/>
    <n v="1.4254761090204129E-3"/>
    <n v="121"/>
    <x v="133"/>
  </r>
  <r>
    <x v="224"/>
    <n v="77.94"/>
    <n v="5"/>
    <x v="0"/>
    <n v="389.7"/>
    <x v="3"/>
    <x v="2"/>
    <n v="6.4151911726969463E-2"/>
    <n v="113"/>
    <x v="134"/>
  </r>
  <r>
    <x v="225"/>
    <n v="254.86"/>
    <n v="1"/>
    <x v="0"/>
    <n v="254.86"/>
    <x v="2"/>
    <x v="2"/>
    <n v="3.9237228282194142E-3"/>
    <n v="111"/>
    <x v="135"/>
  </r>
  <r>
    <x v="226"/>
    <n v="132.74"/>
    <n v="9"/>
    <x v="0"/>
    <n v="1194.6600000000001"/>
    <x v="1"/>
    <x v="2"/>
    <n v="6.7801717643513629E-2"/>
    <n v="79"/>
    <x v="136"/>
  </r>
  <r>
    <x v="227"/>
    <n v="554.95000000000005"/>
    <n v="1"/>
    <x v="0"/>
    <n v="554.95000000000005"/>
    <x v="2"/>
    <x v="2"/>
    <n v="1.8019641409135958E-3"/>
    <n v="124"/>
    <x v="137"/>
  </r>
  <r>
    <x v="228"/>
    <n v="534.86"/>
    <n v="5"/>
    <x v="0"/>
    <n v="2674.3"/>
    <x v="2"/>
    <x v="2"/>
    <n v="9.3482406611075791E-3"/>
    <n v="127"/>
    <x v="138"/>
  </r>
  <r>
    <x v="229"/>
    <n v="43.67"/>
    <n v="6"/>
    <x v="0"/>
    <n v="262.02"/>
    <x v="0"/>
    <x v="2"/>
    <n v="0.13739409205404168"/>
    <n v="110"/>
    <x v="139"/>
  </r>
  <r>
    <x v="230"/>
    <n v="560.47"/>
    <n v="0"/>
    <x v="0"/>
    <n v="0"/>
    <x v="2"/>
    <x v="1"/>
    <n v="0"/>
    <n v="60"/>
    <x v="3"/>
  </r>
  <r>
    <x v="231"/>
    <n v="112.62"/>
    <n v="9"/>
    <x v="0"/>
    <n v="1013.58"/>
    <x v="1"/>
    <x v="2"/>
    <n v="7.9914757591901975E-2"/>
    <n v="115"/>
    <x v="5"/>
  </r>
  <r>
    <x v="232"/>
    <n v="143.76"/>
    <n v="3"/>
    <x v="0"/>
    <n v="431.28"/>
    <x v="1"/>
    <x v="2"/>
    <n v="2.0868113522537562E-2"/>
    <n v="124"/>
    <x v="3"/>
  </r>
  <r>
    <x v="233"/>
    <n v="230.01"/>
    <n v="4"/>
    <x v="0"/>
    <n v="920.04"/>
    <x v="2"/>
    <x v="2"/>
    <n v="1.7390548237033173E-2"/>
    <n v="127"/>
    <x v="140"/>
  </r>
  <r>
    <x v="234"/>
    <n v="172.6"/>
    <n v="0"/>
    <x v="0"/>
    <n v="0"/>
    <x v="1"/>
    <x v="1"/>
    <n v="0"/>
    <n v="124"/>
    <x v="3"/>
  </r>
  <r>
    <x v="235"/>
    <n v="278.60000000000002"/>
    <n v="1"/>
    <x v="0"/>
    <n v="278.60000000000002"/>
    <x v="2"/>
    <x v="2"/>
    <n v="3.5893754486719309E-3"/>
    <n v="127"/>
    <x v="141"/>
  </r>
  <r>
    <x v="236"/>
    <n v="560"/>
    <n v="28"/>
    <x v="0"/>
    <n v="15680"/>
    <x v="2"/>
    <x v="3"/>
    <n v="0.05"/>
    <n v="65"/>
    <x v="142"/>
  </r>
  <r>
    <x v="237"/>
    <n v="193.8"/>
    <n v="2"/>
    <x v="0"/>
    <n v="387.6"/>
    <x v="1"/>
    <x v="2"/>
    <n v="1.0319917440660475E-2"/>
    <n v="111"/>
    <x v="143"/>
  </r>
  <r>
    <x v="238"/>
    <n v="563.79"/>
    <n v="0"/>
    <x v="0"/>
    <n v="0"/>
    <x v="2"/>
    <x v="1"/>
    <n v="0"/>
    <n v="128"/>
    <x v="144"/>
  </r>
  <r>
    <x v="239"/>
    <n v="133.31"/>
    <n v="1"/>
    <x v="0"/>
    <n v="133.31"/>
    <x v="1"/>
    <x v="2"/>
    <n v="7.5013127297277023E-3"/>
    <n v="125"/>
    <x v="145"/>
  </r>
  <r>
    <x v="240"/>
    <n v="60.86"/>
    <n v="1"/>
    <x v="0"/>
    <n v="60.86"/>
    <x v="3"/>
    <x v="2"/>
    <n v="1.6431153466973381E-2"/>
    <n v="123"/>
    <x v="146"/>
  </r>
  <r>
    <x v="241"/>
    <n v="127.44"/>
    <n v="8"/>
    <x v="0"/>
    <n v="1019.52"/>
    <x v="1"/>
    <x v="2"/>
    <n v="6.2774639045825489E-2"/>
    <n v="128"/>
    <x v="3"/>
  </r>
  <r>
    <x v="242"/>
    <n v="899"/>
    <n v="1"/>
    <x v="0"/>
    <n v="899"/>
    <x v="2"/>
    <x v="2"/>
    <n v="1.1123470522803114E-3"/>
    <n v="83"/>
    <x v="5"/>
  </r>
  <r>
    <x v="243"/>
    <n v="294.25"/>
    <n v="2"/>
    <x v="0"/>
    <n v="588.5"/>
    <x v="2"/>
    <x v="2"/>
    <n v="6.7969413763806288E-3"/>
    <n v="122"/>
    <x v="3"/>
  </r>
  <r>
    <x v="7"/>
    <n v="734.58"/>
    <n v="5"/>
    <x v="0"/>
    <n v="3672.9"/>
    <x v="2"/>
    <x v="2"/>
    <n v="6.8066105801954857E-3"/>
    <n v="121"/>
    <x v="147"/>
  </r>
  <r>
    <x v="36"/>
    <n v="103.15"/>
    <n v="13"/>
    <x v="0"/>
    <n v="1340.95"/>
    <x v="1"/>
    <x v="3"/>
    <n v="0.12603005332040718"/>
    <n v="120"/>
    <x v="3"/>
  </r>
  <r>
    <x v="244"/>
    <n v="436.33"/>
    <n v="0"/>
    <x v="0"/>
    <n v="0"/>
    <x v="2"/>
    <x v="1"/>
    <n v="0"/>
    <n v="74"/>
    <x v="148"/>
  </r>
  <r>
    <x v="245"/>
    <n v="176.82"/>
    <n v="13"/>
    <x v="0"/>
    <n v="2298.66"/>
    <x v="1"/>
    <x v="3"/>
    <n v="7.3521094898767111E-2"/>
    <n v="128"/>
    <x v="3"/>
  </r>
  <r>
    <x v="246"/>
    <n v="438.08"/>
    <n v="0"/>
    <x v="0"/>
    <n v="0"/>
    <x v="2"/>
    <x v="1"/>
    <n v="0"/>
    <n v="125"/>
    <x v="149"/>
  </r>
  <r>
    <x v="247"/>
    <n v="38.01"/>
    <n v="55"/>
    <x v="0"/>
    <n v="2090.5499999999997"/>
    <x v="0"/>
    <x v="0"/>
    <n v="1.4469876348329387"/>
    <n v="125"/>
    <x v="3"/>
  </r>
  <r>
    <x v="248"/>
    <n v="199.3"/>
    <n v="0"/>
    <x v="0"/>
    <n v="0"/>
    <x v="1"/>
    <x v="1"/>
    <n v="0"/>
    <n v="107"/>
    <x v="150"/>
  </r>
  <r>
    <x v="120"/>
    <n v="188.91"/>
    <n v="1"/>
    <x v="0"/>
    <n v="188.91"/>
    <x v="1"/>
    <x v="2"/>
    <n v="5.2935260176803769E-3"/>
    <n v="128"/>
    <x v="151"/>
  </r>
  <r>
    <x v="195"/>
    <n v="48.66"/>
    <n v="3"/>
    <x v="0"/>
    <n v="145.97999999999999"/>
    <x v="0"/>
    <x v="2"/>
    <n v="6.1652281134401979E-2"/>
    <n v="110"/>
    <x v="152"/>
  </r>
  <r>
    <x v="205"/>
    <n v="198.13"/>
    <n v="1"/>
    <x v="0"/>
    <n v="198.13"/>
    <x v="1"/>
    <x v="2"/>
    <n v="5.0471912380760106E-3"/>
    <n v="126"/>
    <x v="153"/>
  </r>
  <r>
    <x v="249"/>
    <n v="177.94"/>
    <n v="0"/>
    <x v="0"/>
    <n v="0"/>
    <x v="1"/>
    <x v="1"/>
    <n v="0"/>
    <n v="114"/>
    <x v="154"/>
  </r>
  <r>
    <x v="250"/>
    <n v="53.45"/>
    <n v="5"/>
    <x v="4"/>
    <n v="267.25"/>
    <x v="3"/>
    <x v="2"/>
    <n v="9.3545369504209538E-2"/>
    <n v="128"/>
    <x v="155"/>
  </r>
  <r>
    <x v="251"/>
    <n v="263.35000000000002"/>
    <n v="0"/>
    <x v="0"/>
    <n v="0"/>
    <x v="2"/>
    <x v="1"/>
    <n v="0"/>
    <n v="110"/>
    <x v="156"/>
  </r>
  <r>
    <x v="252"/>
    <n v="23.77"/>
    <n v="1"/>
    <x v="5"/>
    <n v="23.77"/>
    <x v="0"/>
    <x v="2"/>
    <n v="4.2069835927639881E-2"/>
    <n v="124"/>
    <x v="157"/>
  </r>
  <r>
    <x v="253"/>
    <n v="94.19"/>
    <n v="0"/>
    <x v="0"/>
    <n v="0"/>
    <x v="3"/>
    <x v="1"/>
    <n v="0"/>
    <n v="122"/>
    <x v="158"/>
  </r>
  <r>
    <x v="221"/>
    <n v="142.88"/>
    <n v="1"/>
    <x v="0"/>
    <n v="142.88"/>
    <x v="1"/>
    <x v="2"/>
    <n v="6.998880179171333E-3"/>
    <n v="128"/>
    <x v="3"/>
  </r>
  <r>
    <x v="254"/>
    <n v="62.31"/>
    <n v="26"/>
    <x v="0"/>
    <n v="1620.06"/>
    <x v="3"/>
    <x v="3"/>
    <n v="0.41726849622853474"/>
    <n v="128"/>
    <x v="159"/>
  </r>
  <r>
    <x v="255"/>
    <n v="109.8"/>
    <n v="1"/>
    <x v="0"/>
    <n v="109.8"/>
    <x v="1"/>
    <x v="2"/>
    <n v="9.1074681238615673E-3"/>
    <n v="127"/>
    <x v="1"/>
  </r>
  <r>
    <x v="256"/>
    <n v="221.46"/>
    <n v="0"/>
    <x v="0"/>
    <n v="0"/>
    <x v="2"/>
    <x v="1"/>
    <n v="0"/>
    <n v="128"/>
    <x v="160"/>
  </r>
  <r>
    <x v="257"/>
    <n v="289.61"/>
    <n v="11"/>
    <x v="0"/>
    <n v="3185.71"/>
    <x v="2"/>
    <x v="3"/>
    <n v="3.7982113877283244E-2"/>
    <n v="106"/>
    <x v="161"/>
  </r>
  <r>
    <x v="258"/>
    <n v="166.58"/>
    <n v="1"/>
    <x v="0"/>
    <n v="166.58"/>
    <x v="1"/>
    <x v="2"/>
    <n v="6.0031216232440867E-3"/>
    <n v="126"/>
    <x v="162"/>
  </r>
  <r>
    <x v="211"/>
    <n v="146.97"/>
    <n v="27"/>
    <x v="0"/>
    <n v="3968.19"/>
    <x v="1"/>
    <x v="3"/>
    <n v="0.18371096142069809"/>
    <n v="128"/>
    <x v="3"/>
  </r>
  <r>
    <x v="259"/>
    <n v="278.18"/>
    <n v="0"/>
    <x v="0"/>
    <n v="0"/>
    <x v="2"/>
    <x v="1"/>
    <n v="0"/>
    <n v="121"/>
    <x v="3"/>
  </r>
  <r>
    <x v="16"/>
    <n v="183.3"/>
    <n v="0"/>
    <x v="0"/>
    <n v="0"/>
    <x v="1"/>
    <x v="1"/>
    <n v="0"/>
    <n v="126"/>
    <x v="3"/>
  </r>
  <r>
    <x v="260"/>
    <n v="342.28"/>
    <n v="7"/>
    <x v="0"/>
    <n v="2395.96"/>
    <x v="2"/>
    <x v="2"/>
    <n v="2.0451092672665656E-2"/>
    <n v="122"/>
    <x v="3"/>
  </r>
  <r>
    <x v="261"/>
    <n v="872.74"/>
    <n v="2"/>
    <x v="0"/>
    <n v="1745.48"/>
    <x v="2"/>
    <x v="2"/>
    <n v="2.2916332470151479E-3"/>
    <n v="128"/>
    <x v="3"/>
  </r>
  <r>
    <x v="262"/>
    <n v="181.75"/>
    <n v="19"/>
    <x v="0"/>
    <n v="3453.25"/>
    <x v="1"/>
    <x v="3"/>
    <n v="0.10453920220082531"/>
    <n v="125"/>
    <x v="3"/>
  </r>
  <r>
    <x v="20"/>
    <n v="290.58999999999997"/>
    <n v="8"/>
    <x v="0"/>
    <n v="2324.7199999999998"/>
    <x v="2"/>
    <x v="2"/>
    <n v="2.7530197185037339E-2"/>
    <n v="128"/>
    <x v="3"/>
  </r>
  <r>
    <x v="263"/>
    <n v="160.87"/>
    <n v="14"/>
    <x v="0"/>
    <n v="2252.1800000000003"/>
    <x v="1"/>
    <x v="3"/>
    <n v="8.7026791819481572E-2"/>
    <n v="125"/>
    <x v="3"/>
  </r>
  <r>
    <x v="264"/>
    <n v="154.65"/>
    <n v="6"/>
    <x v="0"/>
    <n v="927.90000000000009"/>
    <x v="1"/>
    <x v="2"/>
    <n v="3.8797284190106689E-2"/>
    <n v="120"/>
    <x v="3"/>
  </r>
  <r>
    <x v="265"/>
    <n v="461.08"/>
    <n v="1"/>
    <x v="0"/>
    <n v="461.08"/>
    <x v="2"/>
    <x v="2"/>
    <n v="2.1688210288886962E-3"/>
    <n v="128"/>
    <x v="3"/>
  </r>
  <r>
    <x v="266"/>
    <n v="409.5"/>
    <n v="0"/>
    <x v="0"/>
    <n v="0"/>
    <x v="2"/>
    <x v="1"/>
    <n v="0"/>
    <n v="126"/>
    <x v="3"/>
  </r>
  <r>
    <x v="267"/>
    <n v="506.52"/>
    <n v="14"/>
    <x v="0"/>
    <n v="7091.28"/>
    <x v="2"/>
    <x v="3"/>
    <n v="2.7639579878385851E-2"/>
    <n v="126"/>
    <x v="3"/>
  </r>
  <r>
    <x v="268"/>
    <n v="209.88"/>
    <n v="1"/>
    <x v="0"/>
    <n v="209.88"/>
    <x v="2"/>
    <x v="2"/>
    <n v="4.7646274061368399E-3"/>
    <n v="118"/>
    <x v="3"/>
  </r>
  <r>
    <x v="269"/>
    <n v="611.77"/>
    <n v="0"/>
    <x v="0"/>
    <n v="0"/>
    <x v="2"/>
    <x v="1"/>
    <n v="0"/>
    <n v="83"/>
    <x v="3"/>
  </r>
  <r>
    <x v="270"/>
    <n v="210.76"/>
    <n v="2"/>
    <x v="0"/>
    <n v="421.52"/>
    <x v="2"/>
    <x v="2"/>
    <n v="9.4894666919719123E-3"/>
    <n v="94"/>
    <x v="3"/>
  </r>
  <r>
    <x v="271"/>
    <n v="109.89"/>
    <n v="12"/>
    <x v="0"/>
    <n v="1318.68"/>
    <x v="1"/>
    <x v="3"/>
    <n v="0.1092001092001092"/>
    <n v="112"/>
    <x v="3"/>
  </r>
  <r>
    <x v="272"/>
    <n v="57.15"/>
    <n v="118"/>
    <x v="6"/>
    <n v="6743.7"/>
    <x v="3"/>
    <x v="0"/>
    <n v="2.0647419072615922"/>
    <n v="111"/>
    <x v="3"/>
  </r>
  <r>
    <x v="273"/>
    <n v="137.27000000000001"/>
    <n v="0"/>
    <x v="0"/>
    <n v="0"/>
    <x v="1"/>
    <x v="1"/>
    <n v="0"/>
    <n v="84"/>
    <x v="3"/>
  </r>
  <r>
    <x v="274"/>
    <n v="57.2"/>
    <n v="12"/>
    <x v="0"/>
    <n v="686.40000000000009"/>
    <x v="3"/>
    <x v="3"/>
    <n v="0.20979020979020979"/>
    <n v="126"/>
    <x v="3"/>
  </r>
  <r>
    <x v="275"/>
    <n v="156.46"/>
    <n v="4"/>
    <x v="0"/>
    <n v="625.84"/>
    <x v="1"/>
    <x v="2"/>
    <n v="2.5565639780135496E-2"/>
    <n v="128"/>
    <x v="3"/>
  </r>
  <r>
    <x v="276"/>
    <n v="112.57"/>
    <n v="1"/>
    <x v="0"/>
    <n v="112.57"/>
    <x v="1"/>
    <x v="2"/>
    <n v="8.88336146397797E-3"/>
    <n v="122"/>
    <x v="3"/>
  </r>
  <r>
    <x v="277"/>
    <n v="236.04"/>
    <n v="0"/>
    <x v="0"/>
    <n v="0"/>
    <x v="2"/>
    <x v="1"/>
    <n v="0"/>
    <n v="85"/>
    <x v="3"/>
  </r>
  <r>
    <x v="278"/>
    <n v="4.3899999999999997"/>
    <n v="3"/>
    <x v="0"/>
    <n v="13.169999999999998"/>
    <x v="0"/>
    <x v="2"/>
    <n v="0.68337129840546706"/>
    <n v="126"/>
    <x v="3"/>
  </r>
  <r>
    <x v="279"/>
    <n v="128.30000000000001"/>
    <n v="1"/>
    <x v="0"/>
    <n v="128.30000000000001"/>
    <x v="1"/>
    <x v="2"/>
    <n v="7.7942322681215891E-3"/>
    <n v="114"/>
    <x v="3"/>
  </r>
  <r>
    <x v="280"/>
    <n v="70.87"/>
    <n v="21"/>
    <x v="0"/>
    <n v="1488.27"/>
    <x v="3"/>
    <x v="3"/>
    <n v="0.29631720050797233"/>
    <n v="124"/>
    <x v="3"/>
  </r>
  <r>
    <x v="281"/>
    <n v="104.08"/>
    <n v="0"/>
    <x v="0"/>
    <n v="0"/>
    <x v="1"/>
    <x v="1"/>
    <n v="0"/>
    <n v="115"/>
    <x v="3"/>
  </r>
  <r>
    <x v="220"/>
    <n v="673.94"/>
    <n v="17"/>
    <x v="0"/>
    <n v="11456.980000000001"/>
    <x v="2"/>
    <x v="3"/>
    <n v="2.5224797459714513E-2"/>
    <n v="118"/>
    <x v="3"/>
  </r>
  <r>
    <x v="282"/>
    <n v="396.67"/>
    <n v="12"/>
    <x v="0"/>
    <n v="4760.04"/>
    <x v="2"/>
    <x v="3"/>
    <n v="3.025184662313762E-2"/>
    <n v="126"/>
    <x v="3"/>
  </r>
  <r>
    <x v="283"/>
    <n v="74.319999999999993"/>
    <n v="15"/>
    <x v="0"/>
    <n v="1114.8"/>
    <x v="3"/>
    <x v="3"/>
    <n v="0.20182992465016147"/>
    <n v="114"/>
    <x v="3"/>
  </r>
  <r>
    <x v="284"/>
    <n v="285.5"/>
    <n v="1"/>
    <x v="0"/>
    <n v="285.5"/>
    <x v="2"/>
    <x v="2"/>
    <n v="3.5026269702276708E-3"/>
    <n v="120"/>
    <x v="3"/>
  </r>
  <r>
    <x v="285"/>
    <n v="93.51"/>
    <n v="1"/>
    <x v="0"/>
    <n v="93.51"/>
    <x v="3"/>
    <x v="2"/>
    <n v="1.0694043417816275E-2"/>
    <n v="128"/>
    <x v="3"/>
  </r>
  <r>
    <x v="286"/>
    <n v="185.48"/>
    <n v="4"/>
    <x v="0"/>
    <n v="741.92"/>
    <x v="1"/>
    <x v="2"/>
    <n v="2.1565667457407806E-2"/>
    <n v="125"/>
    <x v="3"/>
  </r>
  <r>
    <x v="287"/>
    <n v="22.93"/>
    <n v="7"/>
    <x v="0"/>
    <n v="160.51"/>
    <x v="0"/>
    <x v="2"/>
    <n v="0.30527692978630616"/>
    <n v="125"/>
    <x v="3"/>
  </r>
  <r>
    <x v="288"/>
    <n v="336.61"/>
    <n v="0"/>
    <x v="0"/>
    <n v="0"/>
    <x v="2"/>
    <x v="1"/>
    <n v="0"/>
    <n v="121"/>
    <x v="3"/>
  </r>
  <r>
    <x v="289"/>
    <n v="177.77"/>
    <n v="3"/>
    <x v="0"/>
    <n v="533.31000000000006"/>
    <x v="1"/>
    <x v="2"/>
    <n v="1.6875738313551217E-2"/>
    <n v="112"/>
    <x v="3"/>
  </r>
  <r>
    <x v="290"/>
    <n v="27.17"/>
    <n v="31"/>
    <x v="0"/>
    <n v="842.2700000000001"/>
    <x v="0"/>
    <x v="3"/>
    <n v="1.1409642988590356"/>
    <n v="115"/>
    <x v="3"/>
  </r>
  <r>
    <x v="291"/>
    <n v="152.80000000000001"/>
    <n v="1"/>
    <x v="0"/>
    <n v="152.80000000000001"/>
    <x v="1"/>
    <x v="2"/>
    <n v="6.5445026178010462E-3"/>
    <n v="124"/>
    <x v="3"/>
  </r>
  <r>
    <x v="292"/>
    <n v="189.17"/>
    <n v="0"/>
    <x v="0"/>
    <n v="0"/>
    <x v="1"/>
    <x v="1"/>
    <n v="0"/>
    <n v="121"/>
    <x v="3"/>
  </r>
  <r>
    <x v="293"/>
    <n v="884.59"/>
    <n v="8"/>
    <x v="0"/>
    <n v="7076.72"/>
    <x v="2"/>
    <x v="2"/>
    <n v="9.043737776823161E-3"/>
    <n v="122"/>
    <x v="3"/>
  </r>
  <r>
    <x v="294"/>
    <n v="488.66"/>
    <n v="2"/>
    <x v="0"/>
    <n v="977.32"/>
    <x v="2"/>
    <x v="2"/>
    <n v="4.0928252772889119E-3"/>
    <n v="127"/>
    <x v="3"/>
  </r>
  <r>
    <x v="295"/>
    <n v="366.6"/>
    <n v="0"/>
    <x v="0"/>
    <n v="0"/>
    <x v="2"/>
    <x v="1"/>
    <n v="0"/>
    <n v="123"/>
    <x v="3"/>
  </r>
  <r>
    <x v="296"/>
    <n v="805.08"/>
    <n v="2"/>
    <x v="0"/>
    <n v="1610.16"/>
    <x v="2"/>
    <x v="2"/>
    <n v="2.4842251701694242E-3"/>
    <n v="71"/>
    <x v="3"/>
  </r>
  <r>
    <x v="297"/>
    <n v="801.16"/>
    <n v="6"/>
    <x v="0"/>
    <n v="4806.96"/>
    <x v="2"/>
    <x v="2"/>
    <n v="7.4891407459184182E-3"/>
    <n v="119"/>
    <x v="3"/>
  </r>
  <r>
    <x v="298"/>
    <n v="145.87"/>
    <n v="1"/>
    <x v="0"/>
    <n v="145.87"/>
    <x v="1"/>
    <x v="2"/>
    <n v="6.8554192088846229E-3"/>
    <n v="123"/>
    <x v="3"/>
  </r>
  <r>
    <x v="299"/>
    <n v="276.58"/>
    <n v="8"/>
    <x v="0"/>
    <n v="2212.64"/>
    <x v="2"/>
    <x v="2"/>
    <n v="2.8924723407332421E-2"/>
    <n v="120"/>
    <x v="3"/>
  </r>
  <r>
    <x v="300"/>
    <n v="138.08000000000001"/>
    <n v="0"/>
    <x v="0"/>
    <n v="0"/>
    <x v="1"/>
    <x v="1"/>
    <n v="0"/>
    <n v="126"/>
    <x v="3"/>
  </r>
  <r>
    <x v="301"/>
    <n v="208.13"/>
    <n v="16"/>
    <x v="0"/>
    <n v="3330.08"/>
    <x v="2"/>
    <x v="3"/>
    <n v="7.6875030029308608E-2"/>
    <n v="128"/>
    <x v="3"/>
  </r>
  <r>
    <x v="123"/>
    <n v="388.18"/>
    <n v="23"/>
    <x v="0"/>
    <n v="8928.14"/>
    <x v="2"/>
    <x v="3"/>
    <n v="5.9250863001700238E-2"/>
    <n v="121"/>
    <x v="3"/>
  </r>
  <r>
    <x v="102"/>
    <n v="162.46"/>
    <n v="6"/>
    <x v="0"/>
    <n v="974.76"/>
    <x v="1"/>
    <x v="2"/>
    <n v="3.6932167918256799E-2"/>
    <n v="128"/>
    <x v="3"/>
  </r>
  <r>
    <x v="302"/>
    <n v="81.150000000000006"/>
    <n v="0"/>
    <x v="0"/>
    <n v="0"/>
    <x v="3"/>
    <x v="1"/>
    <n v="0"/>
    <n v="84"/>
    <x v="3"/>
  </r>
  <r>
    <x v="303"/>
    <n v="23.37"/>
    <n v="10"/>
    <x v="0"/>
    <n v="233.70000000000002"/>
    <x v="0"/>
    <x v="2"/>
    <n v="0.42789901583226359"/>
    <n v="124"/>
    <x v="3"/>
  </r>
  <r>
    <x v="304"/>
    <n v="152"/>
    <n v="0"/>
    <x v="0"/>
    <n v="0"/>
    <x v="1"/>
    <x v="1"/>
    <n v="0"/>
    <n v="125"/>
    <x v="3"/>
  </r>
  <r>
    <x v="305"/>
    <n v="57.38"/>
    <n v="41"/>
    <x v="0"/>
    <n v="2352.58"/>
    <x v="3"/>
    <x v="3"/>
    <n v="0.71453468107354479"/>
    <n v="128"/>
    <x v="3"/>
  </r>
  <r>
    <x v="306"/>
    <n v="105.17"/>
    <n v="0"/>
    <x v="0"/>
    <n v="0"/>
    <x v="1"/>
    <x v="1"/>
    <n v="0"/>
    <n v="102"/>
    <x v="3"/>
  </r>
  <r>
    <x v="307"/>
    <n v="534.25"/>
    <n v="2"/>
    <x v="0"/>
    <n v="1068.5"/>
    <x v="2"/>
    <x v="2"/>
    <n v="3.7435657463734209E-3"/>
    <n v="126"/>
    <x v="3"/>
  </r>
  <r>
    <x v="308"/>
    <n v="146.07"/>
    <n v="1"/>
    <x v="0"/>
    <n v="146.07"/>
    <x v="1"/>
    <x v="2"/>
    <n v="6.8460327240364213E-3"/>
    <n v="125"/>
    <x v="3"/>
  </r>
  <r>
    <x v="309"/>
    <n v="112.81"/>
    <n v="8"/>
    <x v="0"/>
    <n v="902.48"/>
    <x v="1"/>
    <x v="2"/>
    <n v="7.0915698962857904E-2"/>
    <n v="126"/>
    <x v="3"/>
  </r>
  <r>
    <x v="310"/>
    <n v="627.32000000000005"/>
    <n v="1"/>
    <x v="0"/>
    <n v="627.32000000000005"/>
    <x v="2"/>
    <x v="2"/>
    <n v="1.5940827647771471E-3"/>
    <n v="127"/>
    <x v="3"/>
  </r>
  <r>
    <x v="311"/>
    <n v="493.47"/>
    <n v="4"/>
    <x v="0"/>
    <n v="1973.88"/>
    <x v="2"/>
    <x v="2"/>
    <n v="8.1058625651002081E-3"/>
    <n v="125"/>
    <x v="3"/>
  </r>
  <r>
    <x v="312"/>
    <n v="80.099999999999994"/>
    <n v="77"/>
    <x v="0"/>
    <n v="6167.7"/>
    <x v="3"/>
    <x v="0"/>
    <n v="0.96129837702871412"/>
    <n v="128"/>
    <x v="3"/>
  </r>
  <r>
    <x v="313"/>
    <n v="268.74"/>
    <n v="6"/>
    <x v="0"/>
    <n v="1612.44"/>
    <x v="2"/>
    <x v="2"/>
    <n v="2.2326412145568207E-2"/>
    <n v="124"/>
    <x v="3"/>
  </r>
  <r>
    <x v="314"/>
    <n v="470.5"/>
    <n v="0"/>
    <x v="0"/>
    <n v="0"/>
    <x v="2"/>
    <x v="1"/>
    <n v="0"/>
    <n v="117"/>
    <x v="3"/>
  </r>
  <r>
    <x v="315"/>
    <n v="456.41"/>
    <n v="2"/>
    <x v="0"/>
    <n v="912.82"/>
    <x v="2"/>
    <x v="2"/>
    <n v="4.3820249337218724E-3"/>
    <n v="111"/>
    <x v="3"/>
  </r>
  <r>
    <x v="316"/>
    <n v="263.87"/>
    <n v="1"/>
    <x v="0"/>
    <n v="263.87"/>
    <x v="2"/>
    <x v="2"/>
    <n v="3.7897449501648538E-3"/>
    <n v="123"/>
    <x v="3"/>
  </r>
  <r>
    <x v="317"/>
    <n v="955.17"/>
    <n v="6"/>
    <x v="0"/>
    <n v="5731.0199999999995"/>
    <x v="2"/>
    <x v="2"/>
    <n v="6.2816043217437736E-3"/>
    <n v="120"/>
    <x v="3"/>
  </r>
  <r>
    <x v="318"/>
    <n v="199.15"/>
    <n v="0"/>
    <x v="0"/>
    <n v="0"/>
    <x v="1"/>
    <x v="1"/>
    <n v="0"/>
    <n v="127"/>
    <x v="3"/>
  </r>
  <r>
    <x v="319"/>
    <n v="78.650000000000006"/>
    <n v="3"/>
    <x v="0"/>
    <n v="235.95000000000002"/>
    <x v="3"/>
    <x v="2"/>
    <n v="3.8143674507310869E-2"/>
    <n v="127"/>
    <x v="3"/>
  </r>
  <r>
    <x v="320"/>
    <n v="31.22"/>
    <n v="9"/>
    <x v="0"/>
    <n v="280.98"/>
    <x v="0"/>
    <x v="2"/>
    <n v="0.28827674567584882"/>
    <n v="124"/>
    <x v="3"/>
  </r>
  <r>
    <x v="321"/>
    <n v="73.91"/>
    <n v="4"/>
    <x v="0"/>
    <n v="295.64"/>
    <x v="3"/>
    <x v="2"/>
    <n v="5.41198755242863E-2"/>
    <n v="128"/>
    <x v="3"/>
  </r>
  <r>
    <x v="322"/>
    <n v="619.37"/>
    <n v="0"/>
    <x v="0"/>
    <n v="0"/>
    <x v="2"/>
    <x v="1"/>
    <n v="0"/>
    <n v="128"/>
    <x v="3"/>
  </r>
  <r>
    <x v="323"/>
    <n v="357.43"/>
    <n v="2"/>
    <x v="0"/>
    <n v="714.86"/>
    <x v="2"/>
    <x v="2"/>
    <n v="5.5955012170215146E-3"/>
    <n v="112"/>
    <x v="3"/>
  </r>
  <r>
    <x v="102"/>
    <n v="157.05000000000001"/>
    <n v="5"/>
    <x v="0"/>
    <n v="785.25"/>
    <x v="1"/>
    <x v="2"/>
    <n v="3.1836994587710915E-2"/>
    <n v="128"/>
    <x v="3"/>
  </r>
  <r>
    <x v="324"/>
    <n v="170.58"/>
    <n v="7"/>
    <x v="0"/>
    <n v="1194.0600000000002"/>
    <x v="1"/>
    <x v="2"/>
    <n v="4.1036463829288307E-2"/>
    <n v="125"/>
    <x v="3"/>
  </r>
  <r>
    <x v="325"/>
    <n v="73.16"/>
    <n v="0"/>
    <x v="0"/>
    <n v="0"/>
    <x v="3"/>
    <x v="1"/>
    <n v="0"/>
    <n v="121"/>
    <x v="3"/>
  </r>
  <r>
    <x v="326"/>
    <n v="474.29"/>
    <n v="3"/>
    <x v="0"/>
    <n v="1422.8700000000001"/>
    <x v="2"/>
    <x v="2"/>
    <n v="6.3252440489995568E-3"/>
    <n v="114"/>
    <x v="3"/>
  </r>
  <r>
    <x v="327"/>
    <n v="381.93"/>
    <n v="3"/>
    <x v="0"/>
    <n v="1145.79"/>
    <x v="2"/>
    <x v="2"/>
    <n v="7.8548425104076666E-3"/>
    <n v="126"/>
    <x v="3"/>
  </r>
  <r>
    <x v="328"/>
    <n v="164.24"/>
    <n v="2"/>
    <x v="0"/>
    <n v="328.48"/>
    <x v="1"/>
    <x v="2"/>
    <n v="1.2177301509985387E-2"/>
    <n v="128"/>
    <x v="3"/>
  </r>
  <r>
    <x v="329"/>
    <n v="80.260000000000005"/>
    <n v="0"/>
    <x v="0"/>
    <n v="0"/>
    <x v="3"/>
    <x v="1"/>
    <n v="0"/>
    <n v="121"/>
    <x v="3"/>
  </r>
  <r>
    <x v="330"/>
    <n v="182.76"/>
    <n v="4"/>
    <x v="0"/>
    <n v="731.04"/>
    <x v="1"/>
    <x v="2"/>
    <n v="2.188662727073758E-2"/>
    <n v="123"/>
    <x v="3"/>
  </r>
  <r>
    <x v="331"/>
    <n v="31.17"/>
    <n v="20"/>
    <x v="7"/>
    <n v="623.40000000000009"/>
    <x v="0"/>
    <x v="3"/>
    <n v="0.64164260506897652"/>
    <n v="125"/>
    <x v="3"/>
  </r>
  <r>
    <x v="332"/>
    <n v="1052.29"/>
    <n v="1"/>
    <x v="0"/>
    <n v="1052.29"/>
    <x v="2"/>
    <x v="2"/>
    <n v="9.503083750677095E-4"/>
    <n v="124"/>
    <x v="3"/>
  </r>
  <r>
    <x v="333"/>
    <n v="608.30999999999995"/>
    <n v="0"/>
    <x v="0"/>
    <n v="0"/>
    <x v="2"/>
    <x v="1"/>
    <n v="0"/>
    <n v="114"/>
    <x v="3"/>
  </r>
  <r>
    <x v="334"/>
    <n v="53.4"/>
    <n v="21"/>
    <x v="0"/>
    <n v="1121.3999999999999"/>
    <x v="3"/>
    <x v="3"/>
    <n v="0.39325842696629215"/>
    <n v="121"/>
    <x v="3"/>
  </r>
  <r>
    <x v="335"/>
    <n v="42.47"/>
    <n v="1"/>
    <x v="8"/>
    <n v="42.47"/>
    <x v="0"/>
    <x v="2"/>
    <n v="2.3546032493524841E-2"/>
    <n v="128"/>
    <x v="3"/>
  </r>
  <r>
    <x v="336"/>
    <n v="14.52"/>
    <n v="8"/>
    <x v="0"/>
    <n v="116.16"/>
    <x v="0"/>
    <x v="2"/>
    <n v="0.55096418732782371"/>
    <n v="128"/>
    <x v="3"/>
  </r>
  <r>
    <x v="337"/>
    <n v="185.35"/>
    <n v="0"/>
    <x v="0"/>
    <n v="0"/>
    <x v="1"/>
    <x v="1"/>
    <n v="0"/>
    <n v="128"/>
    <x v="3"/>
  </r>
  <r>
    <x v="338"/>
    <n v="267.19"/>
    <n v="2"/>
    <x v="0"/>
    <n v="534.38"/>
    <x v="2"/>
    <x v="2"/>
    <n v="7.4853100789700217E-3"/>
    <n v="123"/>
    <x v="3"/>
  </r>
  <r>
    <x v="120"/>
    <n v="208.46"/>
    <n v="9"/>
    <x v="0"/>
    <n v="1876.14"/>
    <x v="2"/>
    <x v="2"/>
    <n v="4.317375035978125E-2"/>
    <n v="128"/>
    <x v="3"/>
  </r>
  <r>
    <x v="339"/>
    <n v="119.49"/>
    <n v="1"/>
    <x v="0"/>
    <n v="119.49"/>
    <x v="1"/>
    <x v="2"/>
    <n v="8.3689011632772613E-3"/>
    <n v="124"/>
    <x v="3"/>
  </r>
  <r>
    <x v="340"/>
    <n v="116.94"/>
    <n v="5"/>
    <x v="0"/>
    <n v="584.70000000000005"/>
    <x v="1"/>
    <x v="2"/>
    <n v="4.2756969386009917E-2"/>
    <n v="127"/>
    <x v="3"/>
  </r>
  <r>
    <x v="341"/>
    <n v="9.57"/>
    <n v="27"/>
    <x v="0"/>
    <n v="258.39"/>
    <x v="0"/>
    <x v="3"/>
    <n v="2.8213166144200628"/>
    <n v="123"/>
    <x v="3"/>
  </r>
  <r>
    <x v="342"/>
    <n v="122.2"/>
    <n v="10"/>
    <x v="0"/>
    <n v="1222"/>
    <x v="1"/>
    <x v="2"/>
    <n v="8.1833060556464804E-2"/>
    <n v="113"/>
    <x v="3"/>
  </r>
  <r>
    <x v="343"/>
    <n v="78.87"/>
    <n v="2"/>
    <x v="0"/>
    <n v="157.74"/>
    <x v="3"/>
    <x v="2"/>
    <n v="2.5358184354000252E-2"/>
    <n v="87"/>
    <x v="3"/>
  </r>
  <r>
    <x v="344"/>
    <n v="294.45999999999998"/>
    <n v="1"/>
    <x v="0"/>
    <n v="294.45999999999998"/>
    <x v="2"/>
    <x v="2"/>
    <n v="3.3960470012904982E-3"/>
    <n v="127"/>
    <x v="3"/>
  </r>
  <r>
    <x v="345"/>
    <n v="22.24"/>
    <n v="7"/>
    <x v="9"/>
    <n v="155.67999999999998"/>
    <x v="0"/>
    <x v="2"/>
    <n v="0.31474820143884896"/>
    <n v="124"/>
    <x v="3"/>
  </r>
  <r>
    <x v="346"/>
    <n v="538.08000000000004"/>
    <n v="2"/>
    <x v="0"/>
    <n v="1076.1600000000001"/>
    <x v="2"/>
    <x v="2"/>
    <n v="3.7169194171870353E-3"/>
    <n v="128"/>
    <x v="3"/>
  </r>
  <r>
    <x v="347"/>
    <n v="91.74"/>
    <n v="30"/>
    <x v="0"/>
    <n v="2752.2"/>
    <x v="3"/>
    <x v="3"/>
    <n v="0.32701111837802488"/>
    <n v="128"/>
    <x v="3"/>
  </r>
  <r>
    <x v="322"/>
    <n v="707.04"/>
    <n v="1"/>
    <x v="0"/>
    <n v="707.04"/>
    <x v="2"/>
    <x v="2"/>
    <n v="1.414347137361394E-3"/>
    <n v="128"/>
    <x v="3"/>
  </r>
  <r>
    <x v="348"/>
    <n v="366.6"/>
    <n v="4"/>
    <x v="0"/>
    <n v="1466.4"/>
    <x v="2"/>
    <x v="2"/>
    <n v="1.0911074740861974E-2"/>
    <n v="126"/>
    <x v="3"/>
  </r>
  <r>
    <x v="349"/>
    <n v="21.92"/>
    <n v="19"/>
    <x v="0"/>
    <n v="416.48"/>
    <x v="0"/>
    <x v="3"/>
    <n v="0.86678832116788318"/>
    <n v="128"/>
    <x v="3"/>
  </r>
  <r>
    <x v="350"/>
    <n v="105.22"/>
    <n v="1"/>
    <x v="0"/>
    <n v="105.22"/>
    <x v="1"/>
    <x v="2"/>
    <n v="9.5038965976050188E-3"/>
    <n v="127"/>
    <x v="3"/>
  </r>
  <r>
    <x v="351"/>
    <n v="131.04"/>
    <n v="0"/>
    <x v="0"/>
    <n v="0"/>
    <x v="1"/>
    <x v="1"/>
    <n v="0"/>
    <n v="109"/>
    <x v="3"/>
  </r>
  <r>
    <x v="82"/>
    <n v="369.25"/>
    <n v="1"/>
    <x v="0"/>
    <n v="369.25"/>
    <x v="2"/>
    <x v="2"/>
    <n v="2.7081922816519972E-3"/>
    <n v="127"/>
    <x v="3"/>
  </r>
  <r>
    <x v="352"/>
    <n v="34.68"/>
    <n v="79"/>
    <x v="0"/>
    <n v="2739.72"/>
    <x v="0"/>
    <x v="0"/>
    <n v="2.2779700115340256"/>
    <n v="95"/>
    <x v="3"/>
  </r>
  <r>
    <x v="353"/>
    <n v="217.19"/>
    <n v="17"/>
    <x v="0"/>
    <n v="3692.23"/>
    <x v="2"/>
    <x v="3"/>
    <n v="7.8272480316773335E-2"/>
    <n v="128"/>
    <x v="3"/>
  </r>
  <r>
    <x v="354"/>
    <n v="227.47"/>
    <n v="0"/>
    <x v="0"/>
    <n v="0"/>
    <x v="2"/>
    <x v="1"/>
    <n v="0"/>
    <n v="119"/>
    <x v="3"/>
  </r>
  <r>
    <x v="355"/>
    <n v="57.09"/>
    <n v="11"/>
    <x v="0"/>
    <n v="627.99"/>
    <x v="3"/>
    <x v="3"/>
    <n v="0.19267822736030826"/>
    <n v="124"/>
    <x v="3"/>
  </r>
  <r>
    <x v="356"/>
    <n v="33.880000000000003"/>
    <n v="0"/>
    <x v="10"/>
    <n v="0"/>
    <x v="0"/>
    <x v="1"/>
    <n v="0"/>
    <n v="124"/>
    <x v="3"/>
  </r>
  <r>
    <x v="357"/>
    <n v="228.12"/>
    <n v="5"/>
    <x v="0"/>
    <n v="1140.5999999999999"/>
    <x v="2"/>
    <x v="2"/>
    <n v="2.1918288620024547E-2"/>
    <n v="121"/>
    <x v="3"/>
  </r>
  <r>
    <x v="358"/>
    <n v="63.97"/>
    <n v="0"/>
    <x v="0"/>
    <n v="0"/>
    <x v="3"/>
    <x v="1"/>
    <n v="0"/>
    <n v="121"/>
    <x v="3"/>
  </r>
  <r>
    <x v="359"/>
    <n v="35.32"/>
    <n v="22"/>
    <x v="0"/>
    <n v="777.04"/>
    <x v="0"/>
    <x v="3"/>
    <n v="0.62287655719139301"/>
    <n v="125"/>
    <x v="3"/>
  </r>
  <r>
    <x v="360"/>
    <n v="151.31"/>
    <n v="26"/>
    <x v="0"/>
    <n v="3934.06"/>
    <x v="1"/>
    <x v="3"/>
    <n v="0.17183266142356751"/>
    <n v="124"/>
    <x v="3"/>
  </r>
  <r>
    <x v="361"/>
    <n v="301.22000000000003"/>
    <n v="1"/>
    <x v="0"/>
    <n v="301.22000000000003"/>
    <x v="2"/>
    <x v="2"/>
    <n v="3.3198326804329058E-3"/>
    <n v="127"/>
    <x v="3"/>
  </r>
  <r>
    <x v="79"/>
    <n v="282.27"/>
    <n v="0"/>
    <x v="0"/>
    <n v="0"/>
    <x v="2"/>
    <x v="1"/>
    <n v="0"/>
    <n v="119"/>
    <x v="3"/>
  </r>
  <r>
    <x v="362"/>
    <n v="35.19"/>
    <n v="28"/>
    <x v="0"/>
    <n v="985.31999999999994"/>
    <x v="0"/>
    <x v="3"/>
    <n v="0.79568059107701061"/>
    <n v="127"/>
    <x v="3"/>
  </r>
  <r>
    <x v="315"/>
    <n v="241.04"/>
    <n v="4"/>
    <x v="0"/>
    <n v="964.16"/>
    <x v="2"/>
    <x v="2"/>
    <n v="1.659475605708596E-2"/>
    <n v="111"/>
    <x v="3"/>
  </r>
  <r>
    <x v="363"/>
    <n v="8.25"/>
    <n v="256"/>
    <x v="0"/>
    <n v="2112"/>
    <x v="0"/>
    <x v="0"/>
    <n v="31.030303030303031"/>
    <n v="128"/>
    <x v="3"/>
  </r>
  <r>
    <x v="68"/>
    <n v="194.17"/>
    <n v="0"/>
    <x v="0"/>
    <n v="0"/>
    <x v="1"/>
    <x v="1"/>
    <n v="0"/>
    <n v="117"/>
    <x v="3"/>
  </r>
  <r>
    <x v="364"/>
    <n v="94.76"/>
    <n v="8"/>
    <x v="0"/>
    <n v="758.08"/>
    <x v="3"/>
    <x v="2"/>
    <n v="8.4423807513718863E-2"/>
    <n v="126"/>
    <x v="3"/>
  </r>
  <r>
    <x v="365"/>
    <n v="335.99"/>
    <n v="2"/>
    <x v="0"/>
    <n v="671.98"/>
    <x v="2"/>
    <x v="2"/>
    <n v="5.952558111848567E-3"/>
    <n v="124"/>
    <x v="3"/>
  </r>
  <r>
    <x v="366"/>
    <n v="11.37"/>
    <n v="5"/>
    <x v="0"/>
    <n v="56.849999999999994"/>
    <x v="0"/>
    <x v="2"/>
    <n v="0.43975373790677225"/>
    <n v="126"/>
    <x v="3"/>
  </r>
  <r>
    <x v="367"/>
    <n v="491.34"/>
    <n v="0"/>
    <x v="0"/>
    <n v="0"/>
    <x v="2"/>
    <x v="1"/>
    <n v="0"/>
    <n v="115"/>
    <x v="3"/>
  </r>
  <r>
    <x v="368"/>
    <n v="42.77"/>
    <n v="12"/>
    <x v="0"/>
    <n v="513.24"/>
    <x v="0"/>
    <x v="3"/>
    <n v="0.28057049333645079"/>
    <n v="126"/>
    <x v="3"/>
  </r>
  <r>
    <x v="369"/>
    <n v="273.97000000000003"/>
    <n v="7"/>
    <x v="0"/>
    <n v="1917.7900000000002"/>
    <x v="2"/>
    <x v="2"/>
    <n v="2.5550242727305907E-2"/>
    <n v="95"/>
    <x v="3"/>
  </r>
  <r>
    <x v="370"/>
    <n v="102.1"/>
    <n v="7"/>
    <x v="0"/>
    <n v="714.69999999999993"/>
    <x v="1"/>
    <x v="2"/>
    <n v="6.8560235063663086E-2"/>
    <n v="123"/>
    <x v="3"/>
  </r>
  <r>
    <x v="371"/>
    <n v="241.51"/>
    <n v="0"/>
    <x v="0"/>
    <n v="0"/>
    <x v="2"/>
    <x v="1"/>
    <n v="0"/>
    <n v="128"/>
    <x v="3"/>
  </r>
  <r>
    <x v="372"/>
    <n v="44.68"/>
    <n v="2"/>
    <x v="11"/>
    <n v="89.36"/>
    <x v="0"/>
    <x v="2"/>
    <n v="4.4762757385854966E-2"/>
    <n v="127"/>
    <x v="3"/>
  </r>
  <r>
    <x v="373"/>
    <n v="125.54"/>
    <n v="5"/>
    <x v="0"/>
    <n v="627.70000000000005"/>
    <x v="1"/>
    <x v="2"/>
    <n v="3.9827943285008757E-2"/>
    <n v="125"/>
    <x v="3"/>
  </r>
  <r>
    <x v="374"/>
    <n v="36.770000000000003"/>
    <n v="14"/>
    <x v="0"/>
    <n v="514.78000000000009"/>
    <x v="0"/>
    <x v="3"/>
    <n v="0.38074517269513186"/>
    <n v="128"/>
    <x v="3"/>
  </r>
  <r>
    <x v="375"/>
    <n v="58.1"/>
    <n v="0"/>
    <x v="0"/>
    <n v="0"/>
    <x v="3"/>
    <x v="1"/>
    <n v="0"/>
    <n v="128"/>
    <x v="3"/>
  </r>
  <r>
    <x v="376"/>
    <n v="50.76"/>
    <n v="3"/>
    <x v="0"/>
    <n v="152.28"/>
    <x v="3"/>
    <x v="2"/>
    <n v="5.9101654846335699E-2"/>
    <n v="128"/>
    <x v="3"/>
  </r>
  <r>
    <x v="377"/>
    <n v="493.67"/>
    <n v="4"/>
    <x v="0"/>
    <n v="1974.68"/>
    <x v="2"/>
    <x v="2"/>
    <n v="8.1025786456539791E-3"/>
    <n v="126"/>
    <x v="3"/>
  </r>
  <r>
    <x v="378"/>
    <n v="144.84"/>
    <n v="2"/>
    <x v="0"/>
    <n v="289.68"/>
    <x v="1"/>
    <x v="2"/>
    <n v="1.3808340237503451E-2"/>
    <n v="127"/>
    <x v="3"/>
  </r>
  <r>
    <x v="296"/>
    <n v="805.08"/>
    <n v="0"/>
    <x v="0"/>
    <n v="0"/>
    <x v="2"/>
    <x v="1"/>
    <n v="0"/>
    <n v="71"/>
    <x v="3"/>
  </r>
  <r>
    <x v="379"/>
    <n v="361.31"/>
    <n v="0"/>
    <x v="0"/>
    <n v="0"/>
    <x v="2"/>
    <x v="1"/>
    <n v="0"/>
    <n v="115"/>
    <x v="3"/>
  </r>
  <r>
    <x v="380"/>
    <n v="12.12"/>
    <n v="6"/>
    <x v="0"/>
    <n v="72.72"/>
    <x v="0"/>
    <x v="2"/>
    <n v="0.4950495049504951"/>
    <n v="124"/>
    <x v="3"/>
  </r>
  <r>
    <x v="381"/>
    <n v="103.5"/>
    <n v="2"/>
    <x v="0"/>
    <n v="207"/>
    <x v="1"/>
    <x v="2"/>
    <n v="1.932367149758454E-2"/>
    <n v="127"/>
    <x v="3"/>
  </r>
  <r>
    <x v="382"/>
    <n v="282.52999999999997"/>
    <n v="0"/>
    <x v="0"/>
    <n v="0"/>
    <x v="2"/>
    <x v="1"/>
    <n v="0"/>
    <n v="46"/>
    <x v="3"/>
  </r>
  <r>
    <x v="383"/>
    <n v="302.44"/>
    <n v="1"/>
    <x v="0"/>
    <n v="302.44"/>
    <x v="2"/>
    <x v="2"/>
    <n v="3.3064409469646871E-3"/>
    <n v="124"/>
    <x v="3"/>
  </r>
  <r>
    <x v="384"/>
    <n v="320.04000000000002"/>
    <n v="3"/>
    <x v="0"/>
    <n v="960.12000000000012"/>
    <x v="2"/>
    <x v="2"/>
    <n v="9.3738282714660656E-3"/>
    <n v="127"/>
    <x v="3"/>
  </r>
  <r>
    <x v="385"/>
    <n v="242.08"/>
    <n v="21"/>
    <x v="0"/>
    <n v="5083.68"/>
    <x v="2"/>
    <x v="3"/>
    <n v="8.6748182419035022E-2"/>
    <n v="124"/>
    <x v="3"/>
  </r>
  <r>
    <x v="386"/>
    <n v="202.49"/>
    <n v="0"/>
    <x v="0"/>
    <n v="0"/>
    <x v="2"/>
    <x v="1"/>
    <n v="0"/>
    <n v="124"/>
    <x v="3"/>
  </r>
  <r>
    <x v="387"/>
    <n v="32.81"/>
    <n v="7"/>
    <x v="0"/>
    <n v="229.67000000000002"/>
    <x v="0"/>
    <x v="2"/>
    <n v="0.21334958854007924"/>
    <n v="128"/>
    <x v="3"/>
  </r>
  <r>
    <x v="388"/>
    <n v="25.1"/>
    <n v="38"/>
    <x v="0"/>
    <n v="953.80000000000007"/>
    <x v="0"/>
    <x v="3"/>
    <n v="1.5139442231075697"/>
    <n v="122"/>
    <x v="3"/>
  </r>
  <r>
    <x v="389"/>
    <n v="133.87"/>
    <n v="3"/>
    <x v="0"/>
    <n v="401.61"/>
    <x v="1"/>
    <x v="2"/>
    <n v="2.240980055277508E-2"/>
    <n v="93"/>
    <x v="3"/>
  </r>
  <r>
    <x v="390"/>
    <n v="43.2"/>
    <n v="0"/>
    <x v="0"/>
    <n v="0"/>
    <x v="0"/>
    <x v="1"/>
    <n v="0"/>
    <n v="125"/>
    <x v="3"/>
  </r>
  <r>
    <x v="323"/>
    <n v="357.43"/>
    <n v="1"/>
    <x v="0"/>
    <n v="357.43"/>
    <x v="2"/>
    <x v="2"/>
    <n v="2.7977506085107573E-3"/>
    <n v="112"/>
    <x v="3"/>
  </r>
  <r>
    <x v="391"/>
    <n v="17.71"/>
    <n v="392"/>
    <x v="0"/>
    <n v="6942.3200000000006"/>
    <x v="0"/>
    <x v="0"/>
    <n v="22.134387351778656"/>
    <n v="128"/>
    <x v="3"/>
  </r>
  <r>
    <x v="392"/>
    <n v="195.95"/>
    <n v="21"/>
    <x v="0"/>
    <n v="4114.95"/>
    <x v="1"/>
    <x v="3"/>
    <n v="0.10717019647869355"/>
    <n v="124"/>
    <x v="3"/>
  </r>
  <r>
    <x v="393"/>
    <n v="68.72"/>
    <n v="1"/>
    <x v="0"/>
    <n v="68.72"/>
    <x v="3"/>
    <x v="2"/>
    <n v="1.4551804423748545E-2"/>
    <n v="124"/>
    <x v="3"/>
  </r>
  <r>
    <x v="394"/>
    <n v="14.98"/>
    <n v="251"/>
    <x v="0"/>
    <n v="3759.98"/>
    <x v="0"/>
    <x v="0"/>
    <n v="16.755674232309747"/>
    <n v="126"/>
    <x v="3"/>
  </r>
  <r>
    <x v="395"/>
    <n v="27.5"/>
    <n v="34"/>
    <x v="12"/>
    <n v="935"/>
    <x v="0"/>
    <x v="3"/>
    <n v="1.2363636363636363"/>
    <n v="91"/>
    <x v="3"/>
  </r>
  <r>
    <x v="396"/>
    <n v="109.56"/>
    <n v="12"/>
    <x v="0"/>
    <n v="1314.72"/>
    <x v="1"/>
    <x v="3"/>
    <n v="0.10952902519167579"/>
    <n v="114"/>
    <x v="3"/>
  </r>
  <r>
    <x v="397"/>
    <n v="137.01"/>
    <n v="0"/>
    <x v="0"/>
    <n v="0"/>
    <x v="1"/>
    <x v="1"/>
    <n v="0"/>
    <n v="125"/>
    <x v="3"/>
  </r>
  <r>
    <x v="398"/>
    <n v="237.36"/>
    <n v="3"/>
    <x v="0"/>
    <n v="712.08"/>
    <x v="2"/>
    <x v="2"/>
    <n v="1.2639029322548028E-2"/>
    <n v="120"/>
    <x v="3"/>
  </r>
  <r>
    <x v="399"/>
    <n v="45.78"/>
    <n v="8"/>
    <x v="0"/>
    <n v="366.24"/>
    <x v="0"/>
    <x v="2"/>
    <n v="0.17474879860200962"/>
    <n v="128"/>
    <x v="3"/>
  </r>
  <r>
    <x v="400"/>
    <n v="509.9"/>
    <n v="2"/>
    <x v="0"/>
    <n v="1019.8"/>
    <x v="2"/>
    <x v="2"/>
    <n v="3.9223377132771133E-3"/>
    <n v="127"/>
    <x v="3"/>
  </r>
  <r>
    <x v="401"/>
    <n v="159.13"/>
    <n v="6"/>
    <x v="0"/>
    <n v="954.78"/>
    <x v="1"/>
    <x v="2"/>
    <n v="3.7705021051970086E-2"/>
    <n v="122"/>
    <x v="3"/>
  </r>
  <r>
    <x v="402"/>
    <n v="10.29"/>
    <n v="68"/>
    <x v="0"/>
    <n v="699.71999999999991"/>
    <x v="0"/>
    <x v="0"/>
    <n v="6.6083576287657921"/>
    <n v="123"/>
    <x v="3"/>
  </r>
  <r>
    <x v="403"/>
    <n v="191.75"/>
    <n v="4"/>
    <x v="0"/>
    <n v="767"/>
    <x v="1"/>
    <x v="2"/>
    <n v="2.0860495436766623E-2"/>
    <n v="124"/>
    <x v="3"/>
  </r>
  <r>
    <x v="404"/>
    <n v="6.07"/>
    <n v="11"/>
    <x v="13"/>
    <n v="66.77000000000001"/>
    <x v="0"/>
    <x v="3"/>
    <n v="1.8121911037891267"/>
    <n v="121"/>
    <x v="3"/>
  </r>
  <r>
    <x v="405"/>
    <n v="117.09"/>
    <n v="0"/>
    <x v="0"/>
    <n v="0"/>
    <x v="1"/>
    <x v="1"/>
    <n v="0"/>
    <n v="127"/>
    <x v="3"/>
  </r>
  <r>
    <x v="406"/>
    <n v="43.31"/>
    <n v="57"/>
    <x v="0"/>
    <n v="2468.67"/>
    <x v="0"/>
    <x v="0"/>
    <n v="1.3160932809974601"/>
    <n v="127"/>
    <x v="3"/>
  </r>
  <r>
    <x v="317"/>
    <n v="547.07000000000005"/>
    <n v="0"/>
    <x v="0"/>
    <n v="0"/>
    <x v="2"/>
    <x v="1"/>
    <n v="0"/>
    <n v="120"/>
    <x v="3"/>
  </r>
  <r>
    <x v="407"/>
    <n v="148.1"/>
    <n v="6"/>
    <x v="0"/>
    <n v="888.59999999999991"/>
    <x v="1"/>
    <x v="2"/>
    <n v="4.051316677920324E-2"/>
    <n v="120"/>
    <x v="3"/>
  </r>
  <r>
    <x v="408"/>
    <n v="313.66000000000003"/>
    <n v="0"/>
    <x v="0"/>
    <n v="0"/>
    <x v="2"/>
    <x v="1"/>
    <n v="0"/>
    <n v="81"/>
    <x v="3"/>
  </r>
  <r>
    <x v="409"/>
    <n v="384.93"/>
    <n v="2"/>
    <x v="0"/>
    <n v="769.86"/>
    <x v="2"/>
    <x v="2"/>
    <n v="5.1957498766009406E-3"/>
    <n v="126"/>
    <x v="3"/>
  </r>
  <r>
    <x v="410"/>
    <n v="145.62"/>
    <n v="9"/>
    <x v="0"/>
    <n v="1310.58"/>
    <x v="1"/>
    <x v="2"/>
    <n v="6.1804697156983932E-2"/>
    <n v="125"/>
    <x v="3"/>
  </r>
  <r>
    <x v="411"/>
    <n v="7.08"/>
    <n v="7"/>
    <x v="14"/>
    <n v="49.56"/>
    <x v="0"/>
    <x v="2"/>
    <n v="0.98870056497175141"/>
    <n v="119"/>
    <x v="3"/>
  </r>
  <r>
    <x v="412"/>
    <n v="128.13"/>
    <n v="0"/>
    <x v="0"/>
    <n v="0"/>
    <x v="1"/>
    <x v="1"/>
    <n v="0"/>
    <n v="111"/>
    <x v="3"/>
  </r>
  <r>
    <x v="413"/>
    <n v="155.79"/>
    <n v="11"/>
    <x v="0"/>
    <n v="1713.6899999999998"/>
    <x v="1"/>
    <x v="3"/>
    <n v="7.0607869568008214E-2"/>
    <n v="113"/>
    <x v="3"/>
  </r>
  <r>
    <x v="414"/>
    <n v="222.43"/>
    <n v="8"/>
    <x v="0"/>
    <n v="1779.44"/>
    <x v="2"/>
    <x v="2"/>
    <n v="3.5966371442701074E-2"/>
    <n v="119"/>
    <x v="3"/>
  </r>
  <r>
    <x v="415"/>
    <n v="12.04"/>
    <n v="8"/>
    <x v="15"/>
    <n v="96.32"/>
    <x v="0"/>
    <x v="2"/>
    <n v="0.66445182724252494"/>
    <n v="128"/>
    <x v="3"/>
  </r>
  <r>
    <x v="416"/>
    <n v="91.27"/>
    <n v="0"/>
    <x v="0"/>
    <n v="0"/>
    <x v="3"/>
    <x v="1"/>
    <n v="0"/>
    <n v="77"/>
    <x v="3"/>
  </r>
  <r>
    <x v="417"/>
    <n v="14.86"/>
    <n v="2"/>
    <x v="0"/>
    <n v="29.72"/>
    <x v="0"/>
    <x v="2"/>
    <n v="0.13458950201884254"/>
    <n v="125"/>
    <x v="3"/>
  </r>
  <r>
    <x v="418"/>
    <n v="136.18"/>
    <n v="2"/>
    <x v="0"/>
    <n v="272.36"/>
    <x v="1"/>
    <x v="2"/>
    <n v="1.46864444118079E-2"/>
    <n v="128"/>
    <x v="3"/>
  </r>
  <r>
    <x v="419"/>
    <n v="198.74"/>
    <n v="7"/>
    <x v="0"/>
    <n v="1391.18"/>
    <x v="1"/>
    <x v="2"/>
    <n v="3.5221897957129919E-2"/>
    <n v="125"/>
    <x v="3"/>
  </r>
  <r>
    <x v="420"/>
    <n v="78.44"/>
    <n v="0"/>
    <x v="0"/>
    <n v="0"/>
    <x v="3"/>
    <x v="1"/>
    <n v="0"/>
    <n v="123"/>
    <x v="3"/>
  </r>
  <r>
    <x v="421"/>
    <n v="94.55"/>
    <n v="24"/>
    <x v="0"/>
    <n v="2269.1999999999998"/>
    <x v="3"/>
    <x v="3"/>
    <n v="0.25383395029085143"/>
    <n v="124"/>
    <x v="3"/>
  </r>
  <r>
    <x v="422"/>
    <n v="60.39"/>
    <n v="4"/>
    <x v="0"/>
    <n v="241.56"/>
    <x v="3"/>
    <x v="2"/>
    <n v="6.6236131809902302E-2"/>
    <n v="123"/>
    <x v="3"/>
  </r>
  <r>
    <x v="423"/>
    <n v="41.66"/>
    <n v="15"/>
    <x v="0"/>
    <n v="624.9"/>
    <x v="0"/>
    <x v="3"/>
    <n v="0.36005760921747482"/>
    <n v="127"/>
    <x v="3"/>
  </r>
  <r>
    <x v="424"/>
    <n v="57.32"/>
    <n v="1"/>
    <x v="0"/>
    <n v="57.32"/>
    <x v="3"/>
    <x v="2"/>
    <n v="1.7445917655268667E-2"/>
    <n v="121"/>
    <x v="3"/>
  </r>
  <r>
    <x v="425"/>
    <n v="52.85"/>
    <n v="0"/>
    <x v="0"/>
    <n v="0"/>
    <x v="3"/>
    <x v="1"/>
    <n v="0"/>
    <n v="128"/>
    <x v="3"/>
  </r>
  <r>
    <x v="346"/>
    <n v="673.43"/>
    <n v="5"/>
    <x v="0"/>
    <n v="3367.1499999999996"/>
    <x v="2"/>
    <x v="2"/>
    <n v="7.4246766553316612E-3"/>
    <n v="128"/>
    <x v="3"/>
  </r>
  <r>
    <x v="426"/>
    <n v="13.8"/>
    <n v="115"/>
    <x v="0"/>
    <n v="1587"/>
    <x v="0"/>
    <x v="0"/>
    <n v="8.3333333333333321"/>
    <n v="125"/>
    <x v="3"/>
  </r>
  <r>
    <x v="427"/>
    <n v="80.39"/>
    <n v="0"/>
    <x v="0"/>
    <n v="0"/>
    <x v="3"/>
    <x v="1"/>
    <n v="0"/>
    <n v="128"/>
    <x v="3"/>
  </r>
  <r>
    <x v="70"/>
    <n v="186.66"/>
    <n v="7"/>
    <x v="0"/>
    <n v="1306.6199999999999"/>
    <x v="1"/>
    <x v="2"/>
    <n v="3.7501339333547629E-2"/>
    <n v="122"/>
    <x v="3"/>
  </r>
  <r>
    <x v="428"/>
    <n v="80.06"/>
    <n v="5"/>
    <x v="0"/>
    <n v="400.3"/>
    <x v="3"/>
    <x v="2"/>
    <n v="6.2453160129902568E-2"/>
    <n v="125"/>
    <x v="3"/>
  </r>
  <r>
    <x v="429"/>
    <n v="559.48"/>
    <n v="1"/>
    <x v="0"/>
    <n v="559.48"/>
    <x v="2"/>
    <x v="2"/>
    <n v="1.7873739901336956E-3"/>
    <n v="125"/>
    <x v="3"/>
  </r>
  <r>
    <x v="151"/>
    <n v="176.66"/>
    <n v="0"/>
    <x v="0"/>
    <n v="0"/>
    <x v="1"/>
    <x v="1"/>
    <n v="0"/>
    <n v="105"/>
    <x v="3"/>
  </r>
  <r>
    <x v="430"/>
    <n v="39.58"/>
    <n v="19"/>
    <x v="0"/>
    <n v="752.02"/>
    <x v="0"/>
    <x v="3"/>
    <n v="0.4800404244567964"/>
    <n v="123"/>
    <x v="3"/>
  </r>
  <r>
    <x v="313"/>
    <n v="303.76"/>
    <n v="1"/>
    <x v="0"/>
    <n v="303.76"/>
    <x v="2"/>
    <x v="2"/>
    <n v="3.2920726889649724E-3"/>
    <n v="124"/>
    <x v="3"/>
  </r>
  <r>
    <x v="431"/>
    <n v="14.38"/>
    <n v="14"/>
    <x v="15"/>
    <n v="201.32000000000002"/>
    <x v="0"/>
    <x v="3"/>
    <n v="0.97357440890125169"/>
    <n v="127"/>
    <x v="3"/>
  </r>
  <r>
    <x v="432"/>
    <n v="225.27"/>
    <n v="0"/>
    <x v="0"/>
    <n v="0"/>
    <x v="2"/>
    <x v="1"/>
    <n v="0"/>
    <n v="119"/>
    <x v="3"/>
  </r>
  <r>
    <x v="433"/>
    <n v="15.4"/>
    <n v="700"/>
    <x v="0"/>
    <n v="10780"/>
    <x v="0"/>
    <x v="0"/>
    <n v="45.454545454545453"/>
    <n v="125"/>
    <x v="3"/>
  </r>
  <r>
    <x v="434"/>
    <n v="57.46"/>
    <n v="44"/>
    <x v="0"/>
    <n v="2528.2400000000002"/>
    <x v="3"/>
    <x v="3"/>
    <n v="0.76575008701705538"/>
    <n v="128"/>
    <x v="3"/>
  </r>
  <r>
    <x v="435"/>
    <n v="13.55"/>
    <n v="8"/>
    <x v="0"/>
    <n v="108.4"/>
    <x v="0"/>
    <x v="2"/>
    <n v="0.59040590405904059"/>
    <n v="127"/>
    <x v="3"/>
  </r>
  <r>
    <x v="436"/>
    <n v="193.21"/>
    <n v="0"/>
    <x v="0"/>
    <n v="0"/>
    <x v="1"/>
    <x v="1"/>
    <n v="0"/>
    <n v="128"/>
    <x v="3"/>
  </r>
  <r>
    <x v="437"/>
    <n v="29.67"/>
    <n v="332"/>
    <x v="0"/>
    <n v="9850.44"/>
    <x v="0"/>
    <x v="0"/>
    <n v="11.189753960229186"/>
    <n v="125"/>
    <x v="3"/>
  </r>
  <r>
    <x v="438"/>
    <n v="148.46"/>
    <n v="4"/>
    <x v="0"/>
    <n v="593.84"/>
    <x v="1"/>
    <x v="2"/>
    <n v="2.6943284386366697E-2"/>
    <n v="119"/>
    <x v="3"/>
  </r>
  <r>
    <x v="439"/>
    <n v="155.24"/>
    <n v="2"/>
    <x v="16"/>
    <n v="310.48"/>
    <x v="1"/>
    <x v="2"/>
    <n v="1.2883277505797474E-2"/>
    <n v="120"/>
    <x v="3"/>
  </r>
  <r>
    <x v="440"/>
    <n v="57.14"/>
    <n v="0"/>
    <x v="0"/>
    <n v="0"/>
    <x v="3"/>
    <x v="1"/>
    <n v="0"/>
    <n v="119"/>
    <x v="3"/>
  </r>
  <r>
    <x v="293"/>
    <n v="1529.58"/>
    <n v="5"/>
    <x v="0"/>
    <n v="7647.9"/>
    <x v="2"/>
    <x v="2"/>
    <n v="3.2688711933994957E-3"/>
    <n v="122"/>
    <x v="3"/>
  </r>
  <r>
    <x v="441"/>
    <n v="11.18"/>
    <n v="16"/>
    <x v="0"/>
    <n v="178.88"/>
    <x v="0"/>
    <x v="3"/>
    <n v="1.4311270125223614"/>
    <n v="127"/>
    <x v="3"/>
  </r>
  <r>
    <x v="442"/>
    <n v="22.82"/>
    <n v="5"/>
    <x v="0"/>
    <n v="114.1"/>
    <x v="0"/>
    <x v="2"/>
    <n v="0.21910604732690622"/>
    <n v="123"/>
    <x v="3"/>
  </r>
  <r>
    <x v="443"/>
    <n v="501.86"/>
    <n v="0"/>
    <x v="0"/>
    <n v="0"/>
    <x v="2"/>
    <x v="1"/>
    <n v="0"/>
    <n v="128"/>
    <x v="3"/>
  </r>
  <r>
    <x v="444"/>
    <n v="566.39"/>
    <n v="1"/>
    <x v="0"/>
    <n v="566.39"/>
    <x v="2"/>
    <x v="2"/>
    <n v="1.765567894913399E-3"/>
    <n v="128"/>
    <x v="3"/>
  </r>
  <r>
    <x v="445"/>
    <n v="28.05"/>
    <n v="8"/>
    <x v="17"/>
    <n v="224.4"/>
    <x v="0"/>
    <x v="2"/>
    <n v="0.28520499108734404"/>
    <n v="118"/>
    <x v="3"/>
  </r>
  <r>
    <x v="446"/>
    <n v="29.03"/>
    <n v="19"/>
    <x v="0"/>
    <n v="551.57000000000005"/>
    <x v="0"/>
    <x v="3"/>
    <n v="0.65449534963830514"/>
    <n v="127"/>
    <x v="3"/>
  </r>
  <r>
    <x v="447"/>
    <n v="160.41"/>
    <n v="0"/>
    <x v="0"/>
    <n v="0"/>
    <x v="1"/>
    <x v="1"/>
    <n v="0"/>
    <n v="128"/>
    <x v="3"/>
  </r>
  <r>
    <x v="448"/>
    <n v="22.37"/>
    <n v="11"/>
    <x v="0"/>
    <n v="246.07000000000002"/>
    <x v="0"/>
    <x v="3"/>
    <n v="0.49172999552972729"/>
    <n v="126"/>
    <x v="3"/>
  </r>
  <r>
    <x v="449"/>
    <n v="24.07"/>
    <n v="135"/>
    <x v="0"/>
    <n v="3249.45"/>
    <x v="0"/>
    <x v="0"/>
    <n v="5.6086414624013292"/>
    <n v="127"/>
    <x v="3"/>
  </r>
  <r>
    <x v="450"/>
    <n v="34.020000000000003"/>
    <n v="56"/>
    <x v="0"/>
    <n v="1905.1200000000001"/>
    <x v="0"/>
    <x v="0"/>
    <n v="1.6460905349794237"/>
    <n v="126"/>
    <x v="3"/>
  </r>
  <r>
    <x v="451"/>
    <n v="206.97"/>
    <n v="1"/>
    <x v="0"/>
    <n v="206.97"/>
    <x v="2"/>
    <x v="2"/>
    <n v="4.8316181089046719E-3"/>
    <n v="120"/>
    <x v="3"/>
  </r>
  <r>
    <x v="452"/>
    <n v="29.34"/>
    <n v="28"/>
    <x v="0"/>
    <n v="821.52"/>
    <x v="0"/>
    <x v="3"/>
    <n v="0.95432856169052493"/>
    <n v="126"/>
    <x v="3"/>
  </r>
  <r>
    <x v="453"/>
    <n v="343.13"/>
    <n v="7"/>
    <x v="0"/>
    <n v="2401.91"/>
    <x v="2"/>
    <x v="2"/>
    <n v="2.0400431323405122E-2"/>
    <n v="125"/>
    <x v="3"/>
  </r>
  <r>
    <x v="454"/>
    <n v="8.31"/>
    <n v="2"/>
    <x v="0"/>
    <n v="16.62"/>
    <x v="0"/>
    <x v="2"/>
    <n v="0.24067388688327315"/>
    <n v="127"/>
    <x v="3"/>
  </r>
  <r>
    <x v="455"/>
    <n v="105.55"/>
    <n v="1"/>
    <x v="0"/>
    <n v="105.55"/>
    <x v="1"/>
    <x v="2"/>
    <n v="9.4741828517290391E-3"/>
    <n v="125"/>
    <x v="3"/>
  </r>
  <r>
    <x v="456"/>
    <n v="37.89"/>
    <n v="16"/>
    <x v="0"/>
    <n v="606.24"/>
    <x v="0"/>
    <x v="3"/>
    <n v="0.42227500659804695"/>
    <n v="127"/>
    <x v="3"/>
  </r>
  <r>
    <x v="457"/>
    <n v="26.95"/>
    <n v="2"/>
    <x v="18"/>
    <n v="53.9"/>
    <x v="0"/>
    <x v="2"/>
    <n v="7.4211502782931357E-2"/>
    <n v="121"/>
    <x v="3"/>
  </r>
  <r>
    <x v="458"/>
    <n v="7.95"/>
    <n v="57"/>
    <x v="0"/>
    <n v="453.15000000000003"/>
    <x v="0"/>
    <x v="0"/>
    <n v="7.1698113207547172"/>
    <n v="127"/>
    <x v="3"/>
  </r>
  <r>
    <x v="459"/>
    <n v="398.3"/>
    <n v="0"/>
    <x v="0"/>
    <n v="0"/>
    <x v="2"/>
    <x v="1"/>
    <n v="0"/>
    <n v="120"/>
    <x v="3"/>
  </r>
  <r>
    <x v="460"/>
    <n v="34.200000000000003"/>
    <n v="35"/>
    <x v="19"/>
    <n v="1197"/>
    <x v="0"/>
    <x v="3"/>
    <n v="1.0233918128654971"/>
    <n v="127"/>
    <x v="3"/>
  </r>
  <r>
    <x v="461"/>
    <n v="44.69"/>
    <n v="23"/>
    <x v="20"/>
    <n v="1027.8699999999999"/>
    <x v="0"/>
    <x v="3"/>
    <n v="0.51465652271201612"/>
    <n v="125"/>
    <x v="3"/>
  </r>
  <r>
    <x v="462"/>
    <n v="18.91"/>
    <n v="60"/>
    <x v="0"/>
    <n v="1134.5999999999999"/>
    <x v="0"/>
    <x v="0"/>
    <n v="3.1729243786356425"/>
    <n v="127"/>
    <x v="3"/>
  </r>
  <r>
    <x v="463"/>
    <n v="56.86"/>
    <n v="0"/>
    <x v="0"/>
    <n v="0"/>
    <x v="3"/>
    <x v="1"/>
    <n v="0"/>
    <n v="128"/>
    <x v="3"/>
  </r>
  <r>
    <x v="464"/>
    <n v="11.69"/>
    <n v="33"/>
    <x v="15"/>
    <n v="385.77"/>
    <x v="0"/>
    <x v="3"/>
    <n v="2.8229255774165956"/>
    <n v="125"/>
    <x v="3"/>
  </r>
  <r>
    <x v="465"/>
    <n v="45.94"/>
    <n v="53"/>
    <x v="21"/>
    <n v="2434.8199999999997"/>
    <x v="0"/>
    <x v="0"/>
    <n v="1.153678711362647"/>
    <n v="122"/>
    <x v="3"/>
  </r>
  <r>
    <x v="466"/>
    <n v="25.27"/>
    <n v="147"/>
    <x v="0"/>
    <n v="3714.69"/>
    <x v="0"/>
    <x v="0"/>
    <n v="5.8171745152354575"/>
    <n v="125"/>
    <x v="3"/>
  </r>
  <r>
    <x v="467"/>
    <n v="69.03"/>
    <n v="0"/>
    <x v="0"/>
    <n v="0"/>
    <x v="3"/>
    <x v="1"/>
    <n v="0"/>
    <n v="118"/>
    <x v="3"/>
  </r>
  <r>
    <x v="468"/>
    <n v="79.98"/>
    <n v="6"/>
    <x v="22"/>
    <n v="479.88"/>
    <x v="3"/>
    <x v="2"/>
    <n v="7.5018754688672168E-2"/>
    <n v="128"/>
    <x v="3"/>
  </r>
  <r>
    <x v="469"/>
    <n v="86.73"/>
    <n v="4"/>
    <x v="0"/>
    <n v="346.92"/>
    <x v="3"/>
    <x v="2"/>
    <n v="4.6120142972443212E-2"/>
    <n v="121"/>
    <x v="3"/>
  </r>
  <r>
    <x v="470"/>
    <n v="13.8"/>
    <n v="52"/>
    <x v="23"/>
    <n v="717.6"/>
    <x v="0"/>
    <x v="0"/>
    <n v="3.7681159420289854"/>
    <n v="122"/>
    <x v="3"/>
  </r>
  <r>
    <x v="471"/>
    <n v="63"/>
    <n v="0"/>
    <x v="0"/>
    <n v="0"/>
    <x v="3"/>
    <x v="1"/>
    <n v="0"/>
    <n v="121"/>
    <x v="3"/>
  </r>
  <r>
    <x v="472"/>
    <n v="11.47"/>
    <n v="9"/>
    <x v="24"/>
    <n v="103.23"/>
    <x v="0"/>
    <x v="2"/>
    <n v="0.7846556233653007"/>
    <n v="120"/>
    <x v="3"/>
  </r>
  <r>
    <x v="473"/>
    <n v="94.9"/>
    <n v="23"/>
    <x v="0"/>
    <n v="2182.7000000000003"/>
    <x v="3"/>
    <x v="3"/>
    <n v="0.2423603793466807"/>
    <n v="125"/>
    <x v="3"/>
  </r>
  <r>
    <x v="474"/>
    <n v="35.840000000000003"/>
    <n v="58"/>
    <x v="0"/>
    <n v="2078.7200000000003"/>
    <x v="0"/>
    <x v="0"/>
    <n v="1.6183035714285712"/>
    <n v="125"/>
    <x v="3"/>
  </r>
  <r>
    <x v="475"/>
    <n v="180.96"/>
    <n v="0"/>
    <x v="0"/>
    <n v="0"/>
    <x v="1"/>
    <x v="1"/>
    <n v="0"/>
    <n v="128"/>
    <x v="3"/>
  </r>
  <r>
    <x v="476"/>
    <n v="55.23"/>
    <n v="18"/>
    <x v="25"/>
    <n v="994.14"/>
    <x v="3"/>
    <x v="3"/>
    <n v="0.32590983161325371"/>
    <n v="128"/>
    <x v="3"/>
  </r>
  <r>
    <x v="477"/>
    <n v="34.409999999999997"/>
    <n v="25"/>
    <x v="0"/>
    <n v="860.24999999999989"/>
    <x v="0"/>
    <x v="3"/>
    <n v="0.72653298459750082"/>
    <n v="125"/>
    <x v="3"/>
  </r>
  <r>
    <x v="478"/>
    <n v="16.45"/>
    <n v="171"/>
    <x v="0"/>
    <n v="2812.95"/>
    <x v="0"/>
    <x v="0"/>
    <n v="10.395136778115502"/>
    <n v="127"/>
    <x v="3"/>
  </r>
  <r>
    <x v="479"/>
    <n v="121.39"/>
    <n v="0"/>
    <x v="0"/>
    <n v="0"/>
    <x v="1"/>
    <x v="1"/>
    <n v="0"/>
    <n v="93"/>
    <x v="3"/>
  </r>
  <r>
    <x v="480"/>
    <n v="15.24"/>
    <n v="40"/>
    <x v="0"/>
    <n v="609.6"/>
    <x v="0"/>
    <x v="3"/>
    <n v="2.6246719160104988"/>
    <n v="124"/>
    <x v="3"/>
  </r>
  <r>
    <x v="481"/>
    <n v="8.35"/>
    <n v="44"/>
    <x v="0"/>
    <n v="367.4"/>
    <x v="0"/>
    <x v="3"/>
    <n v="5.2694610778443112"/>
    <n v="116"/>
    <x v="3"/>
  </r>
  <r>
    <x v="482"/>
    <n v="207.36"/>
    <n v="4"/>
    <x v="0"/>
    <n v="829.44"/>
    <x v="2"/>
    <x v="2"/>
    <n v="1.9290123456790122E-2"/>
    <n v="119"/>
    <x v="3"/>
  </r>
  <r>
    <x v="443"/>
    <n v="501.86"/>
    <n v="0"/>
    <x v="0"/>
    <n v="0"/>
    <x v="2"/>
    <x v="1"/>
    <n v="0"/>
    <n v="128"/>
    <x v="3"/>
  </r>
  <r>
    <x v="483"/>
    <n v="16.170000000000002"/>
    <n v="46"/>
    <x v="0"/>
    <n v="743.82"/>
    <x v="0"/>
    <x v="3"/>
    <n v="2.8447742733457018"/>
    <n v="127"/>
    <x v="3"/>
  </r>
  <r>
    <x v="484"/>
    <n v="27.96"/>
    <n v="40"/>
    <x v="15"/>
    <n v="1118.4000000000001"/>
    <x v="0"/>
    <x v="3"/>
    <n v="1.4306151645207439"/>
    <n v="128"/>
    <x v="3"/>
  </r>
  <r>
    <x v="485"/>
    <n v="31.24"/>
    <n v="29"/>
    <x v="0"/>
    <n v="905.95999999999992"/>
    <x v="0"/>
    <x v="3"/>
    <n v="0.9282970550576185"/>
    <n v="125"/>
    <x v="3"/>
  </r>
  <r>
    <x v="486"/>
    <n v="232.42"/>
    <n v="0"/>
    <x v="0"/>
    <n v="0"/>
    <x v="2"/>
    <x v="1"/>
    <n v="0"/>
    <n v="115"/>
    <x v="3"/>
  </r>
  <r>
    <x v="487"/>
    <n v="33.85"/>
    <n v="21"/>
    <x v="26"/>
    <n v="710.85"/>
    <x v="0"/>
    <x v="3"/>
    <n v="0.62038404726735596"/>
    <n v="128"/>
    <x v="3"/>
  </r>
  <r>
    <x v="488"/>
    <n v="13.61"/>
    <n v="37"/>
    <x v="15"/>
    <n v="503.57"/>
    <x v="0"/>
    <x v="3"/>
    <n v="2.7185892725936811"/>
    <n v="126"/>
    <x v="3"/>
  </r>
  <r>
    <x v="489"/>
    <n v="18.37"/>
    <n v="6"/>
    <x v="0"/>
    <n v="110.22"/>
    <x v="0"/>
    <x v="2"/>
    <n v="0.32661948829613496"/>
    <n v="104"/>
    <x v="3"/>
  </r>
  <r>
    <x v="490"/>
    <n v="184.07"/>
    <n v="1"/>
    <x v="0"/>
    <n v="184.07"/>
    <x v="1"/>
    <x v="2"/>
    <n v="5.4327158146357368E-3"/>
    <n v="116"/>
    <x v="3"/>
  </r>
  <r>
    <x v="491"/>
    <n v="31.38"/>
    <n v="31"/>
    <x v="15"/>
    <n v="972.78"/>
    <x v="0"/>
    <x v="3"/>
    <n v="0.98789037603569152"/>
    <n v="124"/>
    <x v="3"/>
  </r>
  <r>
    <x v="492"/>
    <n v="118.53"/>
    <n v="19"/>
    <x v="0"/>
    <n v="2252.0700000000002"/>
    <x v="1"/>
    <x v="3"/>
    <n v="0.16029697123091199"/>
    <n v="122"/>
    <x v="3"/>
  </r>
  <r>
    <x v="493"/>
    <n v="103.38"/>
    <n v="6"/>
    <x v="27"/>
    <n v="620.28"/>
    <x v="1"/>
    <x v="2"/>
    <n v="5.8038305281485784E-2"/>
    <n v="111"/>
    <x v="3"/>
  </r>
  <r>
    <x v="494"/>
    <n v="292.92"/>
    <n v="0"/>
    <x v="0"/>
    <n v="0"/>
    <x v="2"/>
    <x v="1"/>
    <n v="0"/>
    <n v="124"/>
    <x v="3"/>
  </r>
  <r>
    <x v="495"/>
    <n v="14.79"/>
    <n v="41"/>
    <x v="0"/>
    <n v="606.39"/>
    <x v="0"/>
    <x v="3"/>
    <n v="2.7721433400946589"/>
    <n v="128"/>
    <x v="3"/>
  </r>
  <r>
    <x v="496"/>
    <n v="99.22"/>
    <n v="0"/>
    <x v="0"/>
    <n v="0"/>
    <x v="3"/>
    <x v="1"/>
    <n v="0"/>
    <n v="128"/>
    <x v="3"/>
  </r>
  <r>
    <x v="497"/>
    <n v="104.34"/>
    <n v="0"/>
    <x v="0"/>
    <n v="0"/>
    <x v="1"/>
    <x v="1"/>
    <n v="0"/>
    <n v="128"/>
    <x v="3"/>
  </r>
  <r>
    <x v="498"/>
    <n v="129.94999999999999"/>
    <n v="0"/>
    <x v="0"/>
    <n v="0"/>
    <x v="1"/>
    <x v="1"/>
    <n v="0"/>
    <n v="111"/>
    <x v="3"/>
  </r>
  <r>
    <x v="499"/>
    <n v="171.08"/>
    <n v="0"/>
    <x v="0"/>
    <n v="0"/>
    <x v="1"/>
    <x v="1"/>
    <n v="0"/>
    <n v="127"/>
    <x v="3"/>
  </r>
  <r>
    <x v="500"/>
    <n v="248.08"/>
    <n v="0"/>
    <x v="0"/>
    <n v="0"/>
    <x v="2"/>
    <x v="1"/>
    <n v="0"/>
    <n v="113"/>
    <x v="3"/>
  </r>
  <r>
    <x v="501"/>
    <n v="141.53"/>
    <n v="0"/>
    <x v="0"/>
    <n v="0"/>
    <x v="1"/>
    <x v="1"/>
    <n v="0"/>
    <n v="128"/>
    <x v="3"/>
  </r>
  <r>
    <x v="502"/>
    <n v="38.229999999999997"/>
    <n v="0"/>
    <x v="0"/>
    <n v="0"/>
    <x v="0"/>
    <x v="1"/>
    <n v="0"/>
    <n v="51"/>
    <x v="3"/>
  </r>
  <r>
    <x v="503"/>
    <n v="44.61"/>
    <n v="0"/>
    <x v="0"/>
    <n v="0"/>
    <x v="0"/>
    <x v="1"/>
    <n v="0"/>
    <n v="124"/>
    <x v="3"/>
  </r>
  <r>
    <x v="317"/>
    <n v="1068.5"/>
    <n v="0"/>
    <x v="0"/>
    <n v="0"/>
    <x v="2"/>
    <x v="1"/>
    <n v="0"/>
    <n v="120"/>
    <x v="3"/>
  </r>
  <r>
    <x v="504"/>
    <n v="68.8"/>
    <n v="0"/>
    <x v="0"/>
    <n v="0"/>
    <x v="3"/>
    <x v="1"/>
    <n v="0"/>
    <n v="127"/>
    <x v="3"/>
  </r>
  <r>
    <x v="505"/>
    <n v="119.78"/>
    <n v="0"/>
    <x v="0"/>
    <n v="0"/>
    <x v="1"/>
    <x v="1"/>
    <n v="0"/>
    <n v="117"/>
    <x v="3"/>
  </r>
  <r>
    <x v="506"/>
    <n v="156.35"/>
    <n v="0"/>
    <x v="0"/>
    <n v="0"/>
    <x v="1"/>
    <x v="1"/>
    <n v="0"/>
    <n v="128"/>
    <x v="3"/>
  </r>
  <r>
    <x v="507"/>
    <n v="112.04"/>
    <n v="0"/>
    <x v="0"/>
    <n v="0"/>
    <x v="1"/>
    <x v="1"/>
    <n v="0"/>
    <n v="128"/>
    <x v="3"/>
  </r>
  <r>
    <x v="508"/>
    <n v="51.3"/>
    <n v="0"/>
    <x v="0"/>
    <n v="0"/>
    <x v="3"/>
    <x v="1"/>
    <n v="0"/>
    <n v="100"/>
    <x v="3"/>
  </r>
  <r>
    <x v="509"/>
    <n v="169.56"/>
    <n v="0"/>
    <x v="0"/>
    <n v="0"/>
    <x v="1"/>
    <x v="1"/>
    <n v="0"/>
    <n v="128"/>
    <x v="3"/>
  </r>
  <r>
    <x v="510"/>
    <n v="41.42"/>
    <n v="0"/>
    <x v="0"/>
    <n v="0"/>
    <x v="0"/>
    <x v="1"/>
    <n v="0"/>
    <n v="78"/>
    <x v="3"/>
  </r>
  <r>
    <x v="511"/>
    <n v="54.66"/>
    <n v="0"/>
    <x v="0"/>
    <n v="0"/>
    <x v="3"/>
    <x v="1"/>
    <n v="0"/>
    <n v="124"/>
    <x v="3"/>
  </r>
  <r>
    <x v="512"/>
    <n v="86.94"/>
    <n v="0"/>
    <x v="0"/>
    <n v="0"/>
    <x v="3"/>
    <x v="1"/>
    <n v="0"/>
    <n v="120"/>
    <x v="3"/>
  </r>
  <r>
    <x v="513"/>
    <n v="228.06"/>
    <n v="0"/>
    <x v="0"/>
    <n v="0"/>
    <x v="2"/>
    <x v="1"/>
    <n v="0"/>
    <n v="56"/>
    <x v="3"/>
  </r>
  <r>
    <x v="514"/>
    <n v="843.86"/>
    <n v="0"/>
    <x v="0"/>
    <n v="0"/>
    <x v="2"/>
    <x v="1"/>
    <n v="0"/>
    <n v="127"/>
    <x v="3"/>
  </r>
  <r>
    <x v="515"/>
    <n v="136.02000000000001"/>
    <n v="0"/>
    <x v="0"/>
    <n v="0"/>
    <x v="1"/>
    <x v="1"/>
    <n v="0"/>
    <n v="121"/>
    <x v="3"/>
  </r>
  <r>
    <x v="516"/>
    <n v="1301.71"/>
    <n v="0"/>
    <x v="0"/>
    <n v="0"/>
    <x v="2"/>
    <x v="1"/>
    <n v="0"/>
    <n v="26"/>
    <x v="3"/>
  </r>
  <r>
    <x v="517"/>
    <n v="110.84"/>
    <n v="0"/>
    <x v="0"/>
    <n v="0"/>
    <x v="1"/>
    <x v="1"/>
    <n v="0"/>
    <n v="85"/>
    <x v="3"/>
  </r>
  <r>
    <x v="518"/>
    <n v="122.35"/>
    <n v="0"/>
    <x v="0"/>
    <n v="0"/>
    <x v="1"/>
    <x v="1"/>
    <n v="0"/>
    <n v="111"/>
    <x v="3"/>
  </r>
  <r>
    <x v="519"/>
    <n v="691.82"/>
    <n v="0"/>
    <x v="0"/>
    <n v="0"/>
    <x v="2"/>
    <x v="1"/>
    <n v="0"/>
    <n v="112"/>
    <x v="3"/>
  </r>
  <r>
    <x v="520"/>
    <n v="357.72"/>
    <n v="0"/>
    <x v="0"/>
    <n v="0"/>
    <x v="2"/>
    <x v="1"/>
    <n v="0"/>
    <n v="125"/>
    <x v="3"/>
  </r>
  <r>
    <x v="521"/>
    <n v="56.44"/>
    <n v="0"/>
    <x v="0"/>
    <n v="0"/>
    <x v="3"/>
    <x v="1"/>
    <n v="0"/>
    <n v="67"/>
    <x v="3"/>
  </r>
  <r>
    <x v="522"/>
    <n v="48.1"/>
    <n v="0"/>
    <x v="0"/>
    <n v="0"/>
    <x v="0"/>
    <x v="1"/>
    <n v="0"/>
    <n v="127"/>
    <x v="3"/>
  </r>
  <r>
    <x v="523"/>
    <n v="119.73"/>
    <n v="0"/>
    <x v="0"/>
    <n v="0"/>
    <x v="1"/>
    <x v="1"/>
    <n v="0"/>
    <n v="82"/>
    <x v="3"/>
  </r>
  <r>
    <x v="524"/>
    <n v="55.86"/>
    <n v="0"/>
    <x v="0"/>
    <n v="0"/>
    <x v="3"/>
    <x v="1"/>
    <n v="0"/>
    <n v="117"/>
    <x v="3"/>
  </r>
  <r>
    <x v="525"/>
    <n v="185.2"/>
    <n v="1"/>
    <x v="0"/>
    <n v="185.2"/>
    <x v="1"/>
    <x v="2"/>
    <n v="5.399568034557236E-3"/>
    <n v="100"/>
    <x v="3"/>
  </r>
  <r>
    <x v="526"/>
    <n v="375.38"/>
    <n v="1"/>
    <x v="0"/>
    <n v="375.38"/>
    <x v="2"/>
    <x v="2"/>
    <n v="2.6639671799243434E-3"/>
    <n v="128"/>
    <x v="3"/>
  </r>
  <r>
    <x v="527"/>
    <n v="421.21"/>
    <n v="1"/>
    <x v="0"/>
    <n v="421.21"/>
    <x v="2"/>
    <x v="2"/>
    <n v="2.3741126753875738E-3"/>
    <n v="128"/>
    <x v="3"/>
  </r>
  <r>
    <x v="528"/>
    <n v="195.89"/>
    <n v="0"/>
    <x v="0"/>
    <n v="0"/>
    <x v="1"/>
    <x v="1"/>
    <n v="0"/>
    <n v="58"/>
    <x v="3"/>
  </r>
  <r>
    <x v="529"/>
    <n v="268.83999999999997"/>
    <n v="0"/>
    <x v="0"/>
    <n v="0"/>
    <x v="2"/>
    <x v="1"/>
    <n v="0"/>
    <n v="114"/>
    <x v="3"/>
  </r>
  <r>
    <x v="530"/>
    <n v="181.94"/>
    <n v="0"/>
    <x v="0"/>
    <n v="0"/>
    <x v="1"/>
    <x v="1"/>
    <n v="0"/>
    <n v="125"/>
    <x v="3"/>
  </r>
  <r>
    <x v="531"/>
    <n v="33.92"/>
    <n v="0"/>
    <x v="0"/>
    <n v="0"/>
    <x v="0"/>
    <x v="1"/>
    <n v="0"/>
    <n v="128"/>
    <x v="3"/>
  </r>
  <r>
    <x v="532"/>
    <n v="123.89"/>
    <n v="3"/>
    <x v="0"/>
    <n v="371.67"/>
    <x v="1"/>
    <x v="2"/>
    <n v="2.4215029461619179E-2"/>
    <n v="128"/>
    <x v="3"/>
  </r>
  <r>
    <x v="533"/>
    <n v="0.99"/>
    <n v="7"/>
    <x v="0"/>
    <n v="6.93"/>
    <x v="0"/>
    <x v="2"/>
    <n v="7.0707070707070709"/>
    <n v="85"/>
    <x v="3"/>
  </r>
  <r>
    <x v="534"/>
    <n v="254.28"/>
    <n v="0"/>
    <x v="0"/>
    <n v="0"/>
    <x v="2"/>
    <x v="1"/>
    <n v="0"/>
    <n v="120"/>
    <x v="3"/>
  </r>
  <r>
    <x v="535"/>
    <n v="121.94"/>
    <n v="0"/>
    <x v="0"/>
    <n v="0"/>
    <x v="1"/>
    <x v="1"/>
    <n v="0"/>
    <n v="121"/>
    <x v="3"/>
  </r>
  <r>
    <x v="536"/>
    <n v="74.510000000000005"/>
    <n v="0"/>
    <x v="0"/>
    <n v="0"/>
    <x v="3"/>
    <x v="1"/>
    <n v="0"/>
    <n v="119"/>
    <x v="3"/>
  </r>
  <r>
    <x v="537"/>
    <n v="329.84"/>
    <n v="0"/>
    <x v="0"/>
    <n v="0"/>
    <x v="2"/>
    <x v="1"/>
    <n v="0"/>
    <n v="126"/>
    <x v="3"/>
  </r>
  <r>
    <x v="538"/>
    <n v="51.92"/>
    <n v="0"/>
    <x v="0"/>
    <n v="0"/>
    <x v="3"/>
    <x v="1"/>
    <n v="0"/>
    <n v="117"/>
    <x v="3"/>
  </r>
  <r>
    <x v="539"/>
    <n v="72.599999999999994"/>
    <n v="0"/>
    <x v="0"/>
    <n v="0"/>
    <x v="3"/>
    <x v="1"/>
    <n v="0"/>
    <n v="68"/>
    <x v="3"/>
  </r>
  <r>
    <x v="228"/>
    <n v="534.86"/>
    <n v="5"/>
    <x v="0"/>
    <n v="2674.3"/>
    <x v="2"/>
    <x v="2"/>
    <n v="9.3482406611075791E-3"/>
    <n v="127"/>
    <x v="3"/>
  </r>
  <r>
    <x v="540"/>
    <n v="51.16"/>
    <n v="0"/>
    <x v="0"/>
    <n v="0"/>
    <x v="3"/>
    <x v="1"/>
    <n v="0"/>
    <n v="92"/>
    <x v="3"/>
  </r>
  <r>
    <x v="541"/>
    <n v="73.739999999999995"/>
    <n v="0"/>
    <x v="0"/>
    <n v="0"/>
    <x v="3"/>
    <x v="1"/>
    <n v="0"/>
    <n v="116"/>
    <x v="3"/>
  </r>
  <r>
    <x v="542"/>
    <n v="45.65"/>
    <n v="1"/>
    <x v="28"/>
    <n v="45.65"/>
    <x v="0"/>
    <x v="2"/>
    <n v="2.1905805038335158E-2"/>
    <n v="114"/>
    <x v="3"/>
  </r>
  <r>
    <x v="543"/>
    <n v="75.25"/>
    <n v="0"/>
    <x v="0"/>
    <n v="0"/>
    <x v="3"/>
    <x v="1"/>
    <n v="0"/>
    <n v="64"/>
    <x v="3"/>
  </r>
  <r>
    <x v="544"/>
    <n v="147.91999999999999"/>
    <n v="0"/>
    <x v="0"/>
    <n v="0"/>
    <x v="1"/>
    <x v="1"/>
    <n v="0"/>
    <n v="84"/>
    <x v="3"/>
  </r>
  <r>
    <x v="41"/>
    <n v="141.05000000000001"/>
    <n v="1"/>
    <x v="0"/>
    <n v="141.05000000000001"/>
    <x v="1"/>
    <x v="2"/>
    <n v="7.0896845090393469E-3"/>
    <n v="125"/>
    <x v="3"/>
  </r>
  <r>
    <x v="545"/>
    <n v="90.03"/>
    <n v="9"/>
    <x v="0"/>
    <n v="810.27"/>
    <x v="3"/>
    <x v="2"/>
    <n v="9.9966677774075308E-2"/>
    <n v="127"/>
    <x v="3"/>
  </r>
  <r>
    <x v="546"/>
    <n v="540.91"/>
    <n v="0"/>
    <x v="0"/>
    <n v="0"/>
    <x v="2"/>
    <x v="1"/>
    <n v="0"/>
    <n v="121"/>
    <x v="3"/>
  </r>
  <r>
    <x v="547"/>
    <n v="84.33"/>
    <n v="0"/>
    <x v="0"/>
    <n v="0"/>
    <x v="3"/>
    <x v="1"/>
    <n v="0"/>
    <n v="128"/>
    <x v="3"/>
  </r>
  <r>
    <x v="548"/>
    <n v="266.69"/>
    <n v="0"/>
    <x v="0"/>
    <n v="0"/>
    <x v="2"/>
    <x v="1"/>
    <n v="0"/>
    <n v="122"/>
    <x v="3"/>
  </r>
  <r>
    <x v="301"/>
    <n v="161.59"/>
    <n v="2"/>
    <x v="0"/>
    <n v="323.18"/>
    <x v="1"/>
    <x v="2"/>
    <n v="1.2377003527446005E-2"/>
    <n v="128"/>
    <x v="3"/>
  </r>
  <r>
    <x v="549"/>
    <n v="125.55"/>
    <n v="0"/>
    <x v="0"/>
    <n v="0"/>
    <x v="1"/>
    <x v="1"/>
    <n v="0"/>
    <n v="97"/>
    <x v="3"/>
  </r>
  <r>
    <x v="550"/>
    <n v="33.18"/>
    <n v="64"/>
    <x v="0"/>
    <n v="2123.52"/>
    <x v="0"/>
    <x v="0"/>
    <n v="1.9288728149487644"/>
    <n v="126"/>
    <x v="3"/>
  </r>
  <r>
    <x v="551"/>
    <n v="20.39"/>
    <n v="49"/>
    <x v="0"/>
    <n v="999.11"/>
    <x v="0"/>
    <x v="3"/>
    <n v="2.4031387935262383"/>
    <n v="127"/>
    <x v="3"/>
  </r>
  <r>
    <x v="483"/>
    <n v="18.23"/>
    <n v="45"/>
    <x v="0"/>
    <n v="820.35"/>
    <x v="0"/>
    <x v="3"/>
    <n v="2.4684585847504112"/>
    <n v="127"/>
    <x v="3"/>
  </r>
  <r>
    <x v="552"/>
    <n v="312.89999999999998"/>
    <n v="0"/>
    <x v="0"/>
    <n v="0"/>
    <x v="2"/>
    <x v="1"/>
    <n v="0"/>
    <n v="110"/>
    <x v="3"/>
  </r>
  <r>
    <x v="545"/>
    <n v="87.83"/>
    <n v="0"/>
    <x v="0"/>
    <n v="0"/>
    <x v="3"/>
    <x v="1"/>
    <n v="0"/>
    <n v="127"/>
    <x v="3"/>
  </r>
  <r>
    <x v="553"/>
    <n v="196.09"/>
    <n v="0"/>
    <x v="0"/>
    <n v="0"/>
    <x v="1"/>
    <x v="1"/>
    <n v="0"/>
    <n v="127"/>
    <x v="3"/>
  </r>
  <r>
    <x v="554"/>
    <n v="571.49"/>
    <n v="3"/>
    <x v="0"/>
    <n v="1714.47"/>
    <x v="2"/>
    <x v="2"/>
    <n v="5.2494356856637907E-3"/>
    <n v="116"/>
    <x v="3"/>
  </r>
  <r>
    <x v="555"/>
    <n v="33.35"/>
    <n v="12"/>
    <x v="0"/>
    <n v="400.20000000000005"/>
    <x v="0"/>
    <x v="3"/>
    <n v="0.35982008995502246"/>
    <n v="126"/>
    <x v="3"/>
  </r>
  <r>
    <x v="556"/>
    <n v="109.69"/>
    <n v="2"/>
    <x v="0"/>
    <n v="219.38"/>
    <x v="1"/>
    <x v="2"/>
    <n v="1.8233202662047587E-2"/>
    <n v="116"/>
    <x v="3"/>
  </r>
  <r>
    <x v="97"/>
    <n v="206.12"/>
    <n v="5"/>
    <x v="0"/>
    <n v="1030.5999999999999"/>
    <x v="2"/>
    <x v="2"/>
    <n v="2.4257713953037066E-2"/>
    <n v="128"/>
    <x v="3"/>
  </r>
  <r>
    <x v="557"/>
    <n v="88.64"/>
    <n v="0"/>
    <x v="0"/>
    <n v="0"/>
    <x v="3"/>
    <x v="1"/>
    <n v="0"/>
    <n v="126"/>
    <x v="3"/>
  </r>
  <r>
    <x v="558"/>
    <n v="260.33999999999997"/>
    <n v="0"/>
    <x v="0"/>
    <n v="0"/>
    <x v="2"/>
    <x v="1"/>
    <n v="0"/>
    <n v="120"/>
    <x v="3"/>
  </r>
  <r>
    <x v="559"/>
    <n v="461.3"/>
    <n v="0"/>
    <x v="0"/>
    <n v="0"/>
    <x v="2"/>
    <x v="1"/>
    <n v="0"/>
    <n v="128"/>
    <x v="3"/>
  </r>
  <r>
    <x v="560"/>
    <n v="133.38"/>
    <n v="0"/>
    <x v="0"/>
    <n v="0"/>
    <x v="1"/>
    <x v="1"/>
    <n v="0"/>
    <n v="99"/>
    <x v="3"/>
  </r>
  <r>
    <x v="561"/>
    <n v="109.78"/>
    <n v="0"/>
    <x v="0"/>
    <n v="0"/>
    <x v="1"/>
    <x v="1"/>
    <n v="0"/>
    <n v="128"/>
    <x v="3"/>
  </r>
  <r>
    <x v="562"/>
    <n v="47.07"/>
    <n v="0"/>
    <x v="0"/>
    <n v="0"/>
    <x v="0"/>
    <x v="1"/>
    <n v="0"/>
    <n v="110"/>
    <x v="3"/>
  </r>
  <r>
    <x v="563"/>
    <n v="549.07000000000005"/>
    <n v="0"/>
    <x v="0"/>
    <n v="0"/>
    <x v="2"/>
    <x v="1"/>
    <n v="0"/>
    <n v="122"/>
    <x v="3"/>
  </r>
  <r>
    <x v="564"/>
    <n v="85.58"/>
    <n v="0"/>
    <x v="0"/>
    <n v="0"/>
    <x v="3"/>
    <x v="1"/>
    <n v="0"/>
    <n v="121"/>
    <x v="3"/>
  </r>
  <r>
    <x v="565"/>
    <n v="74.540000000000006"/>
    <n v="2"/>
    <x v="0"/>
    <n v="149.08000000000001"/>
    <x v="3"/>
    <x v="2"/>
    <n v="2.6831231553528304E-2"/>
    <n v="127"/>
    <x v="3"/>
  </r>
  <r>
    <x v="566"/>
    <n v="114.08"/>
    <n v="0"/>
    <x v="0"/>
    <n v="0"/>
    <x v="1"/>
    <x v="1"/>
    <n v="0"/>
    <n v="53"/>
    <x v="3"/>
  </r>
  <r>
    <x v="567"/>
    <n v="122.36"/>
    <n v="0"/>
    <x v="0"/>
    <n v="0"/>
    <x v="1"/>
    <x v="1"/>
    <n v="0"/>
    <n v="126"/>
    <x v="3"/>
  </r>
  <r>
    <x v="568"/>
    <n v="125.41"/>
    <n v="1"/>
    <x v="0"/>
    <n v="125.41"/>
    <x v="1"/>
    <x v="2"/>
    <n v="7.9738457858225028E-3"/>
    <n v="125"/>
    <x v="3"/>
  </r>
  <r>
    <x v="569"/>
    <n v="377.99"/>
    <n v="8"/>
    <x v="0"/>
    <n v="3023.92"/>
    <x v="2"/>
    <x v="2"/>
    <n v="2.1164581073573375E-2"/>
    <n v="114"/>
    <x v="3"/>
  </r>
  <r>
    <x v="570"/>
    <n v="648.92999999999995"/>
    <n v="1"/>
    <x v="0"/>
    <n v="648.92999999999995"/>
    <x v="2"/>
    <x v="2"/>
    <n v="1.5409982586719678E-3"/>
    <n v="121"/>
    <x v="3"/>
  </r>
  <r>
    <x v="293"/>
    <n v="925.33"/>
    <n v="1"/>
    <x v="0"/>
    <n v="925.33"/>
    <x v="2"/>
    <x v="2"/>
    <n v="1.0806955356467422E-3"/>
    <n v="122"/>
    <x v="3"/>
  </r>
  <r>
    <x v="571"/>
    <n v="499.63"/>
    <n v="10"/>
    <x v="0"/>
    <n v="4996.3"/>
    <x v="2"/>
    <x v="2"/>
    <n v="2.0014810960110482E-2"/>
    <n v="125"/>
    <x v="3"/>
  </r>
  <r>
    <x v="572"/>
    <n v="686.65"/>
    <n v="4"/>
    <x v="0"/>
    <n v="2746.6"/>
    <x v="2"/>
    <x v="2"/>
    <n v="5.825384111264837E-3"/>
    <n v="128"/>
    <x v="3"/>
  </r>
  <r>
    <x v="157"/>
    <n v="161.81"/>
    <n v="0"/>
    <x v="0"/>
    <n v="0"/>
    <x v="1"/>
    <x v="1"/>
    <n v="0"/>
    <n v="128"/>
    <x v="3"/>
  </r>
  <r>
    <x v="573"/>
    <n v="89.38"/>
    <n v="0"/>
    <x v="0"/>
    <n v="0"/>
    <x v="3"/>
    <x v="1"/>
    <n v="0"/>
    <n v="83"/>
    <x v="3"/>
  </r>
  <r>
    <x v="34"/>
    <n v="182.76"/>
    <n v="3"/>
    <x v="0"/>
    <n v="548.28"/>
    <x v="1"/>
    <x v="2"/>
    <n v="1.6414970453053186E-2"/>
    <n v="128"/>
    <x v="3"/>
  </r>
  <r>
    <x v="574"/>
    <n v="288.38"/>
    <n v="0"/>
    <x v="0"/>
    <n v="0"/>
    <x v="2"/>
    <x v="1"/>
    <n v="0"/>
    <n v="70"/>
    <x v="3"/>
  </r>
  <r>
    <x v="575"/>
    <n v="174.44"/>
    <n v="5"/>
    <x v="0"/>
    <n v="872.2"/>
    <x v="1"/>
    <x v="2"/>
    <n v="2.8663150653519834E-2"/>
    <n v="94"/>
    <x v="3"/>
  </r>
  <r>
    <x v="576"/>
    <n v="392.16"/>
    <n v="0"/>
    <x v="0"/>
    <n v="0"/>
    <x v="2"/>
    <x v="1"/>
    <n v="0"/>
    <n v="103"/>
    <x v="3"/>
  </r>
  <r>
    <x v="577"/>
    <n v="239.85"/>
    <n v="0"/>
    <x v="0"/>
    <n v="0"/>
    <x v="2"/>
    <x v="1"/>
    <n v="0"/>
    <n v="48"/>
    <x v="3"/>
  </r>
  <r>
    <x v="578"/>
    <n v="161.65"/>
    <n v="0"/>
    <x v="0"/>
    <n v="0"/>
    <x v="1"/>
    <x v="1"/>
    <n v="0"/>
    <n v="38"/>
    <x v="3"/>
  </r>
  <r>
    <x v="579"/>
    <n v="253.15"/>
    <n v="0"/>
    <x v="0"/>
    <n v="0"/>
    <x v="2"/>
    <x v="1"/>
    <n v="0"/>
    <n v="84"/>
    <x v="3"/>
  </r>
  <r>
    <x v="580"/>
    <n v="193.13"/>
    <n v="0"/>
    <x v="0"/>
    <n v="0"/>
    <x v="1"/>
    <x v="1"/>
    <n v="0"/>
    <n v="128"/>
    <x v="3"/>
  </r>
  <r>
    <x v="205"/>
    <n v="203.08"/>
    <n v="2"/>
    <x v="0"/>
    <n v="406.16"/>
    <x v="2"/>
    <x v="2"/>
    <n v="9.8483356312783141E-3"/>
    <n v="126"/>
    <x v="3"/>
  </r>
  <r>
    <x v="102"/>
    <n v="162.46"/>
    <n v="2"/>
    <x v="0"/>
    <n v="324.92"/>
    <x v="1"/>
    <x v="2"/>
    <n v="1.2310722639418934E-2"/>
    <n v="128"/>
    <x v="3"/>
  </r>
  <r>
    <x v="581"/>
    <n v="2876.38"/>
    <n v="0"/>
    <x v="0"/>
    <n v="0"/>
    <x v="2"/>
    <x v="1"/>
    <n v="0"/>
    <n v="123"/>
    <x v="3"/>
  </r>
  <r>
    <x v="582"/>
    <n v="290.55"/>
    <n v="1"/>
    <x v="0"/>
    <n v="290.55"/>
    <x v="2"/>
    <x v="2"/>
    <n v="3.441748408191361E-3"/>
    <n v="127"/>
    <x v="3"/>
  </r>
  <r>
    <x v="583"/>
    <n v="452.07"/>
    <n v="0"/>
    <x v="0"/>
    <n v="0"/>
    <x v="2"/>
    <x v="1"/>
    <n v="0"/>
    <n v="123"/>
    <x v="3"/>
  </r>
  <r>
    <x v="41"/>
    <n v="111.68"/>
    <n v="1"/>
    <x v="0"/>
    <n v="111.68"/>
    <x v="1"/>
    <x v="2"/>
    <n v="8.9541547277936957E-3"/>
    <n v="125"/>
    <x v="3"/>
  </r>
  <r>
    <x v="584"/>
    <n v="235.31"/>
    <n v="0"/>
    <x v="0"/>
    <n v="0"/>
    <x v="2"/>
    <x v="1"/>
    <n v="0"/>
    <n v="91"/>
    <x v="3"/>
  </r>
  <r>
    <x v="585"/>
    <n v="186.94"/>
    <n v="1"/>
    <x v="0"/>
    <n v="186.94"/>
    <x v="1"/>
    <x v="2"/>
    <n v="5.3493099390178669E-3"/>
    <n v="124"/>
    <x v="3"/>
  </r>
  <r>
    <x v="586"/>
    <n v="198.69"/>
    <n v="0"/>
    <x v="0"/>
    <n v="0"/>
    <x v="1"/>
    <x v="1"/>
    <n v="0"/>
    <n v="107"/>
    <x v="3"/>
  </r>
  <r>
    <x v="587"/>
    <n v="155.97999999999999"/>
    <n v="0"/>
    <x v="0"/>
    <n v="0"/>
    <x v="1"/>
    <x v="1"/>
    <n v="0"/>
    <n v="125"/>
    <x v="3"/>
  </r>
  <r>
    <x v="588"/>
    <n v="443.05"/>
    <n v="0"/>
    <x v="0"/>
    <n v="0"/>
    <x v="2"/>
    <x v="1"/>
    <n v="0"/>
    <n v="124"/>
    <x v="3"/>
  </r>
  <r>
    <x v="589"/>
    <n v="336.99"/>
    <n v="1"/>
    <x v="0"/>
    <n v="336.99"/>
    <x v="2"/>
    <x v="2"/>
    <n v="2.9674471052553489E-3"/>
    <n v="121"/>
    <x v="3"/>
  </r>
  <r>
    <x v="590"/>
    <n v="21.43"/>
    <n v="31"/>
    <x v="0"/>
    <n v="664.33"/>
    <x v="0"/>
    <x v="3"/>
    <n v="1.4465702286514233"/>
    <n v="115"/>
    <x v="3"/>
  </r>
  <r>
    <x v="64"/>
    <n v="42.93"/>
    <n v="13"/>
    <x v="0"/>
    <n v="558.09"/>
    <x v="0"/>
    <x v="3"/>
    <n v="0.30281854181225248"/>
    <n v="128"/>
    <x v="3"/>
  </r>
  <r>
    <x v="591"/>
    <n v="117.1"/>
    <n v="1"/>
    <x v="0"/>
    <n v="117.1"/>
    <x v="1"/>
    <x v="2"/>
    <n v="8.539709649871904E-3"/>
    <n v="115"/>
    <x v="3"/>
  </r>
  <r>
    <x v="592"/>
    <n v="148.24"/>
    <n v="29"/>
    <x v="0"/>
    <n v="4298.96"/>
    <x v="1"/>
    <x v="3"/>
    <n v="0.19562871019967618"/>
    <n v="127"/>
    <x v="3"/>
  </r>
  <r>
    <x v="349"/>
    <n v="26.32"/>
    <n v="7"/>
    <x v="0"/>
    <n v="184.24"/>
    <x v="0"/>
    <x v="2"/>
    <n v="0.26595744680851063"/>
    <n v="128"/>
    <x v="3"/>
  </r>
  <r>
    <x v="593"/>
    <n v="23.37"/>
    <n v="9"/>
    <x v="0"/>
    <n v="210.33"/>
    <x v="0"/>
    <x v="2"/>
    <n v="0.38510911424903721"/>
    <n v="119"/>
    <x v="3"/>
  </r>
  <r>
    <x v="594"/>
    <n v="1274.1500000000001"/>
    <n v="25"/>
    <x v="0"/>
    <n v="31853.750000000004"/>
    <x v="2"/>
    <x v="3"/>
    <n v="1.9620923753090293E-2"/>
    <n v="127"/>
    <x v="3"/>
  </r>
  <r>
    <x v="595"/>
    <n v="26.38"/>
    <n v="95"/>
    <x v="15"/>
    <n v="2506.1"/>
    <x v="0"/>
    <x v="0"/>
    <n v="3.601213040181956"/>
    <n v="125"/>
    <x v="3"/>
  </r>
  <r>
    <x v="596"/>
    <n v="21.89"/>
    <n v="63"/>
    <x v="0"/>
    <n v="1379.07"/>
    <x v="0"/>
    <x v="0"/>
    <n v="2.8780264961169482"/>
    <n v="127"/>
    <x v="3"/>
  </r>
  <r>
    <x v="597"/>
    <n v="114.1"/>
    <n v="2"/>
    <x v="0"/>
    <n v="228.2"/>
    <x v="1"/>
    <x v="2"/>
    <n v="1.7528483786152498E-2"/>
    <n v="121"/>
    <x v="3"/>
  </r>
  <r>
    <x v="97"/>
    <n v="213.23"/>
    <n v="1"/>
    <x v="0"/>
    <n v="213.23"/>
    <x v="2"/>
    <x v="2"/>
    <n v="4.6897716081226847E-3"/>
    <n v="128"/>
    <x v="3"/>
  </r>
  <r>
    <x v="580"/>
    <n v="193.13"/>
    <n v="0"/>
    <x v="0"/>
    <n v="0"/>
    <x v="1"/>
    <x v="1"/>
    <n v="0"/>
    <n v="128"/>
    <x v="3"/>
  </r>
  <r>
    <x v="34"/>
    <n v="182.76"/>
    <n v="1"/>
    <x v="0"/>
    <n v="182.76"/>
    <x v="1"/>
    <x v="2"/>
    <n v="5.4716568176843951E-3"/>
    <n v="128"/>
    <x v="3"/>
  </r>
  <r>
    <x v="598"/>
    <n v="73.42"/>
    <n v="0"/>
    <x v="0"/>
    <n v="0"/>
    <x v="3"/>
    <x v="1"/>
    <n v="0"/>
    <n v="110"/>
    <x v="3"/>
  </r>
  <r>
    <x v="553"/>
    <n v="265.11"/>
    <n v="3"/>
    <x v="0"/>
    <n v="795.33"/>
    <x v="2"/>
    <x v="2"/>
    <n v="1.1316057485572026E-2"/>
    <n v="127"/>
    <x v="3"/>
  </r>
  <r>
    <x v="205"/>
    <n v="191.52"/>
    <n v="0"/>
    <x v="0"/>
    <n v="0"/>
    <x v="1"/>
    <x v="1"/>
    <n v="0"/>
    <n v="126"/>
    <x v="3"/>
  </r>
  <r>
    <x v="571"/>
    <n v="458"/>
    <n v="3"/>
    <x v="0"/>
    <n v="1374"/>
    <x v="2"/>
    <x v="2"/>
    <n v="6.5502183406113534E-3"/>
    <n v="125"/>
    <x v="3"/>
  </r>
  <r>
    <x v="599"/>
    <n v="71.62"/>
    <n v="2"/>
    <x v="0"/>
    <n v="143.24"/>
    <x v="3"/>
    <x v="2"/>
    <n v="2.7925160569673275E-2"/>
    <n v="123"/>
    <x v="3"/>
  </r>
  <r>
    <x v="141"/>
    <n v="491.53"/>
    <n v="9"/>
    <x v="0"/>
    <n v="4423.7699999999995"/>
    <x v="2"/>
    <x v="2"/>
    <n v="1.8310174353549123E-2"/>
    <n v="127"/>
    <x v="3"/>
  </r>
  <r>
    <x v="600"/>
    <n v="470.64"/>
    <n v="0"/>
    <x v="0"/>
    <n v="0"/>
    <x v="2"/>
    <x v="1"/>
    <n v="0"/>
    <n v="125"/>
    <x v="3"/>
  </r>
  <r>
    <x v="601"/>
    <n v="159.41"/>
    <n v="10"/>
    <x v="0"/>
    <n v="1594.1"/>
    <x v="1"/>
    <x v="2"/>
    <n v="6.2731321748949256E-2"/>
    <n v="121"/>
    <x v="3"/>
  </r>
  <r>
    <x v="602"/>
    <n v="139.4"/>
    <n v="0"/>
    <x v="0"/>
    <n v="0"/>
    <x v="1"/>
    <x v="1"/>
    <n v="0"/>
    <n v="123"/>
    <x v="3"/>
  </r>
  <r>
    <x v="580"/>
    <n v="186.69"/>
    <n v="0"/>
    <x v="0"/>
    <n v="0"/>
    <x v="1"/>
    <x v="1"/>
    <n v="0"/>
    <n v="128"/>
    <x v="3"/>
  </r>
  <r>
    <x v="603"/>
    <n v="1.04"/>
    <n v="112"/>
    <x v="0"/>
    <n v="116.48"/>
    <x v="0"/>
    <x v="0"/>
    <n v="107.69230769230769"/>
    <n v="41"/>
    <x v="3"/>
  </r>
  <r>
    <x v="604"/>
    <n v="14.7"/>
    <n v="3"/>
    <x v="0"/>
    <n v="44.099999999999994"/>
    <x v="0"/>
    <x v="2"/>
    <n v="0.20408163265306123"/>
    <n v="72"/>
    <x v="3"/>
  </r>
  <r>
    <x v="605"/>
    <n v="386.28"/>
    <n v="1"/>
    <x v="0"/>
    <n v="386.28"/>
    <x v="2"/>
    <x v="2"/>
    <n v="2.5887956922439684E-3"/>
    <n v="128"/>
    <x v="3"/>
  </r>
  <r>
    <x v="603"/>
    <n v="1.01"/>
    <n v="15"/>
    <x v="0"/>
    <n v="15.15"/>
    <x v="0"/>
    <x v="3"/>
    <n v="14.851485148514852"/>
    <n v="41"/>
    <x v="3"/>
  </r>
  <r>
    <x v="606"/>
    <n v="5"/>
    <n v="900"/>
    <x v="0"/>
    <n v="4500"/>
    <x v="0"/>
    <x v="0"/>
    <n v="180"/>
    <n v="124"/>
    <x v="3"/>
  </r>
  <r>
    <x v="607"/>
    <n v="83.78"/>
    <n v="0"/>
    <x v="0"/>
    <n v="0"/>
    <x v="3"/>
    <x v="1"/>
    <n v="0"/>
    <n v="106"/>
    <x v="3"/>
  </r>
  <r>
    <x v="608"/>
    <n v="568.67999999999995"/>
    <n v="0"/>
    <x v="0"/>
    <n v="0"/>
    <x v="2"/>
    <x v="1"/>
    <n v="0"/>
    <n v="127"/>
    <x v="3"/>
  </r>
  <r>
    <x v="609"/>
    <n v="26.11"/>
    <n v="3000"/>
    <x v="0"/>
    <n v="78330"/>
    <x v="0"/>
    <x v="0"/>
    <n v="114.89850631941785"/>
    <n v="127"/>
    <x v="3"/>
  </r>
  <r>
    <x v="610"/>
    <n v="174.52"/>
    <n v="0"/>
    <x v="0"/>
    <n v="0"/>
    <x v="1"/>
    <x v="1"/>
    <n v="0"/>
    <n v="127"/>
    <x v="3"/>
  </r>
  <r>
    <x v="611"/>
    <n v="174.52"/>
    <n v="1"/>
    <x v="0"/>
    <n v="174.52"/>
    <x v="1"/>
    <x v="2"/>
    <n v="5.7300022920009162E-3"/>
    <n v="78"/>
    <x v="3"/>
  </r>
  <r>
    <x v="612"/>
    <n v="237.79"/>
    <n v="0"/>
    <x v="0"/>
    <n v="0"/>
    <x v="2"/>
    <x v="1"/>
    <n v="0"/>
    <n v="120"/>
    <x v="3"/>
  </r>
  <r>
    <x v="613"/>
    <n v="109.07"/>
    <n v="0"/>
    <x v="0"/>
    <n v="0"/>
    <x v="1"/>
    <x v="1"/>
    <n v="0"/>
    <n v="123"/>
    <x v="3"/>
  </r>
  <r>
    <x v="614"/>
    <n v="58.94"/>
    <n v="0"/>
    <x v="0"/>
    <n v="0"/>
    <x v="3"/>
    <x v="1"/>
    <n v="0"/>
    <n v="126"/>
    <x v="3"/>
  </r>
  <r>
    <x v="615"/>
    <n v="88.25"/>
    <n v="0"/>
    <x v="0"/>
    <n v="0"/>
    <x v="3"/>
    <x v="1"/>
    <n v="0"/>
    <n v="128"/>
    <x v="3"/>
  </r>
  <r>
    <x v="616"/>
    <n v="138.71"/>
    <n v="0"/>
    <x v="0"/>
    <n v="0"/>
    <x v="1"/>
    <x v="1"/>
    <n v="0"/>
    <n v="115"/>
    <x v="3"/>
  </r>
  <r>
    <x v="617"/>
    <n v="128.9"/>
    <n v="0"/>
    <x v="0"/>
    <n v="0"/>
    <x v="1"/>
    <x v="1"/>
    <n v="0"/>
    <n v="120"/>
    <x v="3"/>
  </r>
  <r>
    <x v="618"/>
    <n v="31.82"/>
    <n v="0"/>
    <x v="0"/>
    <n v="0"/>
    <x v="0"/>
    <x v="1"/>
    <n v="0"/>
    <n v="126"/>
    <x v="3"/>
  </r>
  <r>
    <x v="619"/>
    <n v="109.9"/>
    <n v="0"/>
    <x v="0"/>
    <n v="0"/>
    <x v="1"/>
    <x v="1"/>
    <n v="0"/>
    <n v="119"/>
    <x v="3"/>
  </r>
  <r>
    <x v="620"/>
    <n v="53.33"/>
    <n v="0"/>
    <x v="0"/>
    <n v="0"/>
    <x v="3"/>
    <x v="1"/>
    <n v="0"/>
    <n v="116"/>
    <x v="3"/>
  </r>
  <r>
    <x v="621"/>
    <n v="107.93"/>
    <n v="25"/>
    <x v="0"/>
    <n v="2698.25"/>
    <x v="1"/>
    <x v="3"/>
    <n v="0.23163161308255351"/>
    <n v="128"/>
    <x v="3"/>
  </r>
  <r>
    <x v="622"/>
    <n v="39.24"/>
    <n v="23"/>
    <x v="0"/>
    <n v="902.5200000000001"/>
    <x v="0"/>
    <x v="3"/>
    <n v="0.58613659531090723"/>
    <n v="128"/>
    <x v="3"/>
  </r>
  <r>
    <x v="623"/>
    <n v="157.66"/>
    <n v="0"/>
    <x v="0"/>
    <n v="0"/>
    <x v="1"/>
    <x v="1"/>
    <n v="0"/>
    <n v="127"/>
    <x v="3"/>
  </r>
  <r>
    <x v="624"/>
    <n v="209.06"/>
    <n v="1"/>
    <x v="0"/>
    <n v="209.06"/>
    <x v="2"/>
    <x v="2"/>
    <n v="4.7833157945087537E-3"/>
    <n v="128"/>
    <x v="3"/>
  </r>
  <r>
    <x v="625"/>
    <n v="32.53"/>
    <n v="150"/>
    <x v="29"/>
    <n v="4879.5"/>
    <x v="0"/>
    <x v="0"/>
    <n v="4.6111281893636642"/>
    <n v="117"/>
    <x v="3"/>
  </r>
  <r>
    <x v="626"/>
    <n v="25.95"/>
    <n v="1"/>
    <x v="0"/>
    <n v="25.95"/>
    <x v="0"/>
    <x v="2"/>
    <n v="3.8535645472061661E-2"/>
    <n v="126"/>
    <x v="3"/>
  </r>
  <r>
    <x v="627"/>
    <n v="150.6"/>
    <n v="0"/>
    <x v="0"/>
    <n v="0"/>
    <x v="1"/>
    <x v="1"/>
    <n v="0"/>
    <n v="128"/>
    <x v="3"/>
  </r>
  <r>
    <x v="628"/>
    <n v="175.65"/>
    <n v="0"/>
    <x v="0"/>
    <n v="0"/>
    <x v="1"/>
    <x v="1"/>
    <n v="0"/>
    <n v="127"/>
    <x v="3"/>
  </r>
  <r>
    <x v="629"/>
    <n v="79.72"/>
    <n v="0"/>
    <x v="0"/>
    <n v="0"/>
    <x v="3"/>
    <x v="1"/>
    <n v="0"/>
    <n v="124"/>
    <x v="3"/>
  </r>
  <r>
    <x v="630"/>
    <n v="167.22"/>
    <n v="0"/>
    <x v="0"/>
    <n v="0"/>
    <x v="1"/>
    <x v="1"/>
    <n v="0"/>
    <n v="103"/>
    <x v="3"/>
  </r>
  <r>
    <x v="631"/>
    <n v="82.47"/>
    <n v="0"/>
    <x v="0"/>
    <n v="0"/>
    <x v="3"/>
    <x v="1"/>
    <n v="0"/>
    <n v="128"/>
    <x v="3"/>
  </r>
  <r>
    <x v="632"/>
    <n v="217.85"/>
    <n v="3"/>
    <x v="0"/>
    <n v="653.54999999999995"/>
    <x v="2"/>
    <x v="2"/>
    <n v="1.377094330961671E-2"/>
    <n v="73"/>
    <x v="3"/>
  </r>
  <r>
    <x v="633"/>
    <n v="161.69"/>
    <n v="1"/>
    <x v="0"/>
    <n v="161.69"/>
    <x v="1"/>
    <x v="2"/>
    <n v="6.184674376894057E-3"/>
    <n v="120"/>
    <x v="3"/>
  </r>
  <r>
    <x v="634"/>
    <n v="498.51"/>
    <n v="0"/>
    <x v="0"/>
    <n v="0"/>
    <x v="2"/>
    <x v="1"/>
    <n v="0"/>
    <n v="128"/>
    <x v="3"/>
  </r>
  <r>
    <x v="635"/>
    <n v="46.02"/>
    <n v="42"/>
    <x v="0"/>
    <n v="1932.8400000000001"/>
    <x v="0"/>
    <x v="3"/>
    <n v="0.91264667535853972"/>
    <n v="92"/>
    <x v="3"/>
  </r>
  <r>
    <x v="636"/>
    <n v="256.26"/>
    <n v="2"/>
    <x v="0"/>
    <n v="512.52"/>
    <x v="2"/>
    <x v="2"/>
    <n v="7.8045734800593148E-3"/>
    <n v="117"/>
    <x v="3"/>
  </r>
  <r>
    <x v="637"/>
    <n v="31.75"/>
    <n v="8"/>
    <x v="0"/>
    <n v="254"/>
    <x v="0"/>
    <x v="2"/>
    <n v="0.25196850393700787"/>
    <n v="105"/>
    <x v="3"/>
  </r>
  <r>
    <x v="638"/>
    <n v="184.67"/>
    <n v="1"/>
    <x v="0"/>
    <n v="184.67"/>
    <x v="1"/>
    <x v="2"/>
    <n v="5.4150647100232848E-3"/>
    <n v="127"/>
    <x v="3"/>
  </r>
  <r>
    <x v="639"/>
    <n v="140.88"/>
    <n v="0"/>
    <x v="0"/>
    <n v="0"/>
    <x v="1"/>
    <x v="1"/>
    <n v="0"/>
    <n v="113"/>
    <x v="3"/>
  </r>
  <r>
    <x v="640"/>
    <n v="60.39"/>
    <n v="0"/>
    <x v="0"/>
    <n v="0"/>
    <x v="3"/>
    <x v="1"/>
    <n v="0"/>
    <n v="79"/>
    <x v="3"/>
  </r>
  <r>
    <x v="641"/>
    <n v="72.38"/>
    <n v="0"/>
    <x v="0"/>
    <n v="0"/>
    <x v="3"/>
    <x v="1"/>
    <n v="0"/>
    <n v="105"/>
    <x v="3"/>
  </r>
  <r>
    <x v="642"/>
    <n v="223.85"/>
    <n v="30"/>
    <x v="0"/>
    <n v="6715.5"/>
    <x v="2"/>
    <x v="3"/>
    <n v="0.13401831583649765"/>
    <n v="125"/>
    <x v="3"/>
  </r>
  <r>
    <x v="643"/>
    <n v="128.9"/>
    <n v="0"/>
    <x v="0"/>
    <n v="0"/>
    <x v="1"/>
    <x v="1"/>
    <n v="0"/>
    <n v="114"/>
    <x v="3"/>
  </r>
  <r>
    <x v="644"/>
    <n v="243.12"/>
    <n v="0"/>
    <x v="0"/>
    <n v="0"/>
    <x v="2"/>
    <x v="1"/>
    <n v="0"/>
    <n v="100"/>
    <x v="3"/>
  </r>
  <r>
    <x v="645"/>
    <n v="192.04"/>
    <n v="14"/>
    <x v="0"/>
    <n v="2688.56"/>
    <x v="1"/>
    <x v="3"/>
    <n v="7.2901478858571137E-2"/>
    <n v="124"/>
    <x v="3"/>
  </r>
  <r>
    <x v="646"/>
    <n v="202.87"/>
    <n v="1"/>
    <x v="0"/>
    <n v="202.87"/>
    <x v="2"/>
    <x v="2"/>
    <n v="4.929265046581555E-3"/>
    <n v="106"/>
    <x v="3"/>
  </r>
  <r>
    <x v="647"/>
    <n v="59.34"/>
    <n v="0"/>
    <x v="0"/>
    <n v="0"/>
    <x v="3"/>
    <x v="1"/>
    <n v="0"/>
    <n v="95"/>
    <x v="3"/>
  </r>
  <r>
    <x v="648"/>
    <n v="98.28"/>
    <n v="0"/>
    <x v="0"/>
    <n v="0"/>
    <x v="3"/>
    <x v="1"/>
    <n v="0"/>
    <n v="117"/>
    <x v="3"/>
  </r>
  <r>
    <x v="649"/>
    <n v="92.66"/>
    <n v="30"/>
    <x v="0"/>
    <n v="2779.7999999999997"/>
    <x v="3"/>
    <x v="3"/>
    <n v="0.32376429958989855"/>
    <n v="124"/>
    <x v="3"/>
  </r>
  <r>
    <x v="650"/>
    <n v="54.64"/>
    <n v="22"/>
    <x v="0"/>
    <n v="1202.08"/>
    <x v="3"/>
    <x v="3"/>
    <n v="0.40263543191800877"/>
    <n v="127"/>
    <x v="3"/>
  </r>
  <r>
    <x v="651"/>
    <n v="209.8"/>
    <n v="9"/>
    <x v="0"/>
    <n v="1888.2"/>
    <x v="2"/>
    <x v="2"/>
    <n v="4.2897998093422304E-2"/>
    <n v="119"/>
    <x v="3"/>
  </r>
  <r>
    <x v="652"/>
    <n v="271.25"/>
    <n v="0"/>
    <x v="0"/>
    <n v="0"/>
    <x v="2"/>
    <x v="1"/>
    <n v="0"/>
    <n v="117"/>
    <x v="3"/>
  </r>
  <r>
    <x v="653"/>
    <n v="226.44"/>
    <n v="1"/>
    <x v="0"/>
    <n v="226.44"/>
    <x v="2"/>
    <x v="2"/>
    <n v="4.4161808867691221E-3"/>
    <n v="119"/>
    <x v="3"/>
  </r>
  <r>
    <x v="654"/>
    <n v="159.63999999999999"/>
    <n v="1"/>
    <x v="0"/>
    <n v="159.63999999999999"/>
    <x v="1"/>
    <x v="2"/>
    <n v="6.2640942119769486E-3"/>
    <n v="127"/>
    <x v="3"/>
  </r>
  <r>
    <x v="655"/>
    <n v="130.75"/>
    <n v="21"/>
    <x v="0"/>
    <n v="2745.75"/>
    <x v="1"/>
    <x v="3"/>
    <n v="0.16061185468451242"/>
    <n v="106"/>
    <x v="3"/>
  </r>
  <r>
    <x v="656"/>
    <n v="233.06"/>
    <n v="1"/>
    <x v="0"/>
    <n v="233.06"/>
    <x v="2"/>
    <x v="2"/>
    <n v="4.2907405818244232E-3"/>
    <n v="127"/>
    <x v="3"/>
  </r>
  <r>
    <x v="222"/>
    <n v="114.07"/>
    <n v="0"/>
    <x v="0"/>
    <n v="0"/>
    <x v="1"/>
    <x v="1"/>
    <n v="0"/>
    <n v="122"/>
    <x v="3"/>
  </r>
  <r>
    <x v="657"/>
    <n v="281.10000000000002"/>
    <n v="1"/>
    <x v="0"/>
    <n v="281.10000000000002"/>
    <x v="2"/>
    <x v="2"/>
    <n v="3.557452863749555E-3"/>
    <n v="122"/>
    <x v="3"/>
  </r>
  <r>
    <x v="658"/>
    <n v="284.24"/>
    <n v="0"/>
    <x v="0"/>
    <n v="0"/>
    <x v="2"/>
    <x v="1"/>
    <n v="0"/>
    <n v="111"/>
    <x v="3"/>
  </r>
  <r>
    <x v="659"/>
    <n v="153.09"/>
    <n v="0"/>
    <x v="0"/>
    <n v="0"/>
    <x v="1"/>
    <x v="1"/>
    <n v="0"/>
    <n v="127"/>
    <x v="3"/>
  </r>
  <r>
    <x v="660"/>
    <n v="187.78"/>
    <n v="1"/>
    <x v="0"/>
    <n v="187.78"/>
    <x v="1"/>
    <x v="2"/>
    <n v="5.3253807647246779E-3"/>
    <n v="121"/>
    <x v="3"/>
  </r>
  <r>
    <x v="661"/>
    <n v="491.64"/>
    <n v="0"/>
    <x v="0"/>
    <n v="0"/>
    <x v="2"/>
    <x v="1"/>
    <n v="0"/>
    <n v="120"/>
    <x v="3"/>
  </r>
  <r>
    <x v="662"/>
    <n v="70.37"/>
    <n v="1"/>
    <x v="0"/>
    <n v="70.37"/>
    <x v="3"/>
    <x v="2"/>
    <n v="1.4210601108426885E-2"/>
    <n v="118"/>
    <x v="3"/>
  </r>
  <r>
    <x v="663"/>
    <n v="348.52"/>
    <n v="0"/>
    <x v="0"/>
    <n v="0"/>
    <x v="2"/>
    <x v="1"/>
    <n v="0"/>
    <n v="126"/>
    <x v="3"/>
  </r>
  <r>
    <x v="664"/>
    <n v="225.46"/>
    <n v="8"/>
    <x v="0"/>
    <n v="1803.68"/>
    <x v="2"/>
    <x v="2"/>
    <n v="3.548301250776191E-2"/>
    <n v="125"/>
    <x v="3"/>
  </r>
  <r>
    <x v="665"/>
    <n v="36.270000000000003"/>
    <n v="1"/>
    <x v="0"/>
    <n v="36.270000000000003"/>
    <x v="0"/>
    <x v="2"/>
    <n v="2.7570995312930793E-2"/>
    <n v="104"/>
    <x v="3"/>
  </r>
  <r>
    <x v="666"/>
    <n v="135.63"/>
    <n v="1"/>
    <x v="0"/>
    <n v="135.63"/>
    <x v="1"/>
    <x v="2"/>
    <n v="7.3730000737300006E-3"/>
    <n v="57"/>
    <x v="3"/>
  </r>
  <r>
    <x v="667"/>
    <n v="94.87"/>
    <n v="0"/>
    <x v="0"/>
    <n v="0"/>
    <x v="3"/>
    <x v="1"/>
    <n v="0"/>
    <n v="109"/>
    <x v="3"/>
  </r>
  <r>
    <x v="668"/>
    <n v="159.41999999999999"/>
    <n v="0"/>
    <x v="0"/>
    <n v="0"/>
    <x v="1"/>
    <x v="1"/>
    <n v="0"/>
    <n v="118"/>
    <x v="3"/>
  </r>
  <r>
    <x v="669"/>
    <n v="148.72999999999999"/>
    <n v="1"/>
    <x v="0"/>
    <n v="148.72999999999999"/>
    <x v="1"/>
    <x v="2"/>
    <n v="6.7235930881463062E-3"/>
    <n v="107"/>
    <x v="3"/>
  </r>
  <r>
    <x v="670"/>
    <n v="174.87"/>
    <n v="0"/>
    <x v="0"/>
    <n v="0"/>
    <x v="1"/>
    <x v="1"/>
    <n v="0"/>
    <n v="126"/>
    <x v="3"/>
  </r>
  <r>
    <x v="671"/>
    <n v="177.84"/>
    <n v="0"/>
    <x v="0"/>
    <n v="0"/>
    <x v="1"/>
    <x v="1"/>
    <n v="0"/>
    <n v="120"/>
    <x v="3"/>
  </r>
  <r>
    <x v="672"/>
    <n v="163.43"/>
    <n v="3"/>
    <x v="0"/>
    <n v="490.29"/>
    <x v="1"/>
    <x v="2"/>
    <n v="1.8356482897876766E-2"/>
    <n v="125"/>
    <x v="3"/>
  </r>
  <r>
    <x v="673"/>
    <n v="78.78"/>
    <n v="0"/>
    <x v="0"/>
    <n v="0"/>
    <x v="3"/>
    <x v="1"/>
    <n v="0"/>
    <n v="128"/>
    <x v="3"/>
  </r>
  <r>
    <x v="674"/>
    <n v="27.73"/>
    <n v="16"/>
    <x v="0"/>
    <n v="443.68"/>
    <x v="0"/>
    <x v="3"/>
    <n v="0.5769924269743959"/>
    <n v="114"/>
    <x v="3"/>
  </r>
  <r>
    <x v="675"/>
    <n v="222.45"/>
    <n v="0"/>
    <x v="0"/>
    <n v="0"/>
    <x v="2"/>
    <x v="1"/>
    <n v="0"/>
    <n v="108"/>
    <x v="3"/>
  </r>
  <r>
    <x v="676"/>
    <n v="38.72"/>
    <n v="2"/>
    <x v="0"/>
    <n v="77.44"/>
    <x v="0"/>
    <x v="2"/>
    <n v="5.1652892561983473E-2"/>
    <n v="126"/>
    <x v="3"/>
  </r>
  <r>
    <x v="677"/>
    <n v="154.57"/>
    <n v="0"/>
    <x v="0"/>
    <n v="0"/>
    <x v="1"/>
    <x v="1"/>
    <n v="0"/>
    <n v="42"/>
    <x v="3"/>
  </r>
  <r>
    <x v="678"/>
    <n v="136.28"/>
    <n v="0"/>
    <x v="0"/>
    <n v="0"/>
    <x v="1"/>
    <x v="1"/>
    <n v="0"/>
    <n v="127"/>
    <x v="3"/>
  </r>
  <r>
    <x v="679"/>
    <n v="59.6"/>
    <n v="1"/>
    <x v="0"/>
    <n v="59.6"/>
    <x v="3"/>
    <x v="2"/>
    <n v="1.6778523489932886E-2"/>
    <n v="123"/>
    <x v="3"/>
  </r>
  <r>
    <x v="680"/>
    <n v="10.5"/>
    <n v="182"/>
    <x v="0"/>
    <n v="1911"/>
    <x v="0"/>
    <x v="0"/>
    <n v="17.333333333333332"/>
    <n v="96"/>
    <x v="3"/>
  </r>
  <r>
    <x v="681"/>
    <n v="167.57"/>
    <n v="0"/>
    <x v="0"/>
    <n v="0"/>
    <x v="1"/>
    <x v="1"/>
    <n v="0"/>
    <n v="128"/>
    <x v="3"/>
  </r>
  <r>
    <x v="682"/>
    <n v="239.48"/>
    <n v="0"/>
    <x v="0"/>
    <n v="0"/>
    <x v="2"/>
    <x v="1"/>
    <n v="0"/>
    <n v="123"/>
    <x v="3"/>
  </r>
  <r>
    <x v="683"/>
    <n v="436.39"/>
    <n v="1"/>
    <x v="0"/>
    <n v="436.39"/>
    <x v="2"/>
    <x v="2"/>
    <n v="2.2915282201700317E-3"/>
    <n v="126"/>
    <x v="3"/>
  </r>
  <r>
    <x v="684"/>
    <n v="85.47"/>
    <n v="15"/>
    <x v="0"/>
    <n v="1282.05"/>
    <x v="3"/>
    <x v="3"/>
    <n v="0.17550017550017549"/>
    <n v="127"/>
    <x v="3"/>
  </r>
  <r>
    <x v="685"/>
    <n v="146.78"/>
    <n v="0"/>
    <x v="0"/>
    <n v="0"/>
    <x v="1"/>
    <x v="1"/>
    <n v="0"/>
    <n v="126"/>
    <x v="3"/>
  </r>
  <r>
    <x v="686"/>
    <n v="244.69"/>
    <n v="1"/>
    <x v="0"/>
    <n v="244.69"/>
    <x v="2"/>
    <x v="2"/>
    <n v="4.0868037108177692E-3"/>
    <n v="107"/>
    <x v="3"/>
  </r>
  <r>
    <x v="687"/>
    <n v="65.94"/>
    <n v="0"/>
    <x v="0"/>
    <n v="0"/>
    <x v="3"/>
    <x v="1"/>
    <n v="0"/>
    <n v="126"/>
    <x v="3"/>
  </r>
  <r>
    <x v="688"/>
    <n v="110.05"/>
    <n v="0"/>
    <x v="0"/>
    <n v="0"/>
    <x v="1"/>
    <x v="1"/>
    <n v="0"/>
    <n v="104"/>
    <x v="3"/>
  </r>
  <r>
    <x v="689"/>
    <n v="80.95"/>
    <n v="0"/>
    <x v="0"/>
    <n v="0"/>
    <x v="3"/>
    <x v="1"/>
    <n v="0"/>
    <n v="108"/>
    <x v="3"/>
  </r>
  <r>
    <x v="690"/>
    <n v="114.39"/>
    <n v="11"/>
    <x v="0"/>
    <n v="1258.29"/>
    <x v="1"/>
    <x v="3"/>
    <n v="9.61622519451001E-2"/>
    <n v="79"/>
    <x v="3"/>
  </r>
  <r>
    <x v="691"/>
    <n v="193.52"/>
    <n v="12"/>
    <x v="0"/>
    <n v="2322.2400000000002"/>
    <x v="1"/>
    <x v="3"/>
    <n v="6.2009094667217858E-2"/>
    <n v="116"/>
    <x v="3"/>
  </r>
  <r>
    <x v="692"/>
    <n v="62.81"/>
    <n v="0"/>
    <x v="0"/>
    <n v="0"/>
    <x v="3"/>
    <x v="1"/>
    <n v="0"/>
    <n v="102"/>
    <x v="3"/>
  </r>
  <r>
    <x v="693"/>
    <n v="32.03"/>
    <n v="22"/>
    <x v="0"/>
    <n v="704.66000000000008"/>
    <x v="0"/>
    <x v="3"/>
    <n v="0.6868560724320949"/>
    <n v="90"/>
    <x v="3"/>
  </r>
  <r>
    <x v="694"/>
    <n v="73.14"/>
    <n v="0"/>
    <x v="0"/>
    <n v="0"/>
    <x v="3"/>
    <x v="1"/>
    <n v="0"/>
    <n v="126"/>
    <x v="3"/>
  </r>
  <r>
    <x v="695"/>
    <n v="207.53"/>
    <n v="2"/>
    <x v="0"/>
    <n v="415.06"/>
    <x v="2"/>
    <x v="2"/>
    <n v="9.637160892401098E-3"/>
    <n v="114"/>
    <x v="3"/>
  </r>
  <r>
    <x v="696"/>
    <n v="393.91"/>
    <n v="1"/>
    <x v="0"/>
    <n v="393.91"/>
    <x v="2"/>
    <x v="2"/>
    <n v="2.5386509608793886E-3"/>
    <n v="124"/>
    <x v="3"/>
  </r>
  <r>
    <x v="697"/>
    <n v="187.35"/>
    <n v="0"/>
    <x v="0"/>
    <n v="0"/>
    <x v="1"/>
    <x v="1"/>
    <n v="0"/>
    <n v="99"/>
    <x v="3"/>
  </r>
  <r>
    <x v="698"/>
    <n v="70.87"/>
    <n v="1"/>
    <x v="0"/>
    <n v="70.87"/>
    <x v="3"/>
    <x v="2"/>
    <n v="1.4110342881332016E-2"/>
    <n v="116"/>
    <x v="3"/>
  </r>
  <r>
    <x v="699"/>
    <n v="147.65"/>
    <n v="4"/>
    <x v="0"/>
    <n v="590.6"/>
    <x v="1"/>
    <x v="2"/>
    <n v="2.7091093802912292E-2"/>
    <n v="127"/>
    <x v="3"/>
  </r>
  <r>
    <x v="700"/>
    <n v="458.26"/>
    <n v="0"/>
    <x v="0"/>
    <n v="0"/>
    <x v="2"/>
    <x v="1"/>
    <n v="0"/>
    <n v="128"/>
    <x v="3"/>
  </r>
  <r>
    <x v="701"/>
    <n v="44.71"/>
    <n v="13"/>
    <x v="0"/>
    <n v="581.23"/>
    <x v="0"/>
    <x v="3"/>
    <n v="0.29076269290986356"/>
    <n v="125"/>
    <x v="3"/>
  </r>
  <r>
    <x v="702"/>
    <n v="211.21"/>
    <n v="0"/>
    <x v="0"/>
    <n v="0"/>
    <x v="2"/>
    <x v="1"/>
    <n v="0"/>
    <n v="119"/>
    <x v="3"/>
  </r>
  <r>
    <x v="703"/>
    <n v="84.55"/>
    <n v="1"/>
    <x v="0"/>
    <n v="84.55"/>
    <x v="3"/>
    <x v="2"/>
    <n v="1.1827321111768185E-2"/>
    <n v="94"/>
    <x v="3"/>
  </r>
  <r>
    <x v="704"/>
    <n v="149.1"/>
    <n v="0"/>
    <x v="0"/>
    <n v="0"/>
    <x v="1"/>
    <x v="1"/>
    <n v="0"/>
    <n v="118"/>
    <x v="3"/>
  </r>
  <r>
    <x v="705"/>
    <n v="138.37"/>
    <n v="0"/>
    <x v="0"/>
    <n v="0"/>
    <x v="1"/>
    <x v="1"/>
    <n v="0"/>
    <n v="111"/>
    <x v="3"/>
  </r>
  <r>
    <x v="706"/>
    <n v="1874.29"/>
    <n v="0"/>
    <x v="0"/>
    <n v="0"/>
    <x v="2"/>
    <x v="1"/>
    <n v="0"/>
    <n v="124"/>
    <x v="3"/>
  </r>
  <r>
    <x v="707"/>
    <n v="155.66999999999999"/>
    <n v="1"/>
    <x v="0"/>
    <n v="155.66999999999999"/>
    <x v="1"/>
    <x v="2"/>
    <n v="6.4238453138048442E-3"/>
    <n v="125"/>
    <x v="3"/>
  </r>
  <r>
    <x v="708"/>
    <n v="191.55"/>
    <n v="21"/>
    <x v="0"/>
    <n v="4022.55"/>
    <x v="1"/>
    <x v="3"/>
    <n v="0.10963194988253719"/>
    <n v="121"/>
    <x v="3"/>
  </r>
  <r>
    <x v="709"/>
    <n v="182.18"/>
    <n v="1"/>
    <x v="0"/>
    <n v="182.18"/>
    <x v="1"/>
    <x v="2"/>
    <n v="5.4890767372927874E-3"/>
    <n v="116"/>
    <x v="3"/>
  </r>
  <r>
    <x v="710"/>
    <n v="81.55"/>
    <n v="5"/>
    <x v="0"/>
    <n v="407.75"/>
    <x v="3"/>
    <x v="2"/>
    <n v="6.1312078479460456E-2"/>
    <n v="44"/>
    <x v="3"/>
  </r>
  <r>
    <x v="711"/>
    <n v="292.54000000000002"/>
    <n v="41"/>
    <x v="0"/>
    <n v="11994.140000000001"/>
    <x v="2"/>
    <x v="3"/>
    <n v="0.14015177411636015"/>
    <n v="103"/>
    <x v="3"/>
  </r>
  <r>
    <x v="712"/>
    <n v="24.74"/>
    <n v="3"/>
    <x v="0"/>
    <n v="74.22"/>
    <x v="0"/>
    <x v="2"/>
    <n v="0.12126111560226355"/>
    <n v="125"/>
    <x v="3"/>
  </r>
  <r>
    <x v="713"/>
    <n v="192.31"/>
    <n v="12"/>
    <x v="0"/>
    <n v="2307.7200000000003"/>
    <x v="1"/>
    <x v="3"/>
    <n v="6.2399251208985491E-2"/>
    <n v="111"/>
    <x v="3"/>
  </r>
  <r>
    <x v="714"/>
    <n v="58.94"/>
    <n v="0"/>
    <x v="0"/>
    <n v="0"/>
    <x v="3"/>
    <x v="1"/>
    <n v="0"/>
    <n v="125"/>
    <x v="3"/>
  </r>
  <r>
    <x v="715"/>
    <n v="133.87"/>
    <n v="1"/>
    <x v="0"/>
    <n v="133.87"/>
    <x v="1"/>
    <x v="2"/>
    <n v="7.4699335175916932E-3"/>
    <n v="98"/>
    <x v="3"/>
  </r>
  <r>
    <x v="716"/>
    <n v="120.76"/>
    <n v="2"/>
    <x v="0"/>
    <n v="241.52"/>
    <x v="1"/>
    <x v="2"/>
    <n v="1.6561775422325273E-2"/>
    <n v="110"/>
    <x v="3"/>
  </r>
  <r>
    <x v="717"/>
    <n v="152.1"/>
    <n v="1"/>
    <x v="0"/>
    <n v="152.1"/>
    <x v="1"/>
    <x v="2"/>
    <n v="6.5746219592373442E-3"/>
    <n v="123"/>
    <x v="3"/>
  </r>
  <r>
    <x v="718"/>
    <n v="7.92"/>
    <n v="0"/>
    <x v="0"/>
    <n v="0"/>
    <x v="0"/>
    <x v="1"/>
    <n v="0"/>
    <n v="114"/>
    <x v="3"/>
  </r>
  <r>
    <x v="719"/>
    <n v="130.76"/>
    <n v="2"/>
    <x v="0"/>
    <n v="261.52"/>
    <x v="1"/>
    <x v="2"/>
    <n v="1.5295197308045275E-2"/>
    <n v="64"/>
    <x v="3"/>
  </r>
  <r>
    <x v="720"/>
    <n v="199.32"/>
    <n v="0"/>
    <x v="0"/>
    <n v="0"/>
    <x v="1"/>
    <x v="1"/>
    <n v="0"/>
    <n v="121"/>
    <x v="3"/>
  </r>
  <r>
    <x v="721"/>
    <n v="131.13999999999999"/>
    <n v="3"/>
    <x v="0"/>
    <n v="393.41999999999996"/>
    <x v="1"/>
    <x v="2"/>
    <n v="2.2876315388134821E-2"/>
    <n v="126"/>
    <x v="3"/>
  </r>
  <r>
    <x v="722"/>
    <n v="194.87"/>
    <n v="1"/>
    <x v="0"/>
    <n v="194.87"/>
    <x v="1"/>
    <x v="2"/>
    <n v="5.1316262123466926E-3"/>
    <n v="78"/>
    <x v="3"/>
  </r>
  <r>
    <x v="723"/>
    <n v="470.77"/>
    <n v="6"/>
    <x v="0"/>
    <n v="2824.62"/>
    <x v="2"/>
    <x v="2"/>
    <n v="1.2745077213926122E-2"/>
    <n v="93"/>
    <x v="3"/>
  </r>
  <r>
    <x v="724"/>
    <n v="98.44"/>
    <n v="3"/>
    <x v="0"/>
    <n v="295.32"/>
    <x v="3"/>
    <x v="2"/>
    <n v="3.0475416497358798E-2"/>
    <n v="125"/>
    <x v="3"/>
  </r>
  <r>
    <x v="725"/>
    <n v="91.27"/>
    <n v="3"/>
    <x v="0"/>
    <n v="273.81"/>
    <x v="3"/>
    <x v="2"/>
    <n v="3.2869508053029475E-2"/>
    <n v="120"/>
    <x v="3"/>
  </r>
  <r>
    <x v="726"/>
    <n v="73.81"/>
    <n v="3"/>
    <x v="0"/>
    <n v="221.43"/>
    <x v="3"/>
    <x v="2"/>
    <n v="4.0644899065167321E-2"/>
    <n v="93"/>
    <x v="3"/>
  </r>
  <r>
    <x v="611"/>
    <n v="144.77000000000001"/>
    <n v="0"/>
    <x v="0"/>
    <n v="0"/>
    <x v="1"/>
    <x v="1"/>
    <n v="0"/>
    <n v="78"/>
    <x v="3"/>
  </r>
  <r>
    <x v="727"/>
    <n v="141.79"/>
    <n v="0"/>
    <x v="0"/>
    <n v="0"/>
    <x v="1"/>
    <x v="1"/>
    <n v="0"/>
    <n v="128"/>
    <x v="3"/>
  </r>
  <r>
    <x v="657"/>
    <n v="218.14"/>
    <n v="0"/>
    <x v="0"/>
    <n v="0"/>
    <x v="2"/>
    <x v="1"/>
    <n v="0"/>
    <n v="122"/>
    <x v="3"/>
  </r>
  <r>
    <x v="728"/>
    <n v="96.22"/>
    <n v="0"/>
    <x v="0"/>
    <n v="0"/>
    <x v="3"/>
    <x v="1"/>
    <n v="0"/>
    <n v="102"/>
    <x v="3"/>
  </r>
  <r>
    <x v="729"/>
    <n v="73.010000000000005"/>
    <n v="1"/>
    <x v="0"/>
    <n v="73.010000000000005"/>
    <x v="3"/>
    <x v="2"/>
    <n v="1.3696753869332967E-2"/>
    <n v="107"/>
    <x v="3"/>
  </r>
  <r>
    <x v="730"/>
    <n v="95.67"/>
    <n v="0"/>
    <x v="0"/>
    <n v="0"/>
    <x v="3"/>
    <x v="1"/>
    <n v="0"/>
    <n v="128"/>
    <x v="3"/>
  </r>
  <r>
    <x v="731"/>
    <n v="58.65"/>
    <n v="0"/>
    <x v="0"/>
    <n v="0"/>
    <x v="3"/>
    <x v="1"/>
    <n v="0"/>
    <n v="116"/>
    <x v="3"/>
  </r>
  <r>
    <x v="732"/>
    <n v="376.32"/>
    <n v="27"/>
    <x v="0"/>
    <n v="10160.64"/>
    <x v="2"/>
    <x v="3"/>
    <n v="7.1747448979591844E-2"/>
    <n v="121"/>
    <x v="3"/>
  </r>
  <r>
    <x v="733"/>
    <n v="184.12"/>
    <n v="0"/>
    <x v="0"/>
    <n v="0"/>
    <x v="1"/>
    <x v="1"/>
    <n v="0"/>
    <n v="126"/>
    <x v="3"/>
  </r>
  <r>
    <x v="734"/>
    <n v="156.62"/>
    <n v="2"/>
    <x v="0"/>
    <n v="313.24"/>
    <x v="1"/>
    <x v="2"/>
    <n v="1.2769761205465458E-2"/>
    <n v="121"/>
    <x v="3"/>
  </r>
  <r>
    <x v="735"/>
    <n v="333.27"/>
    <n v="7"/>
    <x v="0"/>
    <n v="2332.89"/>
    <x v="2"/>
    <x v="2"/>
    <n v="2.1003990758244068E-2"/>
    <n v="122"/>
    <x v="3"/>
  </r>
  <r>
    <x v="736"/>
    <n v="155.49"/>
    <n v="8"/>
    <x v="0"/>
    <n v="1243.92"/>
    <x v="1"/>
    <x v="2"/>
    <n v="5.1450254035629299E-2"/>
    <n v="111"/>
    <x v="3"/>
  </r>
  <r>
    <x v="737"/>
    <n v="147.94"/>
    <n v="0"/>
    <x v="0"/>
    <n v="0"/>
    <x v="1"/>
    <x v="1"/>
    <n v="0"/>
    <n v="98"/>
    <x v="3"/>
  </r>
  <r>
    <x v="738"/>
    <n v="236.24"/>
    <n v="0"/>
    <x v="0"/>
    <n v="0"/>
    <x v="2"/>
    <x v="1"/>
    <n v="0"/>
    <n v="113"/>
    <x v="3"/>
  </r>
  <r>
    <x v="739"/>
    <n v="32.56"/>
    <n v="9"/>
    <x v="0"/>
    <n v="293.04000000000002"/>
    <x v="0"/>
    <x v="2"/>
    <n v="0.2764127764127764"/>
    <n v="80"/>
    <x v="3"/>
  </r>
  <r>
    <x v="740"/>
    <n v="180.77"/>
    <n v="0"/>
    <x v="0"/>
    <n v="0"/>
    <x v="1"/>
    <x v="1"/>
    <n v="0"/>
    <n v="126"/>
    <x v="3"/>
  </r>
  <r>
    <x v="741"/>
    <n v="58.97"/>
    <n v="1"/>
    <x v="0"/>
    <n v="58.97"/>
    <x v="3"/>
    <x v="2"/>
    <n v="1.6957775139901644E-2"/>
    <n v="111"/>
    <x v="3"/>
  </r>
  <r>
    <x v="742"/>
    <n v="198.03"/>
    <n v="1"/>
    <x v="0"/>
    <n v="198.03"/>
    <x v="1"/>
    <x v="2"/>
    <n v="5.0497399383931723E-3"/>
    <n v="101"/>
    <x v="3"/>
  </r>
  <r>
    <x v="743"/>
    <n v="140.77000000000001"/>
    <n v="0"/>
    <x v="0"/>
    <n v="0"/>
    <x v="1"/>
    <x v="1"/>
    <n v="0"/>
    <n v="99"/>
    <x v="3"/>
  </r>
  <r>
    <x v="744"/>
    <n v="310.64999999999998"/>
    <n v="1"/>
    <x v="0"/>
    <n v="310.64999999999998"/>
    <x v="2"/>
    <x v="2"/>
    <n v="3.2190568163528088E-3"/>
    <n v="123"/>
    <x v="3"/>
  </r>
  <r>
    <x v="745"/>
    <n v="55.61"/>
    <n v="3"/>
    <x v="0"/>
    <n v="166.82999999999998"/>
    <x v="3"/>
    <x v="2"/>
    <n v="5.3947131810825388E-2"/>
    <n v="63"/>
    <x v="3"/>
  </r>
  <r>
    <x v="746"/>
    <n v="186.58"/>
    <n v="0"/>
    <x v="0"/>
    <n v="0"/>
    <x v="1"/>
    <x v="1"/>
    <n v="0"/>
    <n v="112"/>
    <x v="3"/>
  </r>
  <r>
    <x v="747"/>
    <n v="788.22"/>
    <n v="7"/>
    <x v="0"/>
    <n v="5517.54"/>
    <x v="2"/>
    <x v="2"/>
    <n v="8.8807693283601014E-3"/>
    <n v="127"/>
    <x v="3"/>
  </r>
  <r>
    <x v="748"/>
    <n v="111.6"/>
    <n v="1"/>
    <x v="0"/>
    <n v="111.6"/>
    <x v="1"/>
    <x v="2"/>
    <n v="8.9605734767025103E-3"/>
    <n v="125"/>
    <x v="3"/>
  </r>
  <r>
    <x v="749"/>
    <n v="54.26"/>
    <n v="7"/>
    <x v="0"/>
    <n v="379.82"/>
    <x v="3"/>
    <x v="2"/>
    <n v="0.12900847769996315"/>
    <n v="103"/>
    <x v="3"/>
  </r>
  <r>
    <x v="750"/>
    <n v="188.67"/>
    <n v="11"/>
    <x v="0"/>
    <n v="2075.37"/>
    <x v="1"/>
    <x v="3"/>
    <n v="5.8302856839985165E-2"/>
    <n v="123"/>
    <x v="3"/>
  </r>
  <r>
    <x v="751"/>
    <n v="101.44"/>
    <n v="0"/>
    <x v="0"/>
    <n v="0"/>
    <x v="1"/>
    <x v="1"/>
    <n v="0"/>
    <n v="128"/>
    <x v="3"/>
  </r>
  <r>
    <x v="752"/>
    <n v="36.28"/>
    <n v="5"/>
    <x v="0"/>
    <n v="181.4"/>
    <x v="0"/>
    <x v="2"/>
    <n v="0.13781697905181917"/>
    <n v="125"/>
    <x v="3"/>
  </r>
  <r>
    <x v="753"/>
    <n v="190.56"/>
    <n v="0"/>
    <x v="0"/>
    <n v="0"/>
    <x v="1"/>
    <x v="1"/>
    <n v="0"/>
    <n v="104"/>
    <x v="3"/>
  </r>
  <r>
    <x v="754"/>
    <n v="43.26"/>
    <n v="13"/>
    <x v="0"/>
    <n v="562.38"/>
    <x v="0"/>
    <x v="3"/>
    <n v="0.30050855293573742"/>
    <n v="113"/>
    <x v="3"/>
  </r>
  <r>
    <x v="755"/>
    <n v="826.09"/>
    <n v="0"/>
    <x v="0"/>
    <n v="0"/>
    <x v="2"/>
    <x v="1"/>
    <n v="0"/>
    <n v="104"/>
    <x v="3"/>
  </r>
  <r>
    <x v="756"/>
    <n v="111.83"/>
    <n v="8"/>
    <x v="0"/>
    <n v="894.64"/>
    <x v="1"/>
    <x v="2"/>
    <n v="7.1537154609675399E-2"/>
    <n v="122"/>
    <x v="3"/>
  </r>
  <r>
    <x v="757"/>
    <n v="128.15"/>
    <n v="6"/>
    <x v="0"/>
    <n v="768.90000000000009"/>
    <x v="1"/>
    <x v="2"/>
    <n v="4.6820132657042525E-2"/>
    <n v="128"/>
    <x v="3"/>
  </r>
  <r>
    <x v="758"/>
    <n v="61.33"/>
    <n v="0"/>
    <x v="0"/>
    <n v="0"/>
    <x v="3"/>
    <x v="1"/>
    <n v="0"/>
    <n v="126"/>
    <x v="3"/>
  </r>
  <r>
    <x v="759"/>
    <n v="142.63999999999999"/>
    <n v="11"/>
    <x v="0"/>
    <n v="1569.04"/>
    <x v="1"/>
    <x v="3"/>
    <n v="7.7117218171620872E-2"/>
    <n v="126"/>
    <x v="3"/>
  </r>
  <r>
    <x v="760"/>
    <n v="24.34"/>
    <n v="33"/>
    <x v="0"/>
    <n v="803.22"/>
    <x v="0"/>
    <x v="3"/>
    <n v="1.3557929334428924"/>
    <n v="43"/>
    <x v="3"/>
  </r>
  <r>
    <x v="761"/>
    <n v="70.75"/>
    <n v="1"/>
    <x v="0"/>
    <n v="70.75"/>
    <x v="3"/>
    <x v="2"/>
    <n v="1.4134275618374558E-2"/>
    <n v="123"/>
    <x v="3"/>
  </r>
  <r>
    <x v="762"/>
    <n v="64.02"/>
    <n v="8"/>
    <x v="0"/>
    <n v="512.16"/>
    <x v="3"/>
    <x v="2"/>
    <n v="0.12496094970321775"/>
    <n v="100"/>
    <x v="3"/>
  </r>
  <r>
    <x v="763"/>
    <n v="127.38"/>
    <n v="2"/>
    <x v="0"/>
    <n v="254.76"/>
    <x v="1"/>
    <x v="2"/>
    <n v="1.5701051970482022E-2"/>
    <n v="128"/>
    <x v="3"/>
  </r>
  <r>
    <x v="764"/>
    <n v="33.89"/>
    <n v="17"/>
    <x v="0"/>
    <n v="576.13"/>
    <x v="0"/>
    <x v="3"/>
    <n v="0.50162289760991441"/>
    <n v="127"/>
    <x v="3"/>
  </r>
  <r>
    <x v="765"/>
    <n v="33.17"/>
    <n v="14"/>
    <x v="0"/>
    <n v="464.38"/>
    <x v="0"/>
    <x v="3"/>
    <n v="0.42206813385589387"/>
    <n v="128"/>
    <x v="3"/>
  </r>
  <r>
    <x v="766"/>
    <n v="232.83"/>
    <n v="0"/>
    <x v="0"/>
    <n v="0"/>
    <x v="2"/>
    <x v="1"/>
    <n v="0"/>
    <n v="111"/>
    <x v="3"/>
  </r>
  <r>
    <x v="767"/>
    <n v="169.53"/>
    <n v="1"/>
    <x v="0"/>
    <n v="169.53"/>
    <x v="1"/>
    <x v="2"/>
    <n v="5.8986610039521029E-3"/>
    <n v="128"/>
    <x v="3"/>
  </r>
  <r>
    <x v="768"/>
    <n v="78.05"/>
    <n v="0"/>
    <x v="0"/>
    <n v="0"/>
    <x v="3"/>
    <x v="1"/>
    <n v="0"/>
    <n v="127"/>
    <x v="3"/>
  </r>
  <r>
    <x v="769"/>
    <n v="36.35"/>
    <n v="81"/>
    <x v="0"/>
    <n v="2944.35"/>
    <x v="0"/>
    <x v="0"/>
    <n v="2.2283356258596974"/>
    <n v="128"/>
    <x v="3"/>
  </r>
  <r>
    <x v="770"/>
    <n v="189.39"/>
    <n v="3"/>
    <x v="0"/>
    <n v="568.16999999999996"/>
    <x v="1"/>
    <x v="2"/>
    <n v="1.5840329478853162E-2"/>
    <n v="127"/>
    <x v="3"/>
  </r>
  <r>
    <x v="771"/>
    <n v="160.46"/>
    <n v="0"/>
    <x v="0"/>
    <n v="0"/>
    <x v="1"/>
    <x v="1"/>
    <n v="0"/>
    <n v="126"/>
    <x v="3"/>
  </r>
  <r>
    <x v="772"/>
    <n v="285.27999999999997"/>
    <n v="0"/>
    <x v="0"/>
    <n v="0"/>
    <x v="2"/>
    <x v="1"/>
    <n v="0"/>
    <n v="122"/>
    <x v="3"/>
  </r>
  <r>
    <x v="773"/>
    <n v="233.46"/>
    <n v="405"/>
    <x v="30"/>
    <n v="94551.3"/>
    <x v="2"/>
    <x v="0"/>
    <n v="1.7347725520431765"/>
    <n v="125"/>
    <x v="3"/>
  </r>
  <r>
    <x v="774"/>
    <n v="179.1"/>
    <n v="0"/>
    <x v="0"/>
    <n v="0"/>
    <x v="1"/>
    <x v="1"/>
    <n v="0"/>
    <n v="78"/>
    <x v="3"/>
  </r>
  <r>
    <x v="775"/>
    <n v="85.49"/>
    <n v="1"/>
    <x v="0"/>
    <n v="85.49"/>
    <x v="3"/>
    <x v="2"/>
    <n v="1.1697274535033338E-2"/>
    <n v="126"/>
    <x v="3"/>
  </r>
  <r>
    <x v="776"/>
    <n v="138.05000000000001"/>
    <n v="3"/>
    <x v="0"/>
    <n v="414.15000000000003"/>
    <x v="1"/>
    <x v="2"/>
    <n v="2.1731256791017745E-2"/>
    <n v="107"/>
    <x v="3"/>
  </r>
  <r>
    <x v="777"/>
    <n v="11.52"/>
    <n v="2"/>
    <x v="0"/>
    <n v="23.04"/>
    <x v="0"/>
    <x v="2"/>
    <n v="0.1736111111111111"/>
    <n v="98"/>
    <x v="3"/>
  </r>
  <r>
    <x v="778"/>
    <n v="30.92"/>
    <n v="3"/>
    <x v="0"/>
    <n v="92.76"/>
    <x v="0"/>
    <x v="2"/>
    <n v="9.7024579560155227E-2"/>
    <n v="109"/>
    <x v="3"/>
  </r>
  <r>
    <x v="779"/>
    <n v="7.89"/>
    <n v="18"/>
    <x v="0"/>
    <n v="142.01999999999998"/>
    <x v="0"/>
    <x v="3"/>
    <n v="2.2813688212927756"/>
    <n v="128"/>
    <x v="3"/>
  </r>
  <r>
    <x v="780"/>
    <n v="390.33"/>
    <n v="0"/>
    <x v="0"/>
    <n v="0"/>
    <x v="2"/>
    <x v="1"/>
    <n v="0"/>
    <n v="112"/>
    <x v="3"/>
  </r>
  <r>
    <x v="781"/>
    <n v="345.93"/>
    <n v="1"/>
    <x v="0"/>
    <n v="345.93"/>
    <x v="2"/>
    <x v="2"/>
    <n v="2.8907582458878962E-3"/>
    <n v="98"/>
    <x v="3"/>
  </r>
  <r>
    <x v="782"/>
    <n v="143.54"/>
    <n v="1"/>
    <x v="0"/>
    <n v="143.54"/>
    <x v="1"/>
    <x v="2"/>
    <n v="6.9666991779294973E-3"/>
    <n v="128"/>
    <x v="3"/>
  </r>
  <r>
    <x v="783"/>
    <n v="58.94"/>
    <n v="0"/>
    <x v="0"/>
    <n v="0"/>
    <x v="3"/>
    <x v="1"/>
    <n v="0"/>
    <n v="126"/>
    <x v="3"/>
  </r>
  <r>
    <x v="784"/>
    <n v="100.62"/>
    <n v="1"/>
    <x v="0"/>
    <n v="100.62"/>
    <x v="1"/>
    <x v="2"/>
    <n v="9.9383820314052872E-3"/>
    <n v="117"/>
    <x v="3"/>
  </r>
  <r>
    <x v="785"/>
    <n v="74.55"/>
    <n v="1"/>
    <x v="0"/>
    <n v="74.55"/>
    <x v="3"/>
    <x v="2"/>
    <n v="1.341381623071764E-2"/>
    <n v="124"/>
    <x v="3"/>
  </r>
  <r>
    <x v="786"/>
    <n v="159.05000000000001"/>
    <n v="7"/>
    <x v="0"/>
    <n v="1113.3500000000001"/>
    <x v="1"/>
    <x v="2"/>
    <n v="4.4011317195850358E-2"/>
    <n v="66"/>
    <x v="3"/>
  </r>
  <r>
    <x v="787"/>
    <n v="125.49"/>
    <n v="0"/>
    <x v="0"/>
    <n v="0"/>
    <x v="1"/>
    <x v="1"/>
    <n v="0"/>
    <n v="107"/>
    <x v="3"/>
  </r>
  <r>
    <x v="788"/>
    <n v="113.88"/>
    <n v="1"/>
    <x v="0"/>
    <n v="113.88"/>
    <x v="1"/>
    <x v="2"/>
    <n v="8.7811731647348089E-3"/>
    <n v="107"/>
    <x v="3"/>
  </r>
  <r>
    <x v="789"/>
    <n v="56.73"/>
    <n v="0"/>
    <x v="0"/>
    <n v="0"/>
    <x v="3"/>
    <x v="1"/>
    <n v="0"/>
    <n v="124"/>
    <x v="3"/>
  </r>
  <r>
    <x v="790"/>
    <n v="72.010000000000005"/>
    <n v="0"/>
    <x v="0"/>
    <n v="0"/>
    <x v="3"/>
    <x v="1"/>
    <n v="0"/>
    <n v="128"/>
    <x v="3"/>
  </r>
  <r>
    <x v="791"/>
    <n v="135.54"/>
    <n v="1"/>
    <x v="0"/>
    <n v="135.54"/>
    <x v="1"/>
    <x v="2"/>
    <n v="7.3778958241109641E-3"/>
    <n v="121"/>
    <x v="3"/>
  </r>
  <r>
    <x v="725"/>
    <n v="82.24"/>
    <n v="1"/>
    <x v="0"/>
    <n v="82.24"/>
    <x v="3"/>
    <x v="2"/>
    <n v="1.2159533073929961E-2"/>
    <n v="120"/>
    <x v="3"/>
  </r>
  <r>
    <x v="792"/>
    <n v="250.7"/>
    <n v="0"/>
    <x v="0"/>
    <n v="0"/>
    <x v="2"/>
    <x v="1"/>
    <n v="0"/>
    <n v="111"/>
    <x v="3"/>
  </r>
  <r>
    <x v="793"/>
    <n v="101.44"/>
    <n v="0"/>
    <x v="0"/>
    <n v="0"/>
    <x v="1"/>
    <x v="1"/>
    <n v="0"/>
    <n v="127"/>
    <x v="3"/>
  </r>
  <r>
    <x v="794"/>
    <n v="780.68"/>
    <n v="0"/>
    <x v="0"/>
    <n v="0"/>
    <x v="2"/>
    <x v="1"/>
    <n v="0"/>
    <n v="128"/>
    <x v="3"/>
  </r>
  <r>
    <x v="795"/>
    <n v="307.48"/>
    <n v="0"/>
    <x v="0"/>
    <n v="0"/>
    <x v="2"/>
    <x v="1"/>
    <n v="0"/>
    <n v="78"/>
    <x v="3"/>
  </r>
  <r>
    <x v="796"/>
    <n v="143.78"/>
    <n v="1"/>
    <x v="0"/>
    <n v="143.78"/>
    <x v="1"/>
    <x v="2"/>
    <n v="6.9550702462094867E-3"/>
    <n v="117"/>
    <x v="3"/>
  </r>
  <r>
    <x v="797"/>
    <n v="102.21"/>
    <n v="4"/>
    <x v="0"/>
    <n v="408.84"/>
    <x v="1"/>
    <x v="2"/>
    <n v="3.9135113981019473E-2"/>
    <n v="126"/>
    <x v="3"/>
  </r>
  <r>
    <x v="798"/>
    <n v="262.20999999999998"/>
    <n v="2"/>
    <x v="0"/>
    <n v="524.41999999999996"/>
    <x v="2"/>
    <x v="2"/>
    <n v="7.627474161931277E-3"/>
    <n v="122"/>
    <x v="3"/>
  </r>
  <r>
    <x v="799"/>
    <n v="52.96"/>
    <n v="2"/>
    <x v="0"/>
    <n v="105.92"/>
    <x v="3"/>
    <x v="2"/>
    <n v="3.7764350453172203E-2"/>
    <n v="128"/>
    <x v="3"/>
  </r>
  <r>
    <x v="800"/>
    <n v="87.8"/>
    <n v="3"/>
    <x v="0"/>
    <n v="263.39999999999998"/>
    <x v="3"/>
    <x v="2"/>
    <n v="3.4168564920273349E-2"/>
    <n v="127"/>
    <x v="3"/>
  </r>
  <r>
    <x v="801"/>
    <n v="96.82"/>
    <n v="12"/>
    <x v="0"/>
    <n v="1161.8399999999999"/>
    <x v="3"/>
    <x v="3"/>
    <n v="0.12394133443503409"/>
    <n v="127"/>
    <x v="3"/>
  </r>
  <r>
    <x v="802"/>
    <n v="118.64"/>
    <n v="1"/>
    <x v="0"/>
    <n v="118.64"/>
    <x v="1"/>
    <x v="2"/>
    <n v="8.4288604180714766E-3"/>
    <n v="46"/>
    <x v="3"/>
  </r>
  <r>
    <x v="803"/>
    <n v="164.43"/>
    <n v="4"/>
    <x v="0"/>
    <n v="657.72"/>
    <x v="1"/>
    <x v="2"/>
    <n v="2.4326461108070303E-2"/>
    <n v="97"/>
    <x v="3"/>
  </r>
  <r>
    <x v="804"/>
    <n v="67.069999999999993"/>
    <n v="0"/>
    <x v="0"/>
    <n v="0"/>
    <x v="3"/>
    <x v="1"/>
    <n v="0"/>
    <n v="126"/>
    <x v="3"/>
  </r>
  <r>
    <x v="805"/>
    <n v="143.91"/>
    <n v="1"/>
    <x v="0"/>
    <n v="143.91"/>
    <x v="1"/>
    <x v="2"/>
    <n v="6.9487874365923149E-3"/>
    <n v="119"/>
    <x v="3"/>
  </r>
  <r>
    <x v="806"/>
    <n v="127.97"/>
    <n v="0"/>
    <x v="0"/>
    <n v="0"/>
    <x v="1"/>
    <x v="1"/>
    <n v="0"/>
    <n v="126"/>
    <x v="3"/>
  </r>
  <r>
    <x v="807"/>
    <n v="56.34"/>
    <n v="0"/>
    <x v="0"/>
    <n v="0"/>
    <x v="3"/>
    <x v="1"/>
    <n v="0"/>
    <n v="128"/>
    <x v="3"/>
  </r>
  <r>
    <x v="808"/>
    <n v="82.73"/>
    <n v="1"/>
    <x v="0"/>
    <n v="82.73"/>
    <x v="3"/>
    <x v="2"/>
    <n v="1.2087513598452797E-2"/>
    <n v="126"/>
    <x v="3"/>
  </r>
  <r>
    <x v="809"/>
    <n v="174.13"/>
    <n v="0"/>
    <x v="0"/>
    <n v="0"/>
    <x v="1"/>
    <x v="1"/>
    <n v="0"/>
    <n v="125"/>
    <x v="3"/>
  </r>
  <r>
    <x v="810"/>
    <n v="211.68"/>
    <n v="3"/>
    <x v="0"/>
    <n v="635.04"/>
    <x v="2"/>
    <x v="2"/>
    <n v="1.4172335600907028E-2"/>
    <n v="96"/>
    <x v="3"/>
  </r>
  <r>
    <x v="811"/>
    <n v="51.17"/>
    <n v="0"/>
    <x v="0"/>
    <n v="0"/>
    <x v="3"/>
    <x v="1"/>
    <n v="0"/>
    <n v="118"/>
    <x v="3"/>
  </r>
  <r>
    <x v="812"/>
    <n v="61.7"/>
    <n v="0"/>
    <x v="0"/>
    <n v="0"/>
    <x v="3"/>
    <x v="1"/>
    <n v="0"/>
    <n v="108"/>
    <x v="3"/>
  </r>
  <r>
    <x v="813"/>
    <n v="113.09"/>
    <n v="4"/>
    <x v="0"/>
    <n v="452.36"/>
    <x v="1"/>
    <x v="2"/>
    <n v="3.5370059244849233E-2"/>
    <n v="126"/>
    <x v="3"/>
  </r>
  <r>
    <x v="814"/>
    <n v="209.11"/>
    <n v="34"/>
    <x v="0"/>
    <n v="7109.7400000000007"/>
    <x v="2"/>
    <x v="3"/>
    <n v="0.16259385012672756"/>
    <n v="125"/>
    <x v="3"/>
  </r>
  <r>
    <x v="815"/>
    <n v="156.27000000000001"/>
    <n v="4"/>
    <x v="0"/>
    <n v="625.08000000000004"/>
    <x v="1"/>
    <x v="2"/>
    <n v="2.5596723619376718E-2"/>
    <n v="124"/>
    <x v="3"/>
  </r>
  <r>
    <x v="816"/>
    <n v="117.88"/>
    <n v="0"/>
    <x v="0"/>
    <n v="0"/>
    <x v="1"/>
    <x v="1"/>
    <n v="0"/>
    <n v="122"/>
    <x v="3"/>
  </r>
  <r>
    <x v="817"/>
    <n v="143.9"/>
    <n v="2"/>
    <x v="0"/>
    <n v="287.8"/>
    <x v="1"/>
    <x v="2"/>
    <n v="1.3898540653231411E-2"/>
    <n v="102"/>
    <x v="3"/>
  </r>
  <r>
    <x v="818"/>
    <n v="49.28"/>
    <n v="6"/>
    <x v="0"/>
    <n v="295.68"/>
    <x v="0"/>
    <x v="2"/>
    <n v="0.12175324675324675"/>
    <n v="115"/>
    <x v="3"/>
  </r>
  <r>
    <x v="819"/>
    <n v="81.36"/>
    <n v="20"/>
    <x v="0"/>
    <n v="1627.2"/>
    <x v="3"/>
    <x v="3"/>
    <n v="0.24582104228121929"/>
    <n v="125"/>
    <x v="3"/>
  </r>
  <r>
    <x v="820"/>
    <n v="138.68"/>
    <n v="8"/>
    <x v="0"/>
    <n v="1109.44"/>
    <x v="1"/>
    <x v="2"/>
    <n v="5.7686760888376112E-2"/>
    <n v="126"/>
    <x v="3"/>
  </r>
  <r>
    <x v="821"/>
    <n v="50.31"/>
    <n v="1"/>
    <x v="0"/>
    <n v="50.31"/>
    <x v="3"/>
    <x v="2"/>
    <n v="1.9876764062810574E-2"/>
    <n v="128"/>
    <x v="3"/>
  </r>
  <r>
    <x v="822"/>
    <n v="241.96"/>
    <n v="0"/>
    <x v="0"/>
    <n v="0"/>
    <x v="2"/>
    <x v="1"/>
    <n v="0"/>
    <n v="96"/>
    <x v="3"/>
  </r>
  <r>
    <x v="823"/>
    <n v="29.44"/>
    <n v="42"/>
    <x v="0"/>
    <n v="1236.48"/>
    <x v="0"/>
    <x v="3"/>
    <n v="1.4266304347826086"/>
    <n v="122"/>
    <x v="3"/>
  </r>
  <r>
    <x v="133"/>
    <n v="86.86"/>
    <n v="0"/>
    <x v="0"/>
    <n v="0"/>
    <x v="3"/>
    <x v="1"/>
    <n v="0"/>
    <n v="124"/>
    <x v="3"/>
  </r>
  <r>
    <x v="824"/>
    <n v="522.4"/>
    <n v="0"/>
    <x v="0"/>
    <n v="0"/>
    <x v="2"/>
    <x v="1"/>
    <n v="0"/>
    <n v="123"/>
    <x v="3"/>
  </r>
  <r>
    <x v="825"/>
    <n v="30.29"/>
    <n v="1"/>
    <x v="0"/>
    <n v="30.29"/>
    <x v="0"/>
    <x v="2"/>
    <n v="3.3014196104324864E-2"/>
    <n v="79"/>
    <x v="3"/>
  </r>
  <r>
    <x v="826"/>
    <n v="124.14"/>
    <n v="0"/>
    <x v="0"/>
    <n v="0"/>
    <x v="1"/>
    <x v="1"/>
    <n v="0"/>
    <n v="122"/>
    <x v="3"/>
  </r>
  <r>
    <x v="827"/>
    <n v="35.14"/>
    <n v="4"/>
    <x v="0"/>
    <n v="140.56"/>
    <x v="0"/>
    <x v="2"/>
    <n v="0.11383039271485486"/>
    <n v="128"/>
    <x v="3"/>
  </r>
  <r>
    <x v="828"/>
    <n v="153.68"/>
    <n v="7"/>
    <x v="0"/>
    <n v="1075.76"/>
    <x v="1"/>
    <x v="2"/>
    <n v="4.5549193128578865E-2"/>
    <n v="114"/>
    <x v="3"/>
  </r>
  <r>
    <x v="281"/>
    <n v="104.08"/>
    <n v="0"/>
    <x v="0"/>
    <n v="0"/>
    <x v="1"/>
    <x v="1"/>
    <n v="0"/>
    <n v="115"/>
    <x v="3"/>
  </r>
  <r>
    <x v="829"/>
    <n v="34.1"/>
    <n v="0"/>
    <x v="0"/>
    <n v="0"/>
    <x v="0"/>
    <x v="1"/>
    <n v="0"/>
    <n v="115"/>
    <x v="3"/>
  </r>
  <r>
    <x v="830"/>
    <n v="110.22"/>
    <n v="1"/>
    <x v="0"/>
    <n v="110.22"/>
    <x v="1"/>
    <x v="2"/>
    <n v="9.0727635637815277E-3"/>
    <n v="128"/>
    <x v="3"/>
  </r>
  <r>
    <x v="831"/>
    <n v="162.30000000000001"/>
    <n v="0"/>
    <x v="0"/>
    <n v="0"/>
    <x v="1"/>
    <x v="1"/>
    <n v="0"/>
    <n v="110"/>
    <x v="3"/>
  </r>
  <r>
    <x v="832"/>
    <n v="7.67"/>
    <n v="134"/>
    <x v="0"/>
    <n v="1027.78"/>
    <x v="0"/>
    <x v="0"/>
    <n v="17.470664928292049"/>
    <n v="128"/>
    <x v="3"/>
  </r>
  <r>
    <x v="833"/>
    <n v="82.68"/>
    <n v="0"/>
    <x v="0"/>
    <n v="0"/>
    <x v="3"/>
    <x v="1"/>
    <n v="0"/>
    <n v="120"/>
    <x v="3"/>
  </r>
  <r>
    <x v="834"/>
    <n v="186.72"/>
    <n v="1"/>
    <x v="0"/>
    <n v="186.72"/>
    <x v="1"/>
    <x v="2"/>
    <n v="5.3556126820908309E-3"/>
    <n v="128"/>
    <x v="3"/>
  </r>
  <r>
    <x v="835"/>
    <n v="247.7"/>
    <n v="1"/>
    <x v="0"/>
    <n v="247.7"/>
    <x v="2"/>
    <x v="2"/>
    <n v="4.0371417036737991E-3"/>
    <n v="101"/>
    <x v="3"/>
  </r>
  <r>
    <x v="836"/>
    <n v="85.64"/>
    <n v="14"/>
    <x v="0"/>
    <n v="1198.96"/>
    <x v="3"/>
    <x v="3"/>
    <n v="0.16347501167678655"/>
    <n v="122"/>
    <x v="3"/>
  </r>
  <r>
    <x v="837"/>
    <n v="25.89"/>
    <n v="16"/>
    <x v="0"/>
    <n v="414.24"/>
    <x v="0"/>
    <x v="3"/>
    <n v="0.61799922750096559"/>
    <n v="109"/>
    <x v="3"/>
  </r>
  <r>
    <x v="838"/>
    <n v="8.1199999999999992"/>
    <n v="4"/>
    <x v="31"/>
    <n v="32.479999999999997"/>
    <x v="0"/>
    <x v="2"/>
    <n v="0.49261083743842371"/>
    <n v="105"/>
    <x v="3"/>
  </r>
  <r>
    <x v="839"/>
    <n v="85.95"/>
    <n v="1"/>
    <x v="0"/>
    <n v="85.95"/>
    <x v="3"/>
    <x v="2"/>
    <n v="1.1634671320535195E-2"/>
    <n v="118"/>
    <x v="3"/>
  </r>
  <r>
    <x v="840"/>
    <n v="216.99"/>
    <n v="4"/>
    <x v="0"/>
    <n v="867.96"/>
    <x v="2"/>
    <x v="2"/>
    <n v="1.8434029217936309E-2"/>
    <n v="123"/>
    <x v="3"/>
  </r>
  <r>
    <x v="841"/>
    <n v="125.8"/>
    <n v="2"/>
    <x v="0"/>
    <n v="251.6"/>
    <x v="1"/>
    <x v="2"/>
    <n v="1.5898251192368838E-2"/>
    <n v="120"/>
    <x v="3"/>
  </r>
  <r>
    <x v="842"/>
    <n v="47.31"/>
    <n v="3"/>
    <x v="0"/>
    <n v="141.93"/>
    <x v="0"/>
    <x v="2"/>
    <n v="6.3411540900443875E-2"/>
    <n v="114"/>
    <x v="3"/>
  </r>
  <r>
    <x v="843"/>
    <n v="49.49"/>
    <n v="1"/>
    <x v="0"/>
    <n v="49.49"/>
    <x v="0"/>
    <x v="2"/>
    <n v="2.0206102242877347E-2"/>
    <n v="105"/>
    <x v="3"/>
  </r>
  <r>
    <x v="844"/>
    <n v="212.86"/>
    <n v="2"/>
    <x v="0"/>
    <n v="425.72"/>
    <x v="2"/>
    <x v="2"/>
    <n v="9.3958470356102601E-3"/>
    <n v="123"/>
    <x v="3"/>
  </r>
  <r>
    <x v="845"/>
    <n v="187.48"/>
    <n v="8"/>
    <x v="0"/>
    <n v="1499.84"/>
    <x v="1"/>
    <x v="2"/>
    <n v="4.2671218263281421E-2"/>
    <n v="121"/>
    <x v="3"/>
  </r>
  <r>
    <x v="846"/>
    <n v="251.04"/>
    <n v="1"/>
    <x v="0"/>
    <n v="251.04"/>
    <x v="2"/>
    <x v="2"/>
    <n v="3.9834289356277886E-3"/>
    <n v="128"/>
    <x v="3"/>
  </r>
  <r>
    <x v="847"/>
    <n v="47.92"/>
    <n v="2"/>
    <x v="0"/>
    <n v="95.84"/>
    <x v="0"/>
    <x v="2"/>
    <n v="4.1736227045075125E-2"/>
    <n v="128"/>
    <x v="3"/>
  </r>
  <r>
    <x v="848"/>
    <n v="60.14"/>
    <n v="2"/>
    <x v="0"/>
    <n v="120.28"/>
    <x v="3"/>
    <x v="2"/>
    <n v="3.325573661456601E-2"/>
    <n v="128"/>
    <x v="3"/>
  </r>
  <r>
    <x v="849"/>
    <n v="33.79"/>
    <n v="1"/>
    <x v="0"/>
    <n v="33.79"/>
    <x v="0"/>
    <x v="2"/>
    <n v="2.9594554601953243E-2"/>
    <n v="112"/>
    <x v="3"/>
  </r>
  <r>
    <x v="850"/>
    <n v="219.63"/>
    <n v="0"/>
    <x v="0"/>
    <n v="0"/>
    <x v="2"/>
    <x v="1"/>
    <n v="0"/>
    <n v="104"/>
    <x v="3"/>
  </r>
  <r>
    <x v="851"/>
    <n v="80.760000000000005"/>
    <n v="0"/>
    <x v="0"/>
    <n v="0"/>
    <x v="3"/>
    <x v="1"/>
    <n v="0"/>
    <n v="115"/>
    <x v="3"/>
  </r>
  <r>
    <x v="852"/>
    <n v="44.53"/>
    <n v="2"/>
    <x v="0"/>
    <n v="89.06"/>
    <x v="0"/>
    <x v="2"/>
    <n v="4.4913541432741969E-2"/>
    <n v="109"/>
    <x v="3"/>
  </r>
  <r>
    <x v="853"/>
    <n v="149.47"/>
    <n v="2"/>
    <x v="0"/>
    <n v="298.94"/>
    <x v="1"/>
    <x v="2"/>
    <n v="1.3380611493945274E-2"/>
    <n v="115"/>
    <x v="3"/>
  </r>
  <r>
    <x v="854"/>
    <n v="56.16"/>
    <n v="11"/>
    <x v="0"/>
    <n v="617.76"/>
    <x v="3"/>
    <x v="3"/>
    <n v="0.19586894586894588"/>
    <n v="128"/>
    <x v="3"/>
  </r>
  <r>
    <x v="771"/>
    <n v="141.05000000000001"/>
    <n v="0"/>
    <x v="0"/>
    <n v="0"/>
    <x v="1"/>
    <x v="1"/>
    <n v="0"/>
    <n v="126"/>
    <x v="3"/>
  </r>
  <r>
    <x v="855"/>
    <n v="56.36"/>
    <n v="47"/>
    <x v="0"/>
    <n v="2648.92"/>
    <x v="3"/>
    <x v="3"/>
    <n v="0.83392476933995741"/>
    <n v="125"/>
    <x v="3"/>
  </r>
  <r>
    <x v="856"/>
    <n v="172.94"/>
    <n v="2"/>
    <x v="0"/>
    <n v="345.88"/>
    <x v="1"/>
    <x v="2"/>
    <n v="1.1564704521799469E-2"/>
    <n v="128"/>
    <x v="3"/>
  </r>
  <r>
    <x v="857"/>
    <n v="172.51"/>
    <n v="2"/>
    <x v="0"/>
    <n v="345.02"/>
    <x v="1"/>
    <x v="2"/>
    <n v="1.1593530809808128E-2"/>
    <n v="107"/>
    <x v="3"/>
  </r>
  <r>
    <x v="858"/>
    <n v="157.75"/>
    <n v="2"/>
    <x v="0"/>
    <n v="315.5"/>
    <x v="1"/>
    <x v="2"/>
    <n v="1.2678288431061807E-2"/>
    <n v="103"/>
    <x v="3"/>
  </r>
  <r>
    <x v="859"/>
    <n v="28.75"/>
    <n v="38"/>
    <x v="0"/>
    <n v="1092.5"/>
    <x v="0"/>
    <x v="3"/>
    <n v="1.3217391304347825"/>
    <n v="124"/>
    <x v="3"/>
  </r>
  <r>
    <x v="860"/>
    <n v="287.38"/>
    <n v="0"/>
    <x v="0"/>
    <n v="0"/>
    <x v="2"/>
    <x v="1"/>
    <n v="0"/>
    <n v="86"/>
    <x v="3"/>
  </r>
  <r>
    <x v="861"/>
    <n v="82.18"/>
    <n v="1"/>
    <x v="0"/>
    <n v="82.18"/>
    <x v="3"/>
    <x v="2"/>
    <n v="1.2168410805548794E-2"/>
    <n v="124"/>
    <x v="3"/>
  </r>
  <r>
    <x v="862"/>
    <n v="147.36000000000001"/>
    <n v="0"/>
    <x v="0"/>
    <n v="0"/>
    <x v="1"/>
    <x v="1"/>
    <n v="0"/>
    <n v="108"/>
    <x v="3"/>
  </r>
  <r>
    <x v="863"/>
    <n v="268.85000000000002"/>
    <n v="0"/>
    <x v="0"/>
    <n v="0"/>
    <x v="2"/>
    <x v="1"/>
    <n v="0"/>
    <n v="104"/>
    <x v="3"/>
  </r>
  <r>
    <x v="864"/>
    <n v="0.99"/>
    <n v="2"/>
    <x v="0"/>
    <n v="1.98"/>
    <x v="0"/>
    <x v="2"/>
    <n v="2.0202020202020203"/>
    <n v="121"/>
    <x v="3"/>
  </r>
  <r>
    <x v="865"/>
    <n v="187.88"/>
    <n v="34"/>
    <x v="0"/>
    <n v="6387.92"/>
    <x v="1"/>
    <x v="3"/>
    <n v="0.18096657440919736"/>
    <n v="126"/>
    <x v="3"/>
  </r>
  <r>
    <x v="866"/>
    <n v="97.27"/>
    <n v="1"/>
    <x v="0"/>
    <n v="97.27"/>
    <x v="3"/>
    <x v="2"/>
    <n v="1.0280662074637606E-2"/>
    <n v="103"/>
    <x v="3"/>
  </r>
  <r>
    <x v="867"/>
    <n v="47.33"/>
    <n v="4"/>
    <x v="0"/>
    <n v="189.32"/>
    <x v="0"/>
    <x v="2"/>
    <n v="8.4512993872807946E-2"/>
    <n v="113"/>
    <x v="3"/>
  </r>
  <r>
    <x v="868"/>
    <n v="189.19"/>
    <n v="0"/>
    <x v="0"/>
    <n v="0"/>
    <x v="1"/>
    <x v="1"/>
    <n v="0"/>
    <n v="127"/>
    <x v="3"/>
  </r>
  <r>
    <x v="869"/>
    <n v="143.83000000000001"/>
    <n v="0"/>
    <x v="0"/>
    <n v="0"/>
    <x v="1"/>
    <x v="1"/>
    <n v="0"/>
    <n v="113"/>
    <x v="3"/>
  </r>
  <r>
    <x v="870"/>
    <n v="26.5"/>
    <n v="1"/>
    <x v="0"/>
    <n v="26.5"/>
    <x v="0"/>
    <x v="2"/>
    <n v="3.7735849056603772E-2"/>
    <n v="94"/>
    <x v="3"/>
  </r>
  <r>
    <x v="871"/>
    <n v="188.03"/>
    <n v="0"/>
    <x v="0"/>
    <n v="0"/>
    <x v="1"/>
    <x v="1"/>
    <n v="0"/>
    <n v="128"/>
    <x v="3"/>
  </r>
  <r>
    <x v="872"/>
    <n v="154.5"/>
    <n v="3"/>
    <x v="0"/>
    <n v="463.5"/>
    <x v="1"/>
    <x v="2"/>
    <n v="1.9417475728155338E-2"/>
    <n v="124"/>
    <x v="3"/>
  </r>
  <r>
    <x v="873"/>
    <n v="139.63"/>
    <n v="0"/>
    <x v="0"/>
    <n v="0"/>
    <x v="1"/>
    <x v="1"/>
    <n v="0"/>
    <n v="50"/>
    <x v="3"/>
  </r>
  <r>
    <x v="874"/>
    <n v="187.95"/>
    <n v="3"/>
    <x v="0"/>
    <n v="563.84999999999991"/>
    <x v="1"/>
    <x v="2"/>
    <n v="1.596169193934557E-2"/>
    <n v="124"/>
    <x v="3"/>
  </r>
  <r>
    <x v="875"/>
    <n v="171.76"/>
    <n v="2"/>
    <x v="0"/>
    <n v="343.52"/>
    <x v="1"/>
    <x v="2"/>
    <n v="1.1644154634373545E-2"/>
    <n v="124"/>
    <x v="3"/>
  </r>
  <r>
    <x v="876"/>
    <n v="261.54000000000002"/>
    <n v="7"/>
    <x v="0"/>
    <n v="1830.7800000000002"/>
    <x v="2"/>
    <x v="2"/>
    <n v="2.6764548443832682E-2"/>
    <n v="109"/>
    <x v="3"/>
  </r>
  <r>
    <x v="877"/>
    <n v="143.93"/>
    <n v="1"/>
    <x v="0"/>
    <n v="143.93"/>
    <x v="1"/>
    <x v="2"/>
    <n v="6.9478218578475645E-3"/>
    <n v="109"/>
    <x v="3"/>
  </r>
  <r>
    <x v="878"/>
    <n v="136.66"/>
    <n v="0"/>
    <x v="0"/>
    <n v="0"/>
    <x v="1"/>
    <x v="1"/>
    <n v="0"/>
    <n v="112"/>
    <x v="3"/>
  </r>
  <r>
    <x v="879"/>
    <n v="50.42"/>
    <n v="10"/>
    <x v="0"/>
    <n v="504.20000000000005"/>
    <x v="3"/>
    <x v="2"/>
    <n v="0.19833399444664815"/>
    <n v="70"/>
    <x v="3"/>
  </r>
  <r>
    <x v="880"/>
    <n v="245.91"/>
    <n v="3"/>
    <x v="0"/>
    <n v="737.73"/>
    <x v="2"/>
    <x v="2"/>
    <n v="1.2199585214102721E-2"/>
    <n v="126"/>
    <x v="3"/>
  </r>
  <r>
    <x v="881"/>
    <n v="102.19"/>
    <n v="8"/>
    <x v="0"/>
    <n v="817.52"/>
    <x v="1"/>
    <x v="2"/>
    <n v="7.8285546530971722E-2"/>
    <n v="104"/>
    <x v="3"/>
  </r>
  <r>
    <x v="882"/>
    <n v="27.93"/>
    <n v="5"/>
    <x v="0"/>
    <n v="139.65"/>
    <x v="0"/>
    <x v="2"/>
    <n v="0.17901897601145722"/>
    <n v="116"/>
    <x v="3"/>
  </r>
  <r>
    <x v="883"/>
    <n v="248.6"/>
    <n v="16"/>
    <x v="0"/>
    <n v="3977.6"/>
    <x v="2"/>
    <x v="3"/>
    <n v="6.4360418342719231E-2"/>
    <n v="127"/>
    <x v="3"/>
  </r>
  <r>
    <x v="884"/>
    <n v="12.11"/>
    <n v="2"/>
    <x v="32"/>
    <n v="24.22"/>
    <x v="0"/>
    <x v="2"/>
    <n v="0.16515276630883569"/>
    <n v="100"/>
    <x v="3"/>
  </r>
  <r>
    <x v="885"/>
    <n v="96.01"/>
    <n v="1"/>
    <x v="0"/>
    <n v="96.01"/>
    <x v="3"/>
    <x v="2"/>
    <n v="1.0415581710238516E-2"/>
    <n v="110"/>
    <x v="3"/>
  </r>
  <r>
    <x v="886"/>
    <n v="40.08"/>
    <n v="4"/>
    <x v="0"/>
    <n v="160.32"/>
    <x v="0"/>
    <x v="2"/>
    <n v="9.9800399201596807E-2"/>
    <n v="116"/>
    <x v="3"/>
  </r>
  <r>
    <x v="887"/>
    <n v="144.62"/>
    <n v="7"/>
    <x v="0"/>
    <n v="1012.34"/>
    <x v="1"/>
    <x v="2"/>
    <n v="4.8402710551790899E-2"/>
    <n v="104"/>
    <x v="3"/>
  </r>
  <r>
    <x v="888"/>
    <n v="23.43"/>
    <n v="1"/>
    <x v="0"/>
    <n v="23.43"/>
    <x v="0"/>
    <x v="2"/>
    <n v="4.2680324370465213E-2"/>
    <n v="122"/>
    <x v="3"/>
  </r>
  <r>
    <x v="889"/>
    <n v="235.34"/>
    <n v="0"/>
    <x v="0"/>
    <n v="0"/>
    <x v="2"/>
    <x v="1"/>
    <n v="0"/>
    <n v="127"/>
    <x v="3"/>
  </r>
  <r>
    <x v="890"/>
    <n v="215.68"/>
    <n v="1"/>
    <x v="0"/>
    <n v="215.68"/>
    <x v="2"/>
    <x v="2"/>
    <n v="4.6364985163204744E-3"/>
    <n v="126"/>
    <x v="3"/>
  </r>
  <r>
    <x v="891"/>
    <n v="38.590000000000003"/>
    <n v="15"/>
    <x v="0"/>
    <n v="578.85"/>
    <x v="0"/>
    <x v="3"/>
    <n v="0.38870173620108833"/>
    <n v="128"/>
    <x v="3"/>
  </r>
  <r>
    <x v="892"/>
    <n v="199.97"/>
    <n v="3"/>
    <x v="0"/>
    <n v="599.91"/>
    <x v="1"/>
    <x v="2"/>
    <n v="1.5002250337550633E-2"/>
    <n v="95"/>
    <x v="3"/>
  </r>
  <r>
    <x v="893"/>
    <n v="71.75"/>
    <n v="0"/>
    <x v="0"/>
    <n v="0"/>
    <x v="3"/>
    <x v="1"/>
    <n v="0"/>
    <n v="127"/>
    <x v="3"/>
  </r>
  <r>
    <x v="894"/>
    <n v="82.82"/>
    <n v="15"/>
    <x v="0"/>
    <n v="1242.3"/>
    <x v="3"/>
    <x v="3"/>
    <n v="0.18111567254286406"/>
    <n v="128"/>
    <x v="3"/>
  </r>
  <r>
    <x v="895"/>
    <n v="106.15"/>
    <n v="2"/>
    <x v="0"/>
    <n v="212.3"/>
    <x v="1"/>
    <x v="2"/>
    <n v="1.8841262364578427E-2"/>
    <n v="111"/>
    <x v="3"/>
  </r>
  <r>
    <x v="896"/>
    <n v="141.05000000000001"/>
    <n v="2"/>
    <x v="0"/>
    <n v="282.10000000000002"/>
    <x v="1"/>
    <x v="2"/>
    <n v="1.4179369018078694E-2"/>
    <n v="126"/>
    <x v="3"/>
  </r>
  <r>
    <x v="897"/>
    <n v="468.71"/>
    <n v="0"/>
    <x v="0"/>
    <n v="0"/>
    <x v="2"/>
    <x v="1"/>
    <n v="0"/>
    <n v="97"/>
    <x v="3"/>
  </r>
  <r>
    <x v="898"/>
    <n v="173.25"/>
    <n v="0"/>
    <x v="0"/>
    <n v="0"/>
    <x v="1"/>
    <x v="1"/>
    <n v="0"/>
    <n v="110"/>
    <x v="3"/>
  </r>
  <r>
    <x v="899"/>
    <n v="12.79"/>
    <n v="1"/>
    <x v="0"/>
    <n v="12.79"/>
    <x v="0"/>
    <x v="2"/>
    <n v="7.8186082877247862E-2"/>
    <n v="120"/>
    <x v="3"/>
  </r>
  <r>
    <x v="900"/>
    <n v="55.57"/>
    <n v="1"/>
    <x v="0"/>
    <n v="55.57"/>
    <x v="3"/>
    <x v="2"/>
    <n v="1.7995321216483715E-2"/>
    <n v="103"/>
    <x v="3"/>
  </r>
  <r>
    <x v="901"/>
    <n v="366.32"/>
    <n v="9"/>
    <x v="0"/>
    <n v="3296.88"/>
    <x v="2"/>
    <x v="2"/>
    <n v="2.4568683118584844E-2"/>
    <n v="127"/>
    <x v="3"/>
  </r>
  <r>
    <x v="902"/>
    <n v="251.55"/>
    <n v="0"/>
    <x v="0"/>
    <n v="0"/>
    <x v="2"/>
    <x v="1"/>
    <n v="0"/>
    <n v="126"/>
    <x v="3"/>
  </r>
  <r>
    <x v="903"/>
    <n v="63.81"/>
    <n v="6"/>
    <x v="0"/>
    <n v="382.86"/>
    <x v="3"/>
    <x v="2"/>
    <n v="9.4029149036201215E-2"/>
    <n v="119"/>
    <x v="3"/>
  </r>
  <r>
    <x v="904"/>
    <n v="114.08"/>
    <n v="3"/>
    <x v="0"/>
    <n v="342.24"/>
    <x v="1"/>
    <x v="2"/>
    <n v="2.6297335203366058E-2"/>
    <n v="102"/>
    <x v="3"/>
  </r>
  <r>
    <x v="905"/>
    <n v="96.37"/>
    <n v="22"/>
    <x v="0"/>
    <n v="2120.1400000000003"/>
    <x v="3"/>
    <x v="3"/>
    <n v="0.22828681124831379"/>
    <n v="126"/>
    <x v="3"/>
  </r>
  <r>
    <x v="906"/>
    <n v="112.95"/>
    <n v="1"/>
    <x v="0"/>
    <n v="112.95"/>
    <x v="1"/>
    <x v="2"/>
    <n v="8.8534749889331559E-3"/>
    <n v="118"/>
    <x v="3"/>
  </r>
  <r>
    <x v="907"/>
    <n v="86.45"/>
    <n v="8"/>
    <x v="0"/>
    <n v="691.6"/>
    <x v="3"/>
    <x v="2"/>
    <n v="9.2539039907460957E-2"/>
    <n v="110"/>
    <x v="3"/>
  </r>
  <r>
    <x v="908"/>
    <n v="50.61"/>
    <n v="2"/>
    <x v="0"/>
    <n v="101.22"/>
    <x v="3"/>
    <x v="2"/>
    <n v="3.9517881841533292E-2"/>
    <n v="128"/>
    <x v="3"/>
  </r>
  <r>
    <x v="909"/>
    <n v="10.67"/>
    <n v="15"/>
    <x v="0"/>
    <n v="160.05000000000001"/>
    <x v="0"/>
    <x v="3"/>
    <n v="1.4058106841611997"/>
    <n v="107"/>
    <x v="3"/>
  </r>
  <r>
    <x v="910"/>
    <n v="139.52000000000001"/>
    <n v="1"/>
    <x v="0"/>
    <n v="139.52000000000001"/>
    <x v="1"/>
    <x v="2"/>
    <n v="7.16743119266055E-3"/>
    <n v="117"/>
    <x v="3"/>
  </r>
  <r>
    <x v="911"/>
    <n v="245.57"/>
    <n v="7"/>
    <x v="0"/>
    <n v="1718.99"/>
    <x v="2"/>
    <x v="2"/>
    <n v="2.8505110559107382E-2"/>
    <n v="124"/>
    <x v="3"/>
  </r>
  <r>
    <x v="912"/>
    <n v="178.92"/>
    <n v="5"/>
    <x v="0"/>
    <n v="894.59999999999991"/>
    <x v="1"/>
    <x v="2"/>
    <n v="2.794545048066175E-2"/>
    <n v="127"/>
    <x v="3"/>
  </r>
  <r>
    <x v="913"/>
    <n v="33.11"/>
    <n v="2"/>
    <x v="0"/>
    <n v="66.22"/>
    <x v="0"/>
    <x v="2"/>
    <n v="6.0404711567502267E-2"/>
    <n v="92"/>
    <x v="3"/>
  </r>
  <r>
    <x v="914"/>
    <n v="12.28"/>
    <n v="10000"/>
    <x v="0"/>
    <n v="122800"/>
    <x v="0"/>
    <x v="0"/>
    <n v="814.33224755700326"/>
    <n v="112"/>
    <x v="3"/>
  </r>
  <r>
    <x v="915"/>
    <n v="51.06"/>
    <n v="2"/>
    <x v="33"/>
    <n v="102.12"/>
    <x v="3"/>
    <x v="2"/>
    <n v="3.9169604386995689E-2"/>
    <n v="128"/>
    <x v="3"/>
  </r>
  <r>
    <x v="916"/>
    <n v="93.85"/>
    <n v="27"/>
    <x v="0"/>
    <n v="2533.9499999999998"/>
    <x v="3"/>
    <x v="3"/>
    <n v="0.28769312733084712"/>
    <n v="128"/>
    <x v="3"/>
  </r>
  <r>
    <x v="98"/>
    <n v="242.21"/>
    <n v="2"/>
    <x v="0"/>
    <n v="484.42"/>
    <x v="2"/>
    <x v="2"/>
    <n v="8.2572973865653772E-3"/>
    <n v="122"/>
    <x v="3"/>
  </r>
  <r>
    <x v="917"/>
    <n v="89.17"/>
    <n v="0"/>
    <x v="0"/>
    <n v="0"/>
    <x v="3"/>
    <x v="1"/>
    <n v="0"/>
    <n v="127"/>
    <x v="3"/>
  </r>
  <r>
    <x v="918"/>
    <n v="82.72"/>
    <n v="8"/>
    <x v="0"/>
    <n v="661.76"/>
    <x v="3"/>
    <x v="2"/>
    <n v="9.6711798839458421E-2"/>
    <n v="122"/>
    <x v="3"/>
  </r>
  <r>
    <x v="919"/>
    <n v="152.5"/>
    <n v="2"/>
    <x v="0"/>
    <n v="305"/>
    <x v="1"/>
    <x v="2"/>
    <n v="1.3114754098360656E-2"/>
    <n v="125"/>
    <x v="3"/>
  </r>
  <r>
    <x v="920"/>
    <n v="54.35"/>
    <n v="7"/>
    <x v="0"/>
    <n v="380.45"/>
    <x v="3"/>
    <x v="2"/>
    <n v="0.12879484820607176"/>
    <n v="92"/>
    <x v="3"/>
  </r>
  <r>
    <x v="921"/>
    <n v="66.680000000000007"/>
    <n v="900"/>
    <x v="0"/>
    <n v="60012.000000000007"/>
    <x v="3"/>
    <x v="0"/>
    <n v="13.49730053989202"/>
    <n v="110"/>
    <x v="3"/>
  </r>
  <r>
    <x v="922"/>
    <n v="175.57"/>
    <n v="8"/>
    <x v="0"/>
    <n v="1404.56"/>
    <x v="1"/>
    <x v="2"/>
    <n v="4.5565871162499293E-2"/>
    <n v="125"/>
    <x v="3"/>
  </r>
  <r>
    <x v="923"/>
    <n v="52.77"/>
    <n v="0"/>
    <x v="0"/>
    <n v="0"/>
    <x v="3"/>
    <x v="1"/>
    <n v="0"/>
    <n v="126"/>
    <x v="3"/>
  </r>
  <r>
    <x v="924"/>
    <n v="26.46"/>
    <n v="9"/>
    <x v="0"/>
    <n v="238.14000000000001"/>
    <x v="0"/>
    <x v="2"/>
    <n v="0.3401360544217687"/>
    <n v="125"/>
    <x v="3"/>
  </r>
  <r>
    <x v="750"/>
    <n v="229.7"/>
    <n v="0"/>
    <x v="0"/>
    <n v="0"/>
    <x v="2"/>
    <x v="1"/>
    <n v="0"/>
    <n v="123"/>
    <x v="3"/>
  </r>
  <r>
    <x v="925"/>
    <n v="13.64"/>
    <n v="2000"/>
    <x v="0"/>
    <n v="27280"/>
    <x v="0"/>
    <x v="0"/>
    <n v="146.62756598240469"/>
    <n v="119"/>
    <x v="3"/>
  </r>
  <r>
    <x v="926"/>
    <n v="73.349999999999994"/>
    <n v="8"/>
    <x v="0"/>
    <n v="586.79999999999995"/>
    <x v="3"/>
    <x v="2"/>
    <n v="0.10906612133606"/>
    <n v="96"/>
    <x v="3"/>
  </r>
  <r>
    <x v="927"/>
    <n v="44.75"/>
    <n v="0"/>
    <x v="0"/>
    <n v="0"/>
    <x v="0"/>
    <x v="1"/>
    <n v="0"/>
    <n v="112"/>
    <x v="3"/>
  </r>
  <r>
    <x v="928"/>
    <n v="29.45"/>
    <n v="4"/>
    <x v="0"/>
    <n v="117.8"/>
    <x v="0"/>
    <x v="2"/>
    <n v="0.13582342954159593"/>
    <n v="55"/>
    <x v="3"/>
  </r>
  <r>
    <x v="929"/>
    <n v="177.45"/>
    <n v="1"/>
    <x v="0"/>
    <n v="177.45"/>
    <x v="1"/>
    <x v="2"/>
    <n v="5.6353902507748667E-3"/>
    <n v="123"/>
    <x v="3"/>
  </r>
  <r>
    <x v="930"/>
    <n v="83.9"/>
    <n v="16"/>
    <x v="0"/>
    <n v="1342.4"/>
    <x v="3"/>
    <x v="3"/>
    <n v="0.19070321811680571"/>
    <n v="115"/>
    <x v="3"/>
  </r>
  <r>
    <x v="931"/>
    <n v="4.82"/>
    <n v="17"/>
    <x v="0"/>
    <n v="81.94"/>
    <x v="0"/>
    <x v="3"/>
    <n v="3.5269709543568464"/>
    <n v="117"/>
    <x v="3"/>
  </r>
  <r>
    <x v="932"/>
    <n v="357.4"/>
    <n v="1"/>
    <x v="0"/>
    <n v="357.4"/>
    <x v="2"/>
    <x v="2"/>
    <n v="2.7979854504756579E-3"/>
    <n v="126"/>
    <x v="3"/>
  </r>
  <r>
    <x v="933"/>
    <n v="159.57"/>
    <n v="3"/>
    <x v="0"/>
    <n v="478.71"/>
    <x v="1"/>
    <x v="2"/>
    <n v="1.8800526414739612E-2"/>
    <n v="120"/>
    <x v="3"/>
  </r>
  <r>
    <x v="934"/>
    <n v="253.22"/>
    <n v="0"/>
    <x v="0"/>
    <n v="0"/>
    <x v="2"/>
    <x v="1"/>
    <n v="0"/>
    <n v="122"/>
    <x v="3"/>
  </r>
  <r>
    <x v="935"/>
    <n v="67.959999999999994"/>
    <n v="0"/>
    <x v="0"/>
    <n v="0"/>
    <x v="3"/>
    <x v="1"/>
    <n v="0"/>
    <n v="128"/>
    <x v="3"/>
  </r>
  <r>
    <x v="936"/>
    <n v="175.63"/>
    <n v="0"/>
    <x v="0"/>
    <n v="0"/>
    <x v="1"/>
    <x v="1"/>
    <n v="0"/>
    <n v="118"/>
    <x v="3"/>
  </r>
  <r>
    <x v="512"/>
    <n v="67.38"/>
    <n v="2"/>
    <x v="0"/>
    <n v="134.76"/>
    <x v="3"/>
    <x v="2"/>
    <n v="2.9682398337785694E-2"/>
    <n v="120"/>
    <x v="3"/>
  </r>
  <r>
    <x v="937"/>
    <n v="15.69"/>
    <n v="6"/>
    <x v="0"/>
    <n v="94.14"/>
    <x v="0"/>
    <x v="2"/>
    <n v="0.38240917782026768"/>
    <n v="47"/>
    <x v="3"/>
  </r>
  <r>
    <x v="938"/>
    <n v="61.65"/>
    <n v="0"/>
    <x v="0"/>
    <n v="0"/>
    <x v="3"/>
    <x v="1"/>
    <n v="0"/>
    <n v="122"/>
    <x v="3"/>
  </r>
  <r>
    <x v="939"/>
    <n v="38.07"/>
    <n v="6"/>
    <x v="0"/>
    <n v="228.42000000000002"/>
    <x v="0"/>
    <x v="2"/>
    <n v="0.15760441292356187"/>
    <n v="108"/>
    <x v="3"/>
  </r>
  <r>
    <x v="940"/>
    <n v="133.15"/>
    <n v="1"/>
    <x v="0"/>
    <n v="133.15"/>
    <x v="1"/>
    <x v="2"/>
    <n v="7.5103266992114157E-3"/>
    <n v="85"/>
    <x v="3"/>
  </r>
  <r>
    <x v="941"/>
    <n v="102.97"/>
    <n v="2"/>
    <x v="0"/>
    <n v="205.94"/>
    <x v="1"/>
    <x v="2"/>
    <n v="1.9423132951345051E-2"/>
    <n v="103"/>
    <x v="3"/>
  </r>
  <r>
    <x v="942"/>
    <n v="349.06"/>
    <n v="20"/>
    <x v="0"/>
    <n v="6981.2"/>
    <x v="2"/>
    <x v="3"/>
    <n v="5.7296739815504497E-2"/>
    <n v="53"/>
    <x v="3"/>
  </r>
  <r>
    <x v="943"/>
    <n v="125.35"/>
    <n v="0"/>
    <x v="0"/>
    <n v="0"/>
    <x v="1"/>
    <x v="1"/>
    <n v="0"/>
    <n v="108"/>
    <x v="3"/>
  </r>
  <r>
    <x v="944"/>
    <n v="228.06"/>
    <n v="2"/>
    <x v="0"/>
    <n v="456.12"/>
    <x v="2"/>
    <x v="2"/>
    <n v="8.7696220292905382E-3"/>
    <n v="122"/>
    <x v="3"/>
  </r>
  <r>
    <x v="945"/>
    <n v="34"/>
    <n v="11"/>
    <x v="0"/>
    <n v="374"/>
    <x v="0"/>
    <x v="3"/>
    <n v="0.3235294117647059"/>
    <n v="113"/>
    <x v="3"/>
  </r>
  <r>
    <x v="946"/>
    <n v="152.46"/>
    <n v="1"/>
    <x v="0"/>
    <n v="152.46"/>
    <x v="1"/>
    <x v="2"/>
    <n v="6.5590974681883768E-3"/>
    <n v="123"/>
    <x v="3"/>
  </r>
  <r>
    <x v="947"/>
    <n v="214.69"/>
    <n v="0"/>
    <x v="0"/>
    <n v="0"/>
    <x v="2"/>
    <x v="1"/>
    <n v="0"/>
    <n v="128"/>
    <x v="3"/>
  </r>
  <r>
    <x v="948"/>
    <n v="89.4"/>
    <n v="2"/>
    <x v="0"/>
    <n v="178.8"/>
    <x v="3"/>
    <x v="2"/>
    <n v="2.2371364653243846E-2"/>
    <n v="122"/>
    <x v="3"/>
  </r>
  <r>
    <x v="949"/>
    <n v="29"/>
    <n v="1"/>
    <x v="34"/>
    <n v="29"/>
    <x v="0"/>
    <x v="2"/>
    <n v="3.4482758620689655E-2"/>
    <n v="117"/>
    <x v="3"/>
  </r>
  <r>
    <x v="950"/>
    <n v="9.07"/>
    <n v="2"/>
    <x v="0"/>
    <n v="18.14"/>
    <x v="0"/>
    <x v="2"/>
    <n v="0.22050716648291069"/>
    <n v="120"/>
    <x v="3"/>
  </r>
  <r>
    <x v="951"/>
    <n v="30.78"/>
    <n v="6"/>
    <x v="0"/>
    <n v="184.68"/>
    <x v="0"/>
    <x v="2"/>
    <n v="0.19493177387914229"/>
    <n v="127"/>
    <x v="3"/>
  </r>
  <r>
    <x v="952"/>
    <n v="174.09"/>
    <n v="1"/>
    <x v="0"/>
    <n v="174.09"/>
    <x v="1"/>
    <x v="2"/>
    <n v="5.7441553219599057E-3"/>
    <n v="125"/>
    <x v="3"/>
  </r>
  <r>
    <x v="848"/>
    <n v="62.75"/>
    <n v="2"/>
    <x v="0"/>
    <n v="125.5"/>
    <x v="3"/>
    <x v="2"/>
    <n v="3.1872509960159362E-2"/>
    <n v="128"/>
    <x v="3"/>
  </r>
  <r>
    <x v="865"/>
    <n v="181.88"/>
    <n v="5"/>
    <x v="0"/>
    <n v="909.4"/>
    <x v="1"/>
    <x v="2"/>
    <n v="2.7490653177919509E-2"/>
    <n v="126"/>
    <x v="3"/>
  </r>
  <r>
    <x v="953"/>
    <n v="117.79"/>
    <n v="13"/>
    <x v="0"/>
    <n v="1531.27"/>
    <x v="1"/>
    <x v="3"/>
    <n v="0.11036590542490873"/>
    <n v="121"/>
    <x v="3"/>
  </r>
  <r>
    <x v="954"/>
    <n v="31.51"/>
    <n v="1"/>
    <x v="0"/>
    <n v="31.51"/>
    <x v="0"/>
    <x v="2"/>
    <n v="3.1735956839098696E-2"/>
    <n v="122"/>
    <x v="3"/>
  </r>
  <r>
    <x v="955"/>
    <n v="7.92"/>
    <n v="0"/>
    <x v="0"/>
    <n v="0"/>
    <x v="0"/>
    <x v="1"/>
    <n v="0"/>
    <n v="125"/>
    <x v="3"/>
  </r>
  <r>
    <x v="956"/>
    <n v="188.7"/>
    <n v="1"/>
    <x v="0"/>
    <n v="188.7"/>
    <x v="1"/>
    <x v="2"/>
    <n v="5.2994170641229464E-3"/>
    <n v="122"/>
    <x v="3"/>
  </r>
  <r>
    <x v="957"/>
    <n v="41.57"/>
    <n v="3"/>
    <x v="0"/>
    <n v="124.71000000000001"/>
    <x v="0"/>
    <x v="2"/>
    <n v="7.2167428433966799E-2"/>
    <n v="93"/>
    <x v="3"/>
  </r>
  <r>
    <x v="958"/>
    <n v="155.43"/>
    <n v="3"/>
    <x v="0"/>
    <n v="466.29"/>
    <x v="1"/>
    <x v="2"/>
    <n v="1.9301293186643503E-2"/>
    <n v="107"/>
    <x v="3"/>
  </r>
  <r>
    <x v="756"/>
    <n v="112.72"/>
    <n v="35"/>
    <x v="0"/>
    <n v="3945.2"/>
    <x v="1"/>
    <x v="3"/>
    <n v="0.31050390347764373"/>
    <n v="122"/>
    <x v="3"/>
  </r>
  <r>
    <x v="959"/>
    <n v="85.85"/>
    <n v="28"/>
    <x v="0"/>
    <n v="2403.7999999999997"/>
    <x v="3"/>
    <x v="3"/>
    <n v="0.32615026208503206"/>
    <n v="114"/>
    <x v="3"/>
  </r>
  <r>
    <x v="960"/>
    <n v="128"/>
    <n v="6"/>
    <x v="0"/>
    <n v="768"/>
    <x v="1"/>
    <x v="2"/>
    <n v="4.6875E-2"/>
    <n v="61"/>
    <x v="3"/>
  </r>
  <r>
    <x v="961"/>
    <n v="39.299999999999997"/>
    <n v="2"/>
    <x v="0"/>
    <n v="78.599999999999994"/>
    <x v="0"/>
    <x v="2"/>
    <n v="5.0890585241730284E-2"/>
    <n v="101"/>
    <x v="3"/>
  </r>
  <r>
    <x v="962"/>
    <n v="41.18"/>
    <n v="14"/>
    <x v="0"/>
    <n v="576.52"/>
    <x v="0"/>
    <x v="3"/>
    <n v="0.33997085964060225"/>
    <n v="99"/>
    <x v="3"/>
  </r>
  <r>
    <x v="963"/>
    <n v="236.7"/>
    <n v="12"/>
    <x v="0"/>
    <n v="2840.3999999999996"/>
    <x v="2"/>
    <x v="3"/>
    <n v="5.0697084917617243E-2"/>
    <n v="101"/>
    <x v="3"/>
  </r>
  <r>
    <x v="964"/>
    <n v="58.93"/>
    <n v="5"/>
    <x v="0"/>
    <n v="294.64999999999998"/>
    <x v="3"/>
    <x v="2"/>
    <n v="8.4846427965382665E-2"/>
    <n v="124"/>
    <x v="3"/>
  </r>
  <r>
    <x v="965"/>
    <n v="128.12"/>
    <n v="2"/>
    <x v="0"/>
    <n v="256.24"/>
    <x v="1"/>
    <x v="2"/>
    <n v="1.5610365282547611E-2"/>
    <n v="111"/>
    <x v="3"/>
  </r>
  <r>
    <x v="966"/>
    <n v="129.32"/>
    <n v="7"/>
    <x v="0"/>
    <n v="905.24"/>
    <x v="1"/>
    <x v="2"/>
    <n v="5.4129291679554596E-2"/>
    <n v="106"/>
    <x v="3"/>
  </r>
  <r>
    <x v="967"/>
    <n v="150.81"/>
    <n v="6"/>
    <x v="0"/>
    <n v="904.86"/>
    <x v="1"/>
    <x v="2"/>
    <n v="3.9785160135269546E-2"/>
    <n v="124"/>
    <x v="3"/>
  </r>
  <r>
    <x v="968"/>
    <n v="173.29"/>
    <n v="6"/>
    <x v="0"/>
    <n v="1039.74"/>
    <x v="1"/>
    <x v="2"/>
    <n v="3.4624040625541003E-2"/>
    <n v="124"/>
    <x v="3"/>
  </r>
  <r>
    <x v="969"/>
    <n v="10.79"/>
    <n v="10"/>
    <x v="0"/>
    <n v="107.89999999999999"/>
    <x v="0"/>
    <x v="2"/>
    <n v="0.92678405931417984"/>
    <n v="121"/>
    <x v="3"/>
  </r>
  <r>
    <x v="970"/>
    <n v="34.22"/>
    <n v="288"/>
    <x v="0"/>
    <n v="9855.36"/>
    <x v="0"/>
    <x v="0"/>
    <n v="8.4161309175920511"/>
    <n v="128"/>
    <x v="3"/>
  </r>
  <r>
    <x v="971"/>
    <n v="143.53"/>
    <n v="1"/>
    <x v="0"/>
    <n v="143.53"/>
    <x v="1"/>
    <x v="2"/>
    <n v="6.9671845607190133E-3"/>
    <n v="128"/>
    <x v="3"/>
  </r>
  <r>
    <x v="972"/>
    <n v="71.150000000000006"/>
    <n v="7"/>
    <x v="0"/>
    <n v="498.05000000000007"/>
    <x v="3"/>
    <x v="2"/>
    <n v="9.8383696416022473E-2"/>
    <n v="128"/>
    <x v="3"/>
  </r>
  <r>
    <x v="973"/>
    <n v="58.45"/>
    <n v="7"/>
    <x v="0"/>
    <n v="409.15000000000003"/>
    <x v="3"/>
    <x v="2"/>
    <n v="0.11976047904191617"/>
    <n v="119"/>
    <x v="3"/>
  </r>
  <r>
    <x v="974"/>
    <n v="169.62"/>
    <n v="9"/>
    <x v="0"/>
    <n v="1526.58"/>
    <x v="1"/>
    <x v="2"/>
    <n v="5.305978068623983E-2"/>
    <n v="125"/>
    <x v="3"/>
  </r>
  <r>
    <x v="750"/>
    <n v="226.97"/>
    <n v="14"/>
    <x v="0"/>
    <n v="3177.58"/>
    <x v="2"/>
    <x v="3"/>
    <n v="6.1682160637969774E-2"/>
    <n v="123"/>
    <x v="3"/>
  </r>
  <r>
    <x v="975"/>
    <n v="112.56"/>
    <n v="8"/>
    <x v="0"/>
    <n v="900.48"/>
    <x v="1"/>
    <x v="2"/>
    <n v="7.1073205401563602E-2"/>
    <n v="125"/>
    <x v="3"/>
  </r>
  <r>
    <x v="976"/>
    <n v="70.12"/>
    <n v="6"/>
    <x v="0"/>
    <n v="420.72"/>
    <x v="3"/>
    <x v="2"/>
    <n v="8.5567598402738157E-2"/>
    <n v="126"/>
    <x v="3"/>
  </r>
  <r>
    <x v="977"/>
    <n v="12.61"/>
    <n v="50"/>
    <x v="0"/>
    <n v="630.5"/>
    <x v="0"/>
    <x v="3"/>
    <n v="3.9651070578905632"/>
    <n v="123"/>
    <x v="3"/>
  </r>
  <r>
    <x v="978"/>
    <n v="76.010000000000005"/>
    <n v="9"/>
    <x v="0"/>
    <n v="684.09"/>
    <x v="3"/>
    <x v="2"/>
    <n v="0.11840547296408367"/>
    <n v="126"/>
    <x v="3"/>
  </r>
  <r>
    <x v="979"/>
    <n v="61.88"/>
    <n v="9"/>
    <x v="0"/>
    <n v="556.92000000000007"/>
    <x v="3"/>
    <x v="2"/>
    <n v="0.14544279250161601"/>
    <n v="128"/>
    <x v="3"/>
  </r>
  <r>
    <x v="980"/>
    <n v="154.37"/>
    <n v="4"/>
    <x v="0"/>
    <n v="617.48"/>
    <x v="1"/>
    <x v="2"/>
    <n v="2.5911770421714064E-2"/>
    <n v="124"/>
    <x v="3"/>
  </r>
  <r>
    <x v="981"/>
    <n v="64.09"/>
    <n v="27"/>
    <x v="0"/>
    <n v="1730.43"/>
    <x v="3"/>
    <x v="3"/>
    <n v="0.42128257138399122"/>
    <n v="120"/>
    <x v="3"/>
  </r>
  <r>
    <x v="982"/>
    <n v="26.3"/>
    <n v="10"/>
    <x v="35"/>
    <n v="263"/>
    <x v="0"/>
    <x v="2"/>
    <n v="0.38022813688212925"/>
    <n v="127"/>
    <x v="3"/>
  </r>
  <r>
    <x v="983"/>
    <n v="7.09"/>
    <n v="1"/>
    <x v="36"/>
    <n v="7.09"/>
    <x v="0"/>
    <x v="2"/>
    <n v="0.14104372355430184"/>
    <n v="127"/>
    <x v="3"/>
  </r>
  <r>
    <x v="984"/>
    <n v="22.49"/>
    <n v="35"/>
    <x v="0"/>
    <n v="787.15"/>
    <x v="0"/>
    <x v="3"/>
    <n v="1.5562472209871054"/>
    <n v="123"/>
    <x v="3"/>
  </r>
  <r>
    <x v="985"/>
    <n v="132.87"/>
    <n v="0"/>
    <x v="0"/>
    <n v="0"/>
    <x v="1"/>
    <x v="1"/>
    <n v="0"/>
    <n v="120"/>
    <x v="3"/>
  </r>
  <r>
    <x v="986"/>
    <n v="118.17"/>
    <n v="11"/>
    <x v="0"/>
    <n v="1299.8700000000001"/>
    <x v="1"/>
    <x v="3"/>
    <n v="9.3086231700093086E-2"/>
    <n v="127"/>
    <x v="3"/>
  </r>
  <r>
    <x v="987"/>
    <n v="121.82"/>
    <n v="16"/>
    <x v="0"/>
    <n v="1949.12"/>
    <x v="1"/>
    <x v="3"/>
    <n v="0.13134132326383188"/>
    <n v="121"/>
    <x v="3"/>
  </r>
  <r>
    <x v="988"/>
    <n v="178.33"/>
    <n v="0"/>
    <x v="0"/>
    <n v="0"/>
    <x v="1"/>
    <x v="1"/>
    <n v="0"/>
    <n v="90"/>
    <x v="3"/>
  </r>
  <r>
    <x v="989"/>
    <n v="841.14"/>
    <n v="1"/>
    <x v="0"/>
    <n v="841.14"/>
    <x v="2"/>
    <x v="2"/>
    <n v="1.188862733908743E-3"/>
    <n v="126"/>
    <x v="3"/>
  </r>
  <r>
    <x v="990"/>
    <n v="55.21"/>
    <n v="1"/>
    <x v="0"/>
    <n v="55.21"/>
    <x v="3"/>
    <x v="2"/>
    <n v="1.8112660749864156E-2"/>
    <n v="88"/>
    <x v="3"/>
  </r>
  <r>
    <x v="991"/>
    <n v="44.27"/>
    <n v="13"/>
    <x v="0"/>
    <n v="575.51"/>
    <x v="0"/>
    <x v="3"/>
    <n v="0.29365258640162634"/>
    <n v="121"/>
    <x v="3"/>
  </r>
  <r>
    <x v="992"/>
    <n v="175.25"/>
    <n v="4"/>
    <x v="0"/>
    <n v="701"/>
    <x v="1"/>
    <x v="2"/>
    <n v="2.2824536376604851E-2"/>
    <n v="117"/>
    <x v="3"/>
  </r>
  <r>
    <x v="993"/>
    <n v="18.010000000000002"/>
    <n v="0"/>
    <x v="0"/>
    <n v="0"/>
    <x v="0"/>
    <x v="1"/>
    <n v="0"/>
    <n v="117"/>
    <x v="3"/>
  </r>
  <r>
    <x v="994"/>
    <n v="0.99"/>
    <n v="43"/>
    <x v="0"/>
    <n v="42.57"/>
    <x v="0"/>
    <x v="3"/>
    <n v="43.434343434343432"/>
    <n v="124"/>
    <x v="3"/>
  </r>
  <r>
    <x v="995"/>
    <n v="64.78"/>
    <n v="2"/>
    <x v="0"/>
    <n v="129.56"/>
    <x v="3"/>
    <x v="2"/>
    <n v="3.0873726458783574E-2"/>
    <n v="128"/>
    <x v="3"/>
  </r>
  <r>
    <x v="996"/>
    <n v="197.9"/>
    <n v="18"/>
    <x v="0"/>
    <n v="3562.2000000000003"/>
    <x v="1"/>
    <x v="3"/>
    <n v="9.0955027791814039E-2"/>
    <n v="102"/>
    <x v="3"/>
  </r>
  <r>
    <x v="953"/>
    <n v="117.79"/>
    <n v="10"/>
    <x v="0"/>
    <n v="1177.9000000000001"/>
    <x v="1"/>
    <x v="2"/>
    <n v="8.4896850326852874E-2"/>
    <n v="121"/>
    <x v="3"/>
  </r>
  <r>
    <x v="997"/>
    <n v="53.74"/>
    <n v="6"/>
    <x v="0"/>
    <n v="322.44"/>
    <x v="3"/>
    <x v="2"/>
    <n v="0.11164867882396724"/>
    <n v="102"/>
    <x v="3"/>
  </r>
  <r>
    <x v="998"/>
    <n v="72.489999999999995"/>
    <n v="8"/>
    <x v="0"/>
    <n v="579.91999999999996"/>
    <x v="3"/>
    <x v="2"/>
    <n v="0.11036004966202236"/>
    <n v="122"/>
    <x v="3"/>
  </r>
  <r>
    <x v="999"/>
    <n v="34.94"/>
    <n v="5"/>
    <x v="0"/>
    <n v="174.7"/>
    <x v="0"/>
    <x v="2"/>
    <n v="0.14310246136233545"/>
    <n v="107"/>
    <x v="3"/>
  </r>
  <r>
    <x v="1000"/>
    <n v="172.7"/>
    <n v="4"/>
    <x v="0"/>
    <n v="690.8"/>
    <x v="1"/>
    <x v="2"/>
    <n v="2.3161551823972209E-2"/>
    <n v="78"/>
    <x v="3"/>
  </r>
  <r>
    <x v="1001"/>
    <n v="145.69999999999999"/>
    <n v="5"/>
    <x v="0"/>
    <n v="728.5"/>
    <x v="1"/>
    <x v="2"/>
    <n v="3.4317089910775568E-2"/>
    <n v="124"/>
    <x v="3"/>
  </r>
  <r>
    <x v="1002"/>
    <n v="288.77"/>
    <n v="1"/>
    <x v="0"/>
    <n v="288.77"/>
    <x v="2"/>
    <x v="2"/>
    <n v="3.4629636042525194E-3"/>
    <n v="125"/>
    <x v="3"/>
  </r>
  <r>
    <x v="1003"/>
    <n v="144.09"/>
    <n v="9"/>
    <x v="0"/>
    <n v="1296.81"/>
    <x v="1"/>
    <x v="2"/>
    <n v="6.2460961898813241E-2"/>
    <n v="121"/>
    <x v="3"/>
  </r>
  <r>
    <x v="1004"/>
    <n v="4.1500000000000004"/>
    <n v="1"/>
    <x v="37"/>
    <n v="4.1500000000000004"/>
    <x v="0"/>
    <x v="2"/>
    <n v="0.24096385542168672"/>
    <n v="127"/>
    <x v="3"/>
  </r>
  <r>
    <x v="1005"/>
    <n v="141.96"/>
    <n v="2"/>
    <x v="0"/>
    <n v="283.92"/>
    <x v="1"/>
    <x v="2"/>
    <n v="1.4088475626937165E-2"/>
    <n v="103"/>
    <x v="3"/>
  </r>
  <r>
    <x v="1006"/>
    <n v="30.27"/>
    <n v="4"/>
    <x v="0"/>
    <n v="121.08"/>
    <x v="0"/>
    <x v="2"/>
    <n v="0.13214403700033037"/>
    <n v="93"/>
    <x v="3"/>
  </r>
  <r>
    <x v="1007"/>
    <n v="191.89"/>
    <n v="1"/>
    <x v="0"/>
    <n v="191.89"/>
    <x v="1"/>
    <x v="2"/>
    <n v="5.211318984835062E-3"/>
    <n v="122"/>
    <x v="3"/>
  </r>
  <r>
    <x v="1008"/>
    <n v="390.07"/>
    <n v="4"/>
    <x v="0"/>
    <n v="1560.28"/>
    <x v="2"/>
    <x v="2"/>
    <n v="1.0254569692619274E-2"/>
    <n v="120"/>
    <x v="3"/>
  </r>
  <r>
    <x v="1009"/>
    <n v="69.349999999999994"/>
    <n v="2"/>
    <x v="0"/>
    <n v="138.69999999999999"/>
    <x v="3"/>
    <x v="2"/>
    <n v="2.8839221341023794E-2"/>
    <n v="125"/>
    <x v="3"/>
  </r>
  <r>
    <x v="1010"/>
    <n v="93.06"/>
    <n v="5"/>
    <x v="0"/>
    <n v="465.3"/>
    <x v="3"/>
    <x v="2"/>
    <n v="5.3728777133032452E-2"/>
    <n v="123"/>
    <x v="3"/>
  </r>
  <r>
    <x v="1011"/>
    <n v="96.39"/>
    <n v="8"/>
    <x v="0"/>
    <n v="771.12"/>
    <x v="3"/>
    <x v="2"/>
    <n v="8.2996161427533979E-2"/>
    <n v="124"/>
    <x v="3"/>
  </r>
  <r>
    <x v="1012"/>
    <n v="35.119999999999997"/>
    <n v="3"/>
    <x v="0"/>
    <n v="105.35999999999999"/>
    <x v="0"/>
    <x v="2"/>
    <n v="8.5421412300683383E-2"/>
    <n v="106"/>
    <x v="3"/>
  </r>
  <r>
    <x v="1013"/>
    <n v="94.38"/>
    <n v="1"/>
    <x v="0"/>
    <n v="94.38"/>
    <x v="3"/>
    <x v="2"/>
    <n v="1.0595465140919687E-2"/>
    <n v="128"/>
    <x v="3"/>
  </r>
  <r>
    <x v="1014"/>
    <n v="35.409999999999997"/>
    <n v="2"/>
    <x v="0"/>
    <n v="70.819999999999993"/>
    <x v="0"/>
    <x v="2"/>
    <n v="5.6481219994351885E-2"/>
    <n v="93"/>
    <x v="3"/>
  </r>
  <r>
    <x v="1015"/>
    <n v="136.36000000000001"/>
    <n v="0"/>
    <x v="0"/>
    <n v="0"/>
    <x v="1"/>
    <x v="1"/>
    <n v="0"/>
    <n v="122"/>
    <x v="3"/>
  </r>
  <r>
    <x v="1016"/>
    <n v="37.51"/>
    <n v="9"/>
    <x v="0"/>
    <n v="337.59"/>
    <x v="0"/>
    <x v="2"/>
    <n v="0.23993601706211679"/>
    <n v="127"/>
    <x v="3"/>
  </r>
  <r>
    <x v="1017"/>
    <n v="376.4"/>
    <n v="5"/>
    <x v="0"/>
    <n v="1882"/>
    <x v="2"/>
    <x v="2"/>
    <n v="1.3283740701381511E-2"/>
    <n v="123"/>
    <x v="3"/>
  </r>
  <r>
    <x v="1018"/>
    <n v="18.690000000000001"/>
    <n v="197"/>
    <x v="0"/>
    <n v="3681.9300000000003"/>
    <x v="0"/>
    <x v="0"/>
    <n v="10.540395933654359"/>
    <n v="107"/>
    <x v="3"/>
  </r>
  <r>
    <x v="1019"/>
    <n v="248.78"/>
    <n v="4"/>
    <x v="0"/>
    <n v="995.12"/>
    <x v="2"/>
    <x v="2"/>
    <n v="1.607846289894686E-2"/>
    <n v="128"/>
    <x v="3"/>
  </r>
  <r>
    <x v="1020"/>
    <n v="56.94"/>
    <n v="4"/>
    <x v="0"/>
    <n v="227.76"/>
    <x v="3"/>
    <x v="2"/>
    <n v="7.0249385317878471E-2"/>
    <n v="114"/>
    <x v="3"/>
  </r>
  <r>
    <x v="1021"/>
    <n v="146.80000000000001"/>
    <n v="1"/>
    <x v="0"/>
    <n v="146.80000000000001"/>
    <x v="1"/>
    <x v="2"/>
    <n v="6.8119891008174378E-3"/>
    <n v="128"/>
    <x v="3"/>
  </r>
  <r>
    <x v="1022"/>
    <n v="91.65"/>
    <n v="1"/>
    <x v="0"/>
    <n v="91.65"/>
    <x v="3"/>
    <x v="2"/>
    <n v="1.0911074740861974E-2"/>
    <n v="128"/>
    <x v="3"/>
  </r>
  <r>
    <x v="1023"/>
    <n v="173.16"/>
    <n v="1"/>
    <x v="0"/>
    <n v="173.16"/>
    <x v="1"/>
    <x v="2"/>
    <n v="5.7750057750057754E-3"/>
    <n v="102"/>
    <x v="3"/>
  </r>
  <r>
    <x v="1024"/>
    <n v="66.849999999999994"/>
    <n v="10"/>
    <x v="0"/>
    <n v="668.5"/>
    <x v="3"/>
    <x v="2"/>
    <n v="0.14958863126402394"/>
    <n v="127"/>
    <x v="3"/>
  </r>
  <r>
    <x v="1025"/>
    <n v="51.4"/>
    <n v="20"/>
    <x v="0"/>
    <n v="1028"/>
    <x v="3"/>
    <x v="3"/>
    <n v="0.38910505836575876"/>
    <n v="112"/>
    <x v="3"/>
  </r>
  <r>
    <x v="1026"/>
    <n v="530.46"/>
    <n v="3"/>
    <x v="0"/>
    <n v="1591.38"/>
    <x v="2"/>
    <x v="2"/>
    <n v="5.6554688383667001E-3"/>
    <n v="128"/>
    <x v="3"/>
  </r>
  <r>
    <x v="1027"/>
    <n v="37.6"/>
    <n v="3"/>
    <x v="0"/>
    <n v="112.80000000000001"/>
    <x v="0"/>
    <x v="2"/>
    <n v="7.9787234042553182E-2"/>
    <n v="93"/>
    <x v="3"/>
  </r>
  <r>
    <x v="1028"/>
    <n v="3.94"/>
    <n v="2"/>
    <x v="38"/>
    <n v="7.88"/>
    <x v="0"/>
    <x v="2"/>
    <n v="0.50761421319796951"/>
    <n v="124"/>
    <x v="3"/>
  </r>
  <r>
    <x v="1029"/>
    <n v="255.02"/>
    <n v="5"/>
    <x v="0"/>
    <n v="1275.1000000000001"/>
    <x v="2"/>
    <x v="2"/>
    <n v="1.960630538781272E-2"/>
    <n v="123"/>
    <x v="3"/>
  </r>
  <r>
    <x v="890"/>
    <n v="240.05"/>
    <n v="1"/>
    <x v="0"/>
    <n v="240.05"/>
    <x v="2"/>
    <x v="2"/>
    <n v="4.1657987919183504E-3"/>
    <n v="126"/>
    <x v="3"/>
  </r>
  <r>
    <x v="1030"/>
    <n v="67.81"/>
    <n v="4"/>
    <x v="0"/>
    <n v="271.24"/>
    <x v="3"/>
    <x v="2"/>
    <n v="5.8988349800914316E-2"/>
    <n v="98"/>
    <x v="3"/>
  </r>
  <r>
    <x v="1031"/>
    <n v="168.62"/>
    <n v="0"/>
    <x v="0"/>
    <n v="0"/>
    <x v="1"/>
    <x v="1"/>
    <n v="0"/>
    <n v="109"/>
    <x v="3"/>
  </r>
  <r>
    <x v="1032"/>
    <n v="216.55"/>
    <n v="0"/>
    <x v="0"/>
    <n v="0"/>
    <x v="2"/>
    <x v="1"/>
    <n v="0"/>
    <n v="99"/>
    <x v="3"/>
  </r>
  <r>
    <x v="1033"/>
    <n v="143.04"/>
    <n v="4"/>
    <x v="0"/>
    <n v="572.16"/>
    <x v="1"/>
    <x v="2"/>
    <n v="2.7964205816554812E-2"/>
    <n v="105"/>
    <x v="3"/>
  </r>
  <r>
    <x v="1034"/>
    <n v="36.65"/>
    <n v="4"/>
    <x v="0"/>
    <n v="146.6"/>
    <x v="0"/>
    <x v="2"/>
    <n v="0.10914051841746249"/>
    <n v="93"/>
    <x v="3"/>
  </r>
  <r>
    <x v="1035"/>
    <n v="111.05"/>
    <n v="1"/>
    <x v="0"/>
    <n v="111.05"/>
    <x v="1"/>
    <x v="2"/>
    <n v="9.0049527239982E-3"/>
    <n v="117"/>
    <x v="3"/>
  </r>
  <r>
    <x v="1036"/>
    <n v="28.28"/>
    <n v="1"/>
    <x v="0"/>
    <n v="28.28"/>
    <x v="0"/>
    <x v="2"/>
    <n v="3.536067892503536E-2"/>
    <n v="120"/>
    <x v="3"/>
  </r>
  <r>
    <x v="1037"/>
    <n v="8.18"/>
    <n v="2"/>
    <x v="0"/>
    <n v="16.36"/>
    <x v="0"/>
    <x v="2"/>
    <n v="0.24449877750611249"/>
    <n v="117"/>
    <x v="3"/>
  </r>
  <r>
    <x v="1038"/>
    <n v="108.14"/>
    <n v="1"/>
    <x v="0"/>
    <n v="108.14"/>
    <x v="1"/>
    <x v="2"/>
    <n v="9.2472720547438509E-3"/>
    <n v="126"/>
    <x v="3"/>
  </r>
  <r>
    <x v="1039"/>
    <n v="136.24"/>
    <n v="15"/>
    <x v="0"/>
    <n v="2043.6000000000001"/>
    <x v="1"/>
    <x v="3"/>
    <n v="0.11009982384028184"/>
    <n v="127"/>
    <x v="3"/>
  </r>
  <r>
    <x v="1040"/>
    <n v="104.85"/>
    <n v="185"/>
    <x v="0"/>
    <n v="19397.25"/>
    <x v="1"/>
    <x v="0"/>
    <n v="1.7644253695755843"/>
    <n v="121"/>
    <x v="3"/>
  </r>
  <r>
    <x v="1041"/>
    <n v="439.93"/>
    <n v="1"/>
    <x v="0"/>
    <n v="439.93"/>
    <x v="2"/>
    <x v="2"/>
    <n v="2.2730889005068986E-3"/>
    <n v="128"/>
    <x v="3"/>
  </r>
  <r>
    <x v="1042"/>
    <n v="95.06"/>
    <n v="3"/>
    <x v="0"/>
    <n v="285.18"/>
    <x v="3"/>
    <x v="2"/>
    <n v="3.1559015358720806E-2"/>
    <n v="119"/>
    <x v="3"/>
  </r>
  <r>
    <x v="1043"/>
    <n v="36.07"/>
    <n v="0"/>
    <x v="0"/>
    <n v="0"/>
    <x v="0"/>
    <x v="1"/>
    <n v="0"/>
    <n v="80"/>
    <x v="3"/>
  </r>
  <r>
    <x v="1044"/>
    <n v="24.96"/>
    <n v="1"/>
    <x v="0"/>
    <n v="24.96"/>
    <x v="0"/>
    <x v="2"/>
    <n v="4.0064102564102561E-2"/>
    <n v="126"/>
    <x v="3"/>
  </r>
  <r>
    <x v="1045"/>
    <n v="7.64"/>
    <n v="9"/>
    <x v="39"/>
    <n v="68.759999999999991"/>
    <x v="0"/>
    <x v="2"/>
    <n v="1.1780104712041886"/>
    <n v="124"/>
    <x v="3"/>
  </r>
  <r>
    <x v="1046"/>
    <n v="318.16000000000003"/>
    <n v="14"/>
    <x v="0"/>
    <n v="4454.2400000000007"/>
    <x v="2"/>
    <x v="3"/>
    <n v="4.4003017349761121E-2"/>
    <n v="124"/>
    <x v="3"/>
  </r>
  <r>
    <x v="1047"/>
    <n v="68.34"/>
    <n v="16"/>
    <x v="0"/>
    <n v="1093.44"/>
    <x v="3"/>
    <x v="3"/>
    <n v="0.23412350014632718"/>
    <n v="105"/>
    <x v="3"/>
  </r>
  <r>
    <x v="1048"/>
    <n v="150.5"/>
    <n v="0"/>
    <x v="0"/>
    <n v="0"/>
    <x v="1"/>
    <x v="1"/>
    <n v="0"/>
    <n v="128"/>
    <x v="3"/>
  </r>
  <r>
    <x v="1049"/>
    <n v="153.68"/>
    <n v="1"/>
    <x v="0"/>
    <n v="153.68"/>
    <x v="1"/>
    <x v="2"/>
    <n v="6.5070275897969806E-3"/>
    <n v="127"/>
    <x v="3"/>
  </r>
  <r>
    <x v="1050"/>
    <n v="133.88999999999999"/>
    <n v="12"/>
    <x v="0"/>
    <n v="1606.6799999999998"/>
    <x v="1"/>
    <x v="3"/>
    <n v="8.962581223392338E-2"/>
    <n v="122"/>
    <x v="3"/>
  </r>
  <r>
    <x v="1051"/>
    <n v="2.84"/>
    <n v="2"/>
    <x v="40"/>
    <n v="5.68"/>
    <x v="0"/>
    <x v="2"/>
    <n v="0.70422535211267612"/>
    <n v="113"/>
    <x v="3"/>
  </r>
  <r>
    <x v="1052"/>
    <n v="274.81"/>
    <n v="4"/>
    <x v="0"/>
    <n v="1099.24"/>
    <x v="2"/>
    <x v="2"/>
    <n v="1.455551108038281E-2"/>
    <n v="113"/>
    <x v="3"/>
  </r>
  <r>
    <x v="1053"/>
    <n v="14.17"/>
    <n v="23"/>
    <x v="41"/>
    <n v="325.91000000000003"/>
    <x v="0"/>
    <x v="3"/>
    <n v="1.6231474947071278"/>
    <n v="126"/>
    <x v="3"/>
  </r>
  <r>
    <x v="1054"/>
    <n v="229.12"/>
    <n v="0"/>
    <x v="0"/>
    <n v="0"/>
    <x v="2"/>
    <x v="1"/>
    <n v="0"/>
    <n v="106"/>
    <x v="3"/>
  </r>
  <r>
    <x v="1055"/>
    <n v="229.61"/>
    <n v="2"/>
    <x v="0"/>
    <n v="459.22"/>
    <x v="2"/>
    <x v="2"/>
    <n v="8.710422019946866E-3"/>
    <n v="123"/>
    <x v="3"/>
  </r>
  <r>
    <x v="1056"/>
    <n v="36.729999999999997"/>
    <n v="0"/>
    <x v="0"/>
    <n v="0"/>
    <x v="0"/>
    <x v="1"/>
    <n v="0"/>
    <n v="120"/>
    <x v="3"/>
  </r>
  <r>
    <x v="1057"/>
    <n v="190.47"/>
    <n v="8"/>
    <x v="0"/>
    <n v="1523.76"/>
    <x v="1"/>
    <x v="2"/>
    <n v="4.2001365044363942E-2"/>
    <n v="100"/>
    <x v="3"/>
  </r>
  <r>
    <x v="1058"/>
    <n v="47.85"/>
    <n v="35"/>
    <x v="0"/>
    <n v="1674.75"/>
    <x v="0"/>
    <x v="3"/>
    <n v="0.73145245559038663"/>
    <n v="121"/>
    <x v="3"/>
  </r>
  <r>
    <x v="1059"/>
    <n v="170.6"/>
    <n v="7"/>
    <x v="0"/>
    <n v="1194.2"/>
    <x v="1"/>
    <x v="2"/>
    <n v="4.1031652989449004E-2"/>
    <n v="123"/>
    <x v="3"/>
  </r>
  <r>
    <x v="1060"/>
    <n v="301.7"/>
    <n v="2"/>
    <x v="0"/>
    <n v="603.4"/>
    <x v="2"/>
    <x v="2"/>
    <n v="6.6291017567119657E-3"/>
    <n v="128"/>
    <x v="3"/>
  </r>
  <r>
    <x v="1061"/>
    <n v="46.25"/>
    <n v="1"/>
    <x v="0"/>
    <n v="46.25"/>
    <x v="0"/>
    <x v="2"/>
    <n v="2.1621621621621623E-2"/>
    <n v="113"/>
    <x v="3"/>
  </r>
  <r>
    <x v="1062"/>
    <n v="1197.77"/>
    <n v="0"/>
    <x v="0"/>
    <n v="0"/>
    <x v="2"/>
    <x v="1"/>
    <n v="0"/>
    <n v="128"/>
    <x v="3"/>
  </r>
  <r>
    <x v="1063"/>
    <n v="32.31"/>
    <n v="22"/>
    <x v="0"/>
    <n v="710.82"/>
    <x v="0"/>
    <x v="3"/>
    <n v="0.68090374497059725"/>
    <n v="99"/>
    <x v="3"/>
  </r>
  <r>
    <x v="1064"/>
    <n v="59.68"/>
    <n v="3"/>
    <x v="0"/>
    <n v="179.04"/>
    <x v="3"/>
    <x v="2"/>
    <n v="5.0268096514745307E-2"/>
    <n v="121"/>
    <x v="3"/>
  </r>
  <r>
    <x v="1065"/>
    <n v="35.92"/>
    <n v="4"/>
    <x v="0"/>
    <n v="143.68"/>
    <x v="0"/>
    <x v="2"/>
    <n v="0.11135857461024498"/>
    <n v="117"/>
    <x v="3"/>
  </r>
  <r>
    <x v="1066"/>
    <n v="498.93"/>
    <n v="0"/>
    <x v="0"/>
    <n v="0"/>
    <x v="2"/>
    <x v="1"/>
    <n v="0"/>
    <n v="119"/>
    <x v="3"/>
  </r>
  <r>
    <x v="1067"/>
    <n v="166.59"/>
    <n v="1"/>
    <x v="0"/>
    <n v="166.59"/>
    <x v="1"/>
    <x v="2"/>
    <n v="6.0027612701842844E-3"/>
    <n v="95"/>
    <x v="3"/>
  </r>
  <r>
    <x v="1068"/>
    <n v="335.12"/>
    <n v="7"/>
    <x v="0"/>
    <n v="2345.84"/>
    <x v="2"/>
    <x v="2"/>
    <n v="2.0888040105037E-2"/>
    <n v="99"/>
    <x v="3"/>
  </r>
  <r>
    <x v="1069"/>
    <n v="40.78"/>
    <n v="26"/>
    <x v="0"/>
    <n v="1060.28"/>
    <x v="0"/>
    <x v="3"/>
    <n v="0.63756743501716528"/>
    <n v="127"/>
    <x v="3"/>
  </r>
  <r>
    <x v="1070"/>
    <n v="169.97"/>
    <n v="1"/>
    <x v="0"/>
    <n v="169.97"/>
    <x v="1"/>
    <x v="2"/>
    <n v="5.8833911866800022E-3"/>
    <n v="128"/>
    <x v="3"/>
  </r>
  <r>
    <x v="606"/>
    <n v="8.0399999999999991"/>
    <n v="1000"/>
    <x v="0"/>
    <n v="8039.9999999999991"/>
    <x v="0"/>
    <x v="0"/>
    <n v="124.37810945273633"/>
    <n v="124"/>
    <x v="3"/>
  </r>
  <r>
    <x v="1071"/>
    <n v="159.66"/>
    <n v="3"/>
    <x v="0"/>
    <n v="478.98"/>
    <x v="1"/>
    <x v="2"/>
    <n v="1.8789928598271326E-2"/>
    <n v="119"/>
    <x v="3"/>
  </r>
  <r>
    <x v="1072"/>
    <n v="13.99"/>
    <n v="10"/>
    <x v="0"/>
    <n v="139.9"/>
    <x v="0"/>
    <x v="2"/>
    <n v="0.71479628305932807"/>
    <n v="125"/>
    <x v="3"/>
  </r>
  <r>
    <x v="1073"/>
    <n v="140.85"/>
    <n v="1"/>
    <x v="0"/>
    <n v="140.85"/>
    <x v="1"/>
    <x v="2"/>
    <n v="7.099751508697196E-3"/>
    <n v="125"/>
    <x v="3"/>
  </r>
  <r>
    <x v="1074"/>
    <n v="7.27"/>
    <n v="65"/>
    <x v="0"/>
    <n v="472.54999999999995"/>
    <x v="0"/>
    <x v="0"/>
    <n v="8.9408528198074286"/>
    <n v="123"/>
    <x v="3"/>
  </r>
  <r>
    <x v="1075"/>
    <n v="102.02"/>
    <n v="1"/>
    <x v="0"/>
    <n v="102.02"/>
    <x v="1"/>
    <x v="2"/>
    <n v="9.8019996079200169E-3"/>
    <n v="125"/>
    <x v="3"/>
  </r>
  <r>
    <x v="1076"/>
    <n v="30.84"/>
    <n v="3"/>
    <x v="0"/>
    <n v="92.52"/>
    <x v="0"/>
    <x v="2"/>
    <n v="9.727626459143969E-2"/>
    <n v="109"/>
    <x v="3"/>
  </r>
  <r>
    <x v="1077"/>
    <n v="236.87"/>
    <n v="84"/>
    <x v="0"/>
    <n v="19897.080000000002"/>
    <x v="2"/>
    <x v="0"/>
    <n v="0.35462489973403133"/>
    <n v="125"/>
    <x v="3"/>
  </r>
  <r>
    <x v="1078"/>
    <n v="35.979999999999997"/>
    <n v="13"/>
    <x v="0"/>
    <n v="467.73999999999995"/>
    <x v="0"/>
    <x v="3"/>
    <n v="0.36131183991106175"/>
    <n v="120"/>
    <x v="3"/>
  </r>
  <r>
    <x v="1079"/>
    <n v="105.02"/>
    <n v="4"/>
    <x v="0"/>
    <n v="420.08"/>
    <x v="1"/>
    <x v="2"/>
    <n v="3.8087983241287378E-2"/>
    <n v="113"/>
    <x v="3"/>
  </r>
  <r>
    <x v="1080"/>
    <n v="70.42"/>
    <n v="38"/>
    <x v="0"/>
    <n v="2675.96"/>
    <x v="3"/>
    <x v="3"/>
    <n v="0.53961942629934678"/>
    <n v="104"/>
    <x v="3"/>
  </r>
  <r>
    <x v="1081"/>
    <n v="8.6199999999999992"/>
    <n v="2"/>
    <x v="0"/>
    <n v="17.239999999999998"/>
    <x v="0"/>
    <x v="2"/>
    <n v="0.23201856148491881"/>
    <n v="127"/>
    <x v="3"/>
  </r>
  <r>
    <x v="1082"/>
    <n v="52.12"/>
    <n v="1"/>
    <x v="0"/>
    <n v="52.12"/>
    <x v="3"/>
    <x v="2"/>
    <n v="1.9186492709132773E-2"/>
    <n v="126"/>
    <x v="3"/>
  </r>
  <r>
    <x v="1083"/>
    <n v="350.1"/>
    <n v="6"/>
    <x v="0"/>
    <n v="2100.6000000000004"/>
    <x v="2"/>
    <x v="2"/>
    <n v="1.713796058269066E-2"/>
    <n v="120"/>
    <x v="3"/>
  </r>
  <r>
    <x v="1010"/>
    <n v="122.32"/>
    <n v="2"/>
    <x v="0"/>
    <n v="244.64"/>
    <x v="1"/>
    <x v="2"/>
    <n v="1.6350555918901243E-2"/>
    <n v="123"/>
    <x v="3"/>
  </r>
  <r>
    <x v="1084"/>
    <n v="199.58"/>
    <n v="0"/>
    <x v="0"/>
    <n v="0"/>
    <x v="1"/>
    <x v="1"/>
    <n v="0"/>
    <n v="111"/>
    <x v="3"/>
  </r>
  <r>
    <x v="1085"/>
    <n v="208.28"/>
    <n v="1"/>
    <x v="0"/>
    <n v="208.28"/>
    <x v="2"/>
    <x v="2"/>
    <n v="4.8012291146533517E-3"/>
    <n v="128"/>
    <x v="3"/>
  </r>
  <r>
    <x v="1086"/>
    <n v="54.71"/>
    <n v="6"/>
    <x v="0"/>
    <n v="328.26"/>
    <x v="3"/>
    <x v="2"/>
    <n v="0.10966916468652897"/>
    <n v="91"/>
    <x v="3"/>
  </r>
  <r>
    <x v="1087"/>
    <n v="270.49"/>
    <n v="3"/>
    <x v="0"/>
    <n v="811.47"/>
    <x v="2"/>
    <x v="2"/>
    <n v="1.1090983030795962E-2"/>
    <n v="124"/>
    <x v="3"/>
  </r>
  <r>
    <x v="1088"/>
    <n v="141.96"/>
    <n v="0"/>
    <x v="0"/>
    <n v="0"/>
    <x v="1"/>
    <x v="1"/>
    <n v="0"/>
    <n v="124"/>
    <x v="3"/>
  </r>
  <r>
    <x v="1089"/>
    <n v="7.37"/>
    <n v="150"/>
    <x v="0"/>
    <n v="1105.5"/>
    <x v="0"/>
    <x v="0"/>
    <n v="20.352781546811396"/>
    <n v="124"/>
    <x v="3"/>
  </r>
  <r>
    <x v="1090"/>
    <n v="28.66"/>
    <n v="10"/>
    <x v="42"/>
    <n v="286.60000000000002"/>
    <x v="0"/>
    <x v="2"/>
    <n v="0.34891835310537334"/>
    <n v="126"/>
    <x v="3"/>
  </r>
  <r>
    <x v="1091"/>
    <n v="110.34"/>
    <n v="2"/>
    <x v="0"/>
    <n v="220.68"/>
    <x v="1"/>
    <x v="2"/>
    <n v="1.8125793003443899E-2"/>
    <n v="60"/>
    <x v="3"/>
  </r>
  <r>
    <x v="1092"/>
    <n v="231.39"/>
    <n v="9"/>
    <x v="0"/>
    <n v="2082.5099999999998"/>
    <x v="2"/>
    <x v="2"/>
    <n v="3.8895371450797356E-2"/>
    <n v="121"/>
    <x v="3"/>
  </r>
  <r>
    <x v="1093"/>
    <n v="95.79"/>
    <n v="23"/>
    <x v="0"/>
    <n v="2203.17"/>
    <x v="3"/>
    <x v="3"/>
    <n v="0.24010857083202838"/>
    <n v="121"/>
    <x v="3"/>
  </r>
  <r>
    <x v="1094"/>
    <n v="74.040000000000006"/>
    <n v="68"/>
    <x v="0"/>
    <n v="5034.72"/>
    <x v="3"/>
    <x v="0"/>
    <n v="0.91842247433819546"/>
    <n v="126"/>
    <x v="3"/>
  </r>
  <r>
    <x v="1095"/>
    <n v="145.6"/>
    <n v="0"/>
    <x v="0"/>
    <n v="0"/>
    <x v="1"/>
    <x v="1"/>
    <n v="0"/>
    <n v="116"/>
    <x v="3"/>
  </r>
  <r>
    <x v="1096"/>
    <n v="66.459999999999994"/>
    <n v="12"/>
    <x v="0"/>
    <n v="797.52"/>
    <x v="3"/>
    <x v="3"/>
    <n v="0.18055973517905508"/>
    <n v="125"/>
    <x v="3"/>
  </r>
  <r>
    <x v="1097"/>
    <n v="243.74"/>
    <n v="3"/>
    <x v="0"/>
    <n v="731.22"/>
    <x v="2"/>
    <x v="2"/>
    <n v="1.2308197259374744E-2"/>
    <n v="121"/>
    <x v="3"/>
  </r>
  <r>
    <x v="1098"/>
    <n v="73.27"/>
    <n v="2"/>
    <x v="0"/>
    <n v="146.54"/>
    <x v="3"/>
    <x v="2"/>
    <n v="2.7296301351166917E-2"/>
    <n v="59"/>
    <x v="3"/>
  </r>
  <r>
    <x v="1099"/>
    <n v="133.18"/>
    <n v="7"/>
    <x v="0"/>
    <n v="932.26"/>
    <x v="1"/>
    <x v="2"/>
    <n v="5.2560444511187861E-2"/>
    <n v="119"/>
    <x v="3"/>
  </r>
  <r>
    <x v="1100"/>
    <n v="104.33"/>
    <n v="3"/>
    <x v="0"/>
    <n v="312.99"/>
    <x v="1"/>
    <x v="2"/>
    <n v="2.8754912297517494E-2"/>
    <n v="65"/>
    <x v="3"/>
  </r>
  <r>
    <x v="736"/>
    <n v="176.52"/>
    <n v="1"/>
    <x v="0"/>
    <n v="176.52"/>
    <x v="1"/>
    <x v="2"/>
    <n v="5.6650804441423066E-3"/>
    <n v="111"/>
    <x v="3"/>
  </r>
  <r>
    <x v="1101"/>
    <n v="7.47"/>
    <n v="10"/>
    <x v="0"/>
    <n v="74.7"/>
    <x v="0"/>
    <x v="2"/>
    <n v="1.3386880856760375"/>
    <n v="114"/>
    <x v="3"/>
  </r>
  <r>
    <x v="1102"/>
    <n v="161.11000000000001"/>
    <n v="9"/>
    <x v="0"/>
    <n v="1449.9900000000002"/>
    <x v="1"/>
    <x v="2"/>
    <n v="5.586245422382223E-2"/>
    <n v="127"/>
    <x v="3"/>
  </r>
  <r>
    <x v="1103"/>
    <n v="1425.97"/>
    <n v="0"/>
    <x v="0"/>
    <n v="0"/>
    <x v="2"/>
    <x v="1"/>
    <n v="0"/>
    <n v="128"/>
    <x v="3"/>
  </r>
  <r>
    <x v="1104"/>
    <n v="1.27"/>
    <n v="9"/>
    <x v="0"/>
    <n v="11.43"/>
    <x v="0"/>
    <x v="2"/>
    <n v="7.0866141732283463"/>
    <n v="121"/>
    <x v="3"/>
  </r>
  <r>
    <x v="1105"/>
    <n v="42.87"/>
    <n v="9"/>
    <x v="0"/>
    <n v="385.83"/>
    <x v="0"/>
    <x v="2"/>
    <n v="0.20993701889433172"/>
    <n v="113"/>
    <x v="3"/>
  </r>
  <r>
    <x v="1106"/>
    <n v="217.42"/>
    <n v="1"/>
    <x v="0"/>
    <n v="217.42"/>
    <x v="2"/>
    <x v="2"/>
    <n v="4.599392880139822E-3"/>
    <n v="56"/>
    <x v="3"/>
  </r>
  <r>
    <x v="1107"/>
    <n v="369.91"/>
    <n v="2"/>
    <x v="0"/>
    <n v="739.82"/>
    <x v="2"/>
    <x v="2"/>
    <n v="5.406720553648184E-3"/>
    <n v="95"/>
    <x v="3"/>
  </r>
  <r>
    <x v="1108"/>
    <n v="68.16"/>
    <n v="27"/>
    <x v="0"/>
    <n v="1840.32"/>
    <x v="3"/>
    <x v="3"/>
    <n v="0.39612676056338031"/>
    <n v="95"/>
    <x v="3"/>
  </r>
  <r>
    <x v="1109"/>
    <n v="29.12"/>
    <n v="36"/>
    <x v="0"/>
    <n v="1048.32"/>
    <x v="0"/>
    <x v="3"/>
    <n v="1.2362637362637363"/>
    <n v="109"/>
    <x v="3"/>
  </r>
  <r>
    <x v="1110"/>
    <n v="46.8"/>
    <n v="1"/>
    <x v="0"/>
    <n v="46.8"/>
    <x v="0"/>
    <x v="2"/>
    <n v="2.1367521367521368E-2"/>
    <n v="119"/>
    <x v="3"/>
  </r>
  <r>
    <x v="1111"/>
    <n v="34.85"/>
    <n v="2"/>
    <x v="0"/>
    <n v="69.7"/>
    <x v="0"/>
    <x v="2"/>
    <n v="5.7388809182209469E-2"/>
    <n v="110"/>
    <x v="3"/>
  </r>
  <r>
    <x v="1112"/>
    <n v="213.1"/>
    <n v="3"/>
    <x v="0"/>
    <n v="639.29999999999995"/>
    <x v="2"/>
    <x v="2"/>
    <n v="1.4077897700610043E-2"/>
    <n v="98"/>
    <x v="3"/>
  </r>
  <r>
    <x v="1113"/>
    <n v="61.95"/>
    <n v="4"/>
    <x v="0"/>
    <n v="247.8"/>
    <x v="3"/>
    <x v="2"/>
    <n v="6.4568200161420494E-2"/>
    <n v="128"/>
    <x v="3"/>
  </r>
  <r>
    <x v="1114"/>
    <n v="63.98"/>
    <n v="2"/>
    <x v="0"/>
    <n v="127.96"/>
    <x v="3"/>
    <x v="2"/>
    <n v="3.125976867771179E-2"/>
    <n v="55"/>
    <x v="3"/>
  </r>
  <r>
    <x v="1115"/>
    <n v="160.03"/>
    <n v="3"/>
    <x v="0"/>
    <n v="480.09000000000003"/>
    <x v="1"/>
    <x v="2"/>
    <n v="1.8746485034056116E-2"/>
    <n v="104"/>
    <x v="3"/>
  </r>
  <r>
    <x v="1116"/>
    <n v="37.090000000000003"/>
    <n v="10"/>
    <x v="0"/>
    <n v="370.90000000000003"/>
    <x v="0"/>
    <x v="2"/>
    <n v="0.2696144513345915"/>
    <n v="65"/>
    <x v="3"/>
  </r>
  <r>
    <x v="1117"/>
    <n v="21.05"/>
    <n v="1"/>
    <x v="0"/>
    <n v="21.05"/>
    <x v="0"/>
    <x v="2"/>
    <n v="4.7505938242280284E-2"/>
    <n v="112"/>
    <x v="3"/>
  </r>
  <r>
    <x v="1118"/>
    <n v="121.28"/>
    <n v="2"/>
    <x v="0"/>
    <n v="242.56"/>
    <x v="1"/>
    <x v="2"/>
    <n v="1.6490765171503958E-2"/>
    <n v="127"/>
    <x v="3"/>
  </r>
  <r>
    <x v="1119"/>
    <n v="563.48"/>
    <n v="22"/>
    <x v="0"/>
    <n v="12396.560000000001"/>
    <x v="2"/>
    <x v="3"/>
    <n v="3.9043089373180948E-2"/>
    <n v="90"/>
    <x v="3"/>
  </r>
  <r>
    <x v="1120"/>
    <n v="62.24"/>
    <n v="33"/>
    <x v="43"/>
    <n v="2053.92"/>
    <x v="3"/>
    <x v="3"/>
    <n v="0.53020565552699228"/>
    <n v="128"/>
    <x v="3"/>
  </r>
  <r>
    <x v="1121"/>
    <n v="48.82"/>
    <n v="2"/>
    <x v="0"/>
    <n v="97.64"/>
    <x v="0"/>
    <x v="2"/>
    <n v="4.0966816878328552E-2"/>
    <n v="128"/>
    <x v="3"/>
  </r>
  <r>
    <x v="1122"/>
    <n v="36.65"/>
    <n v="5"/>
    <x v="0"/>
    <n v="183.25"/>
    <x v="0"/>
    <x v="2"/>
    <n v="0.13642564802182811"/>
    <n v="85"/>
    <x v="3"/>
  </r>
  <r>
    <x v="1123"/>
    <n v="219.89"/>
    <n v="4"/>
    <x v="0"/>
    <n v="879.56"/>
    <x v="2"/>
    <x v="2"/>
    <n v="1.81909136386375E-2"/>
    <n v="127"/>
    <x v="3"/>
  </r>
  <r>
    <x v="1124"/>
    <n v="246.25"/>
    <n v="8"/>
    <x v="0"/>
    <n v="1970"/>
    <x v="2"/>
    <x v="2"/>
    <n v="3.2487309644670052E-2"/>
    <n v="103"/>
    <x v="3"/>
  </r>
  <r>
    <x v="1125"/>
    <n v="52.07"/>
    <n v="2"/>
    <x v="0"/>
    <n v="104.14"/>
    <x v="3"/>
    <x v="2"/>
    <n v="3.8409832917226813E-2"/>
    <n v="128"/>
    <x v="3"/>
  </r>
  <r>
    <x v="1126"/>
    <n v="75.33"/>
    <n v="1"/>
    <x v="0"/>
    <n v="75.33"/>
    <x v="3"/>
    <x v="2"/>
    <n v="1.3274923669188903E-2"/>
    <n v="128"/>
    <x v="3"/>
  </r>
  <r>
    <x v="1127"/>
    <n v="119.11"/>
    <n v="5"/>
    <x v="0"/>
    <n v="595.54999999999995"/>
    <x v="1"/>
    <x v="2"/>
    <n v="4.1978003526152295E-2"/>
    <n v="128"/>
    <x v="3"/>
  </r>
  <r>
    <x v="1128"/>
    <n v="129.1"/>
    <n v="5"/>
    <x v="0"/>
    <n v="645.5"/>
    <x v="1"/>
    <x v="2"/>
    <n v="3.8729666924864445E-2"/>
    <n v="118"/>
    <x v="3"/>
  </r>
  <r>
    <x v="1129"/>
    <n v="160.69"/>
    <n v="7"/>
    <x v="0"/>
    <n v="1124.83"/>
    <x v="1"/>
    <x v="2"/>
    <n v="4.3562138278673224E-2"/>
    <n v="115"/>
    <x v="3"/>
  </r>
  <r>
    <x v="1130"/>
    <n v="6.64"/>
    <n v="2"/>
    <x v="0"/>
    <n v="13.28"/>
    <x v="0"/>
    <x v="2"/>
    <n v="0.30120481927710846"/>
    <n v="128"/>
    <x v="3"/>
  </r>
  <r>
    <x v="985"/>
    <n v="142.84"/>
    <n v="0"/>
    <x v="0"/>
    <n v="0"/>
    <x v="1"/>
    <x v="1"/>
    <n v="0"/>
    <n v="120"/>
    <x v="3"/>
  </r>
  <r>
    <x v="1131"/>
    <n v="177.48"/>
    <n v="12"/>
    <x v="0"/>
    <n v="2129.7599999999998"/>
    <x v="1"/>
    <x v="3"/>
    <n v="6.7613252197430695E-2"/>
    <n v="121"/>
    <x v="3"/>
  </r>
  <r>
    <x v="1132"/>
    <n v="1.34"/>
    <n v="9"/>
    <x v="0"/>
    <n v="12.06"/>
    <x v="0"/>
    <x v="2"/>
    <n v="6.7164179104477606"/>
    <n v="75"/>
    <x v="3"/>
  </r>
  <r>
    <x v="1133"/>
    <n v="33.659999999999997"/>
    <n v="6"/>
    <x v="0"/>
    <n v="201.95999999999998"/>
    <x v="0"/>
    <x v="2"/>
    <n v="0.17825311942959005"/>
    <n v="118"/>
    <x v="3"/>
  </r>
  <r>
    <x v="1134"/>
    <n v="204.31"/>
    <n v="7"/>
    <x v="0"/>
    <n v="1430.17"/>
    <x v="2"/>
    <x v="2"/>
    <n v="3.4261661201115949E-2"/>
    <n v="115"/>
    <x v="3"/>
  </r>
  <r>
    <x v="1135"/>
    <n v="5.49"/>
    <n v="64"/>
    <x v="0"/>
    <n v="351.36"/>
    <x v="0"/>
    <x v="0"/>
    <n v="11.657559198542804"/>
    <n v="128"/>
    <x v="3"/>
  </r>
  <r>
    <x v="1136"/>
    <n v="27.08"/>
    <n v="15"/>
    <x v="44"/>
    <n v="406.2"/>
    <x v="0"/>
    <x v="3"/>
    <n v="0.55391432791728212"/>
    <n v="127"/>
    <x v="3"/>
  </r>
  <r>
    <x v="1137"/>
    <n v="165.67"/>
    <n v="6"/>
    <x v="0"/>
    <n v="994.02"/>
    <x v="1"/>
    <x v="2"/>
    <n v="3.6216575119212897E-2"/>
    <n v="126"/>
    <x v="3"/>
  </r>
  <r>
    <x v="1138"/>
    <n v="81.41"/>
    <n v="8"/>
    <x v="0"/>
    <n v="651.28"/>
    <x v="3"/>
    <x v="2"/>
    <n v="9.8268026041026899E-2"/>
    <n v="128"/>
    <x v="3"/>
  </r>
  <r>
    <x v="1139"/>
    <n v="36.33"/>
    <n v="8"/>
    <x v="0"/>
    <n v="290.64"/>
    <x v="0"/>
    <x v="2"/>
    <n v="0.2202036884117809"/>
    <n v="74"/>
    <x v="3"/>
  </r>
  <r>
    <x v="1140"/>
    <n v="90"/>
    <n v="1"/>
    <x v="0"/>
    <n v="90"/>
    <x v="3"/>
    <x v="2"/>
    <n v="1.1111111111111112E-2"/>
    <n v="128"/>
    <x v="3"/>
  </r>
  <r>
    <x v="1141"/>
    <n v="47.9"/>
    <n v="3"/>
    <x v="0"/>
    <n v="143.69999999999999"/>
    <x v="0"/>
    <x v="2"/>
    <n v="6.2630480167014613E-2"/>
    <n v="93"/>
    <x v="3"/>
  </r>
  <r>
    <x v="1142"/>
    <n v="190.14"/>
    <n v="3"/>
    <x v="0"/>
    <n v="570.41999999999996"/>
    <x v="1"/>
    <x v="2"/>
    <n v="1.5777847901546231E-2"/>
    <n v="126"/>
    <x v="3"/>
  </r>
  <r>
    <x v="1143"/>
    <n v="99.09"/>
    <n v="9"/>
    <x v="0"/>
    <n v="891.81000000000006"/>
    <x v="3"/>
    <x v="2"/>
    <n v="9.0826521344232511E-2"/>
    <n v="125"/>
    <x v="3"/>
  </r>
  <r>
    <x v="1144"/>
    <n v="54.99"/>
    <n v="11"/>
    <x v="45"/>
    <n v="604.89"/>
    <x v="3"/>
    <x v="3"/>
    <n v="0.2000363702491362"/>
    <n v="117"/>
    <x v="3"/>
  </r>
  <r>
    <x v="1145"/>
    <n v="65.58"/>
    <n v="4"/>
    <x v="0"/>
    <n v="262.32"/>
    <x v="3"/>
    <x v="2"/>
    <n v="6.0994205550472705E-2"/>
    <n v="122"/>
    <x v="3"/>
  </r>
  <r>
    <x v="1146"/>
    <n v="166.31"/>
    <n v="6"/>
    <x v="0"/>
    <n v="997.86"/>
    <x v="1"/>
    <x v="2"/>
    <n v="3.6077205219169024E-2"/>
    <n v="125"/>
    <x v="3"/>
  </r>
  <r>
    <x v="1147"/>
    <n v="119"/>
    <n v="2"/>
    <x v="0"/>
    <n v="238"/>
    <x v="1"/>
    <x v="2"/>
    <n v="1.680672268907563E-2"/>
    <n v="123"/>
    <x v="3"/>
  </r>
  <r>
    <x v="1148"/>
    <n v="212.13"/>
    <n v="2"/>
    <x v="0"/>
    <n v="424.26"/>
    <x v="2"/>
    <x v="2"/>
    <n v="9.4281808325083673E-3"/>
    <n v="111"/>
    <x v="3"/>
  </r>
  <r>
    <x v="1149"/>
    <n v="264.01"/>
    <n v="1"/>
    <x v="0"/>
    <n v="264.01"/>
    <x v="2"/>
    <x v="2"/>
    <n v="3.7877353130563239E-3"/>
    <n v="124"/>
    <x v="3"/>
  </r>
  <r>
    <x v="1150"/>
    <n v="65.81"/>
    <n v="21"/>
    <x v="0"/>
    <n v="1382.01"/>
    <x v="3"/>
    <x v="3"/>
    <n v="0.31910044066251331"/>
    <n v="126"/>
    <x v="3"/>
  </r>
  <r>
    <x v="1151"/>
    <n v="89.84"/>
    <n v="2"/>
    <x v="0"/>
    <n v="179.68"/>
    <x v="3"/>
    <x v="2"/>
    <n v="2.2261798753339269E-2"/>
    <n v="111"/>
    <x v="3"/>
  </r>
  <r>
    <x v="1152"/>
    <n v="100.69"/>
    <n v="1"/>
    <x v="0"/>
    <n v="100.69"/>
    <x v="1"/>
    <x v="2"/>
    <n v="9.9314728374217901E-3"/>
    <n v="123"/>
    <x v="3"/>
  </r>
  <r>
    <x v="1153"/>
    <n v="166.59"/>
    <n v="3"/>
    <x v="0"/>
    <n v="499.77"/>
    <x v="1"/>
    <x v="2"/>
    <n v="1.8008283810552854E-2"/>
    <n v="122"/>
    <x v="3"/>
  </r>
  <r>
    <x v="1154"/>
    <n v="134.55000000000001"/>
    <n v="7"/>
    <x v="0"/>
    <n v="941.85000000000014"/>
    <x v="1"/>
    <x v="2"/>
    <n v="5.2025269416573761E-2"/>
    <n v="128"/>
    <x v="3"/>
  </r>
  <r>
    <x v="1155"/>
    <n v="44.62"/>
    <n v="4"/>
    <x v="0"/>
    <n v="178.48"/>
    <x v="0"/>
    <x v="2"/>
    <n v="8.964589870013448E-2"/>
    <n v="82"/>
    <x v="3"/>
  </r>
  <r>
    <x v="1156"/>
    <n v="410.38"/>
    <n v="2"/>
    <x v="0"/>
    <n v="820.76"/>
    <x v="2"/>
    <x v="2"/>
    <n v="4.8735318485306298E-3"/>
    <n v="128"/>
    <x v="3"/>
  </r>
  <r>
    <x v="1157"/>
    <n v="281.82"/>
    <n v="4"/>
    <x v="0"/>
    <n v="1127.28"/>
    <x v="2"/>
    <x v="2"/>
    <n v="1.4193456816407636E-2"/>
    <n v="126"/>
    <x v="3"/>
  </r>
  <r>
    <x v="1158"/>
    <n v="26.5"/>
    <n v="63"/>
    <x v="0"/>
    <n v="1669.5"/>
    <x v="0"/>
    <x v="0"/>
    <n v="2.3773584905660377"/>
    <n v="127"/>
    <x v="3"/>
  </r>
  <r>
    <x v="1159"/>
    <n v="248.97"/>
    <n v="1"/>
    <x v="0"/>
    <n v="248.97"/>
    <x v="2"/>
    <x v="2"/>
    <n v="4.0165481784954007E-3"/>
    <n v="116"/>
    <x v="3"/>
  </r>
  <r>
    <x v="1160"/>
    <n v="134.04"/>
    <n v="1"/>
    <x v="0"/>
    <n v="134.04"/>
    <x v="1"/>
    <x v="2"/>
    <n v="7.4604595643091619E-3"/>
    <n v="128"/>
    <x v="3"/>
  </r>
  <r>
    <x v="1161"/>
    <n v="32.19"/>
    <n v="0"/>
    <x v="0"/>
    <n v="0"/>
    <x v="0"/>
    <x v="1"/>
    <n v="0"/>
    <n v="113"/>
    <x v="3"/>
  </r>
  <r>
    <x v="1162"/>
    <n v="13.94"/>
    <n v="14"/>
    <x v="32"/>
    <n v="195.16"/>
    <x v="0"/>
    <x v="3"/>
    <n v="1.0043041606886658"/>
    <n v="88"/>
    <x v="3"/>
  </r>
  <r>
    <x v="1163"/>
    <n v="15"/>
    <n v="37"/>
    <x v="46"/>
    <n v="555"/>
    <x v="0"/>
    <x v="3"/>
    <n v="2.4666666666666668"/>
    <n v="127"/>
    <x v="3"/>
  </r>
  <r>
    <x v="1164"/>
    <n v="156.99"/>
    <n v="2"/>
    <x v="0"/>
    <n v="313.98"/>
    <x v="1"/>
    <x v="2"/>
    <n v="1.2739664946811897E-2"/>
    <n v="105"/>
    <x v="3"/>
  </r>
  <r>
    <x v="1165"/>
    <n v="546.01"/>
    <n v="4"/>
    <x v="0"/>
    <n v="2184.04"/>
    <x v="2"/>
    <x v="2"/>
    <n v="7.3258731525063644E-3"/>
    <n v="127"/>
    <x v="3"/>
  </r>
  <r>
    <x v="645"/>
    <n v="190.42"/>
    <n v="0"/>
    <x v="0"/>
    <n v="0"/>
    <x v="1"/>
    <x v="1"/>
    <n v="0"/>
    <n v="124"/>
    <x v="3"/>
  </r>
  <r>
    <x v="1166"/>
    <n v="217.42"/>
    <n v="2"/>
    <x v="0"/>
    <n v="434.84"/>
    <x v="2"/>
    <x v="2"/>
    <n v="9.198785760279644E-3"/>
    <n v="56"/>
    <x v="3"/>
  </r>
  <r>
    <x v="1167"/>
    <n v="110.32"/>
    <n v="2"/>
    <x v="0"/>
    <n v="220.64"/>
    <x v="1"/>
    <x v="2"/>
    <n v="1.8129079042784629E-2"/>
    <n v="121"/>
    <x v="3"/>
  </r>
  <r>
    <x v="1168"/>
    <n v="149.29"/>
    <n v="5"/>
    <x v="0"/>
    <n v="746.44999999999993"/>
    <x v="1"/>
    <x v="2"/>
    <n v="3.3491861477660929E-2"/>
    <n v="96"/>
    <x v="3"/>
  </r>
  <r>
    <x v="1169"/>
    <n v="55.98"/>
    <n v="17"/>
    <x v="0"/>
    <n v="951.66"/>
    <x v="3"/>
    <x v="3"/>
    <n v="0.30367988567345483"/>
    <n v="123"/>
    <x v="3"/>
  </r>
  <r>
    <x v="1170"/>
    <n v="6.01"/>
    <n v="16"/>
    <x v="0"/>
    <n v="96.16"/>
    <x v="0"/>
    <x v="3"/>
    <n v="2.6622296173044928"/>
    <n v="121"/>
    <x v="3"/>
  </r>
  <r>
    <x v="1171"/>
    <n v="187.97"/>
    <n v="5"/>
    <x v="0"/>
    <n v="939.85"/>
    <x v="1"/>
    <x v="2"/>
    <n v="2.6599989360004257E-2"/>
    <n v="127"/>
    <x v="3"/>
  </r>
  <r>
    <x v="1172"/>
    <n v="320.51"/>
    <n v="8"/>
    <x v="0"/>
    <n v="2564.08"/>
    <x v="2"/>
    <x v="2"/>
    <n v="2.4960219649932919E-2"/>
    <n v="123"/>
    <x v="3"/>
  </r>
  <r>
    <x v="1173"/>
    <n v="152.69999999999999"/>
    <n v="354"/>
    <x v="0"/>
    <n v="54055.799999999996"/>
    <x v="1"/>
    <x v="0"/>
    <n v="2.3182711198428292"/>
    <n v="126"/>
    <x v="3"/>
  </r>
  <r>
    <x v="1174"/>
    <n v="37.76"/>
    <n v="1"/>
    <x v="0"/>
    <n v="37.76"/>
    <x v="0"/>
    <x v="2"/>
    <n v="2.6483050847457629E-2"/>
    <n v="116"/>
    <x v="3"/>
  </r>
  <r>
    <x v="1175"/>
    <n v="23.4"/>
    <n v="18"/>
    <x v="0"/>
    <n v="421.2"/>
    <x v="0"/>
    <x v="3"/>
    <n v="0.76923076923076927"/>
    <n v="125"/>
    <x v="3"/>
  </r>
  <r>
    <x v="1176"/>
    <n v="14.27"/>
    <n v="13"/>
    <x v="47"/>
    <n v="185.51"/>
    <x v="0"/>
    <x v="3"/>
    <n v="0.91100210231254386"/>
    <n v="43"/>
    <x v="3"/>
  </r>
  <r>
    <x v="1177"/>
    <n v="41.14"/>
    <n v="3"/>
    <x v="0"/>
    <n v="123.42"/>
    <x v="0"/>
    <x v="2"/>
    <n v="7.292173067574137E-2"/>
    <n v="120"/>
    <x v="3"/>
  </r>
  <r>
    <x v="1178"/>
    <n v="88.44"/>
    <n v="16"/>
    <x v="0"/>
    <n v="1415.04"/>
    <x v="3"/>
    <x v="3"/>
    <n v="0.18091361374943465"/>
    <n v="113"/>
    <x v="3"/>
  </r>
  <r>
    <x v="1179"/>
    <n v="87.29"/>
    <n v="3"/>
    <x v="0"/>
    <n v="261.87"/>
    <x v="3"/>
    <x v="2"/>
    <n v="3.4368197960820253E-2"/>
    <n v="128"/>
    <x v="3"/>
  </r>
  <r>
    <x v="1180"/>
    <n v="113.18"/>
    <n v="5"/>
    <x v="0"/>
    <n v="565.90000000000009"/>
    <x v="1"/>
    <x v="2"/>
    <n v="4.4177416504682807E-2"/>
    <n v="121"/>
    <x v="3"/>
  </r>
  <r>
    <x v="1181"/>
    <n v="467.23"/>
    <n v="3"/>
    <x v="0"/>
    <n v="1401.69"/>
    <x v="2"/>
    <x v="2"/>
    <n v="6.4208205808702346E-3"/>
    <n v="117"/>
    <x v="3"/>
  </r>
  <r>
    <x v="1182"/>
    <n v="19.55"/>
    <n v="1"/>
    <x v="0"/>
    <n v="19.55"/>
    <x v="0"/>
    <x v="2"/>
    <n v="5.1150895140664961E-2"/>
    <n v="127"/>
    <x v="3"/>
  </r>
  <r>
    <x v="1183"/>
    <n v="39.78"/>
    <n v="1"/>
    <x v="0"/>
    <n v="39.78"/>
    <x v="0"/>
    <x v="2"/>
    <n v="2.513826043237808E-2"/>
    <n v="113"/>
    <x v="3"/>
  </r>
  <r>
    <x v="1184"/>
    <n v="31.95"/>
    <n v="85"/>
    <x v="0"/>
    <n v="2715.75"/>
    <x v="0"/>
    <x v="0"/>
    <n v="2.6604068857589986"/>
    <n v="100"/>
    <x v="3"/>
  </r>
  <r>
    <x v="1185"/>
    <n v="160.59"/>
    <n v="2"/>
    <x v="0"/>
    <n v="321.18"/>
    <x v="1"/>
    <x v="2"/>
    <n v="1.2454075596238869E-2"/>
    <n v="121"/>
    <x v="3"/>
  </r>
  <r>
    <x v="1186"/>
    <n v="124.06"/>
    <n v="1"/>
    <x v="0"/>
    <n v="124.06"/>
    <x v="1"/>
    <x v="2"/>
    <n v="8.0606158310494915E-3"/>
    <n v="116"/>
    <x v="3"/>
  </r>
  <r>
    <x v="1187"/>
    <n v="65.430000000000007"/>
    <n v="2"/>
    <x v="0"/>
    <n v="130.86000000000001"/>
    <x v="3"/>
    <x v="2"/>
    <n v="3.0567018187375818E-2"/>
    <n v="123"/>
    <x v="3"/>
  </r>
  <r>
    <x v="1188"/>
    <n v="96.77"/>
    <n v="4"/>
    <x v="0"/>
    <n v="387.08"/>
    <x v="3"/>
    <x v="2"/>
    <n v="4.1335124522062623E-2"/>
    <n v="120"/>
    <x v="3"/>
  </r>
  <r>
    <x v="1189"/>
    <n v="200.1"/>
    <n v="7"/>
    <x v="0"/>
    <n v="1400.7"/>
    <x v="2"/>
    <x v="2"/>
    <n v="3.4982508745627187E-2"/>
    <n v="118"/>
    <x v="3"/>
  </r>
  <r>
    <x v="1190"/>
    <n v="211.08"/>
    <n v="8"/>
    <x v="0"/>
    <n v="1688.64"/>
    <x v="2"/>
    <x v="2"/>
    <n v="3.7900322152738294E-2"/>
    <n v="88"/>
    <x v="3"/>
  </r>
  <r>
    <x v="262"/>
    <n v="181.75"/>
    <n v="19"/>
    <x v="0"/>
    <n v="3453.25"/>
    <x v="1"/>
    <x v="3"/>
    <n v="0.10453920220082531"/>
    <n v="125"/>
    <x v="3"/>
  </r>
  <r>
    <x v="1191"/>
    <n v="259.04000000000002"/>
    <n v="5"/>
    <x v="0"/>
    <n v="1295.2"/>
    <x v="2"/>
    <x v="2"/>
    <n v="1.9302038295243976E-2"/>
    <n v="110"/>
    <x v="3"/>
  </r>
  <r>
    <x v="1192"/>
    <n v="55.46"/>
    <n v="17"/>
    <x v="0"/>
    <n v="942.82"/>
    <x v="3"/>
    <x v="3"/>
    <n v="0.30652722683014783"/>
    <n v="119"/>
    <x v="3"/>
  </r>
  <r>
    <x v="1193"/>
    <n v="170.02"/>
    <n v="2"/>
    <x v="0"/>
    <n v="340.04"/>
    <x v="1"/>
    <x v="2"/>
    <n v="1.1763321962122103E-2"/>
    <n v="107"/>
    <x v="3"/>
  </r>
  <r>
    <x v="1194"/>
    <n v="152.44999999999999"/>
    <n v="10"/>
    <x v="0"/>
    <n v="1524.5"/>
    <x v="1"/>
    <x v="2"/>
    <n v="6.5595277140045927E-2"/>
    <n v="88"/>
    <x v="3"/>
  </r>
  <r>
    <x v="1195"/>
    <n v="41.83"/>
    <n v="1"/>
    <x v="0"/>
    <n v="41.83"/>
    <x v="0"/>
    <x v="2"/>
    <n v="2.3906287353573991E-2"/>
    <n v="126"/>
    <x v="3"/>
  </r>
  <r>
    <x v="1196"/>
    <n v="33.369999999999997"/>
    <n v="1"/>
    <x v="0"/>
    <n v="33.369999999999997"/>
    <x v="0"/>
    <x v="2"/>
    <n v="2.9967036260113877E-2"/>
    <n v="126"/>
    <x v="3"/>
  </r>
  <r>
    <x v="1197"/>
    <n v="38.200000000000003"/>
    <n v="4"/>
    <x v="0"/>
    <n v="152.80000000000001"/>
    <x v="0"/>
    <x v="2"/>
    <n v="0.10471204188481674"/>
    <n v="128"/>
    <x v="3"/>
  </r>
  <r>
    <x v="1178"/>
    <n v="86.29"/>
    <n v="2"/>
    <x v="0"/>
    <n v="172.58"/>
    <x v="3"/>
    <x v="2"/>
    <n v="2.3177656738903697E-2"/>
    <n v="113"/>
    <x v="3"/>
  </r>
  <r>
    <x v="1198"/>
    <n v="4.62"/>
    <n v="24"/>
    <x v="0"/>
    <n v="110.88"/>
    <x v="0"/>
    <x v="3"/>
    <n v="5.1948051948051948"/>
    <n v="128"/>
    <x v="3"/>
  </r>
  <r>
    <x v="1199"/>
    <n v="49.47"/>
    <n v="13"/>
    <x v="0"/>
    <n v="643.11"/>
    <x v="0"/>
    <x v="3"/>
    <n v="0.26278552658176674"/>
    <n v="105"/>
    <x v="3"/>
  </r>
  <r>
    <x v="1200"/>
    <n v="122.11"/>
    <n v="1"/>
    <x v="0"/>
    <n v="122.11"/>
    <x v="1"/>
    <x v="2"/>
    <n v="8.1893374825976577E-3"/>
    <n v="116"/>
    <x v="3"/>
  </r>
  <r>
    <x v="1201"/>
    <n v="103.8"/>
    <n v="5"/>
    <x v="0"/>
    <n v="519"/>
    <x v="1"/>
    <x v="2"/>
    <n v="4.8169556840077073E-2"/>
    <n v="127"/>
    <x v="3"/>
  </r>
  <r>
    <x v="1202"/>
    <n v="190.43"/>
    <n v="7"/>
    <x v="0"/>
    <n v="1333.01"/>
    <x v="1"/>
    <x v="2"/>
    <n v="3.6758914036653885E-2"/>
    <n v="109"/>
    <x v="3"/>
  </r>
  <r>
    <x v="1203"/>
    <n v="74.930000000000007"/>
    <n v="16"/>
    <x v="0"/>
    <n v="1198.8800000000001"/>
    <x v="3"/>
    <x v="3"/>
    <n v="0.21353263045509141"/>
    <n v="118"/>
    <x v="3"/>
  </r>
  <r>
    <x v="1204"/>
    <n v="64.510000000000005"/>
    <n v="13"/>
    <x v="0"/>
    <n v="838.63000000000011"/>
    <x v="3"/>
    <x v="3"/>
    <n v="0.20151914431871026"/>
    <n v="117"/>
    <x v="3"/>
  </r>
  <r>
    <x v="1205"/>
    <n v="173.09"/>
    <n v="10"/>
    <x v="0"/>
    <n v="1730.9"/>
    <x v="1"/>
    <x v="2"/>
    <n v="5.7773412675486739E-2"/>
    <n v="96"/>
    <x v="3"/>
  </r>
  <r>
    <x v="1206"/>
    <n v="26.04"/>
    <n v="2"/>
    <x v="0"/>
    <n v="52.08"/>
    <x v="0"/>
    <x v="2"/>
    <n v="7.6804915514592939E-2"/>
    <n v="127"/>
    <x v="3"/>
  </r>
  <r>
    <x v="1207"/>
    <n v="124.89"/>
    <n v="1"/>
    <x v="0"/>
    <n v="124.89"/>
    <x v="1"/>
    <x v="2"/>
    <n v="8.0070462006565785E-3"/>
    <n v="128"/>
    <x v="3"/>
  </r>
  <r>
    <x v="1208"/>
    <n v="183.29"/>
    <n v="1"/>
    <x v="0"/>
    <n v="183.29"/>
    <x v="1"/>
    <x v="2"/>
    <n v="5.4558350155491297E-3"/>
    <n v="106"/>
    <x v="3"/>
  </r>
  <r>
    <x v="1209"/>
    <n v="172.78"/>
    <n v="6"/>
    <x v="0"/>
    <n v="1036.68"/>
    <x v="1"/>
    <x v="2"/>
    <n v="3.4726241463132308E-2"/>
    <n v="112"/>
    <x v="3"/>
  </r>
  <r>
    <x v="1210"/>
    <n v="161.30000000000001"/>
    <n v="2"/>
    <x v="0"/>
    <n v="322.60000000000002"/>
    <x v="1"/>
    <x v="2"/>
    <n v="1.2399256044637321E-2"/>
    <n v="124"/>
    <x v="3"/>
  </r>
  <r>
    <x v="1211"/>
    <n v="365.59"/>
    <n v="1"/>
    <x v="0"/>
    <n v="365.59"/>
    <x v="2"/>
    <x v="2"/>
    <n v="2.7353045761645562E-3"/>
    <n v="127"/>
    <x v="3"/>
  </r>
  <r>
    <x v="1212"/>
    <n v="118.6"/>
    <n v="2"/>
    <x v="0"/>
    <n v="237.2"/>
    <x v="1"/>
    <x v="2"/>
    <n v="1.6863406408094434E-2"/>
    <n v="108"/>
    <x v="3"/>
  </r>
  <r>
    <x v="1213"/>
    <n v="213.98"/>
    <n v="6"/>
    <x v="0"/>
    <n v="1283.8799999999999"/>
    <x v="2"/>
    <x v="2"/>
    <n v="2.8040003738667166E-2"/>
    <n v="127"/>
    <x v="3"/>
  </r>
  <r>
    <x v="1214"/>
    <n v="183.11"/>
    <n v="1"/>
    <x v="0"/>
    <n v="183.11"/>
    <x v="1"/>
    <x v="2"/>
    <n v="5.4611981868822011E-3"/>
    <n v="119"/>
    <x v="3"/>
  </r>
  <r>
    <x v="819"/>
    <n v="62.93"/>
    <n v="1"/>
    <x v="0"/>
    <n v="62.93"/>
    <x v="3"/>
    <x v="2"/>
    <n v="1.589067217543302E-2"/>
    <n v="125"/>
    <x v="3"/>
  </r>
  <r>
    <x v="1215"/>
    <n v="66.09"/>
    <n v="24"/>
    <x v="0"/>
    <n v="1586.16"/>
    <x v="3"/>
    <x v="3"/>
    <n v="0.36314117113027689"/>
    <n v="125"/>
    <x v="3"/>
  </r>
  <r>
    <x v="1216"/>
    <n v="128.69999999999999"/>
    <n v="8"/>
    <x v="0"/>
    <n v="1029.5999999999999"/>
    <x v="1"/>
    <x v="2"/>
    <n v="6.2160062160062167E-2"/>
    <n v="75"/>
    <x v="3"/>
  </r>
  <r>
    <x v="1217"/>
    <n v="44.01"/>
    <n v="25"/>
    <x v="0"/>
    <n v="1100.25"/>
    <x v="0"/>
    <x v="3"/>
    <n v="0.56805271529197909"/>
    <n v="78"/>
    <x v="3"/>
  </r>
  <r>
    <x v="1218"/>
    <n v="78.150000000000006"/>
    <n v="26"/>
    <x v="0"/>
    <n v="2031.9"/>
    <x v="3"/>
    <x v="3"/>
    <n v="0.33269353806781826"/>
    <n v="126"/>
    <x v="3"/>
  </r>
  <r>
    <x v="1219"/>
    <n v="54.99"/>
    <n v="3"/>
    <x v="0"/>
    <n v="164.97"/>
    <x v="3"/>
    <x v="2"/>
    <n v="5.4555373704309872E-2"/>
    <n v="127"/>
    <x v="3"/>
  </r>
  <r>
    <x v="1220"/>
    <n v="128.12"/>
    <n v="2"/>
    <x v="0"/>
    <n v="256.24"/>
    <x v="1"/>
    <x v="2"/>
    <n v="1.5610365282547611E-2"/>
    <n v="109"/>
    <x v="3"/>
  </r>
  <r>
    <x v="1221"/>
    <n v="101.44"/>
    <n v="5"/>
    <x v="0"/>
    <n v="507.2"/>
    <x v="1"/>
    <x v="2"/>
    <n v="4.9290220820189273E-2"/>
    <n v="119"/>
    <x v="3"/>
  </r>
  <r>
    <x v="1222"/>
    <n v="51.27"/>
    <n v="6"/>
    <x v="48"/>
    <n v="307.62"/>
    <x v="3"/>
    <x v="2"/>
    <n v="0.11702750146284376"/>
    <n v="127"/>
    <x v="3"/>
  </r>
  <r>
    <x v="1223"/>
    <n v="224.99"/>
    <n v="1"/>
    <x v="0"/>
    <n v="224.99"/>
    <x v="2"/>
    <x v="2"/>
    <n v="4.4446419840881816E-3"/>
    <n v="57"/>
    <x v="3"/>
  </r>
  <r>
    <x v="1224"/>
    <n v="21.08"/>
    <n v="1"/>
    <x v="0"/>
    <n v="21.08"/>
    <x v="0"/>
    <x v="2"/>
    <n v="4.743833017077799E-2"/>
    <n v="120"/>
    <x v="3"/>
  </r>
  <r>
    <x v="1225"/>
    <n v="55.47"/>
    <n v="9"/>
    <x v="0"/>
    <n v="499.23"/>
    <x v="3"/>
    <x v="2"/>
    <n v="0.16224986479177933"/>
    <n v="124"/>
    <x v="3"/>
  </r>
  <r>
    <x v="1226"/>
    <n v="193.48"/>
    <n v="2"/>
    <x v="0"/>
    <n v="386.96"/>
    <x v="1"/>
    <x v="2"/>
    <n v="1.0336985734959687E-2"/>
    <n v="126"/>
    <x v="3"/>
  </r>
  <r>
    <x v="773"/>
    <n v="143.35"/>
    <n v="47"/>
    <x v="0"/>
    <n v="6737.45"/>
    <x v="1"/>
    <x v="3"/>
    <n v="0.32786885245901642"/>
    <n v="125"/>
    <x v="3"/>
  </r>
  <r>
    <x v="1227"/>
    <n v="100"/>
    <n v="1"/>
    <x v="0"/>
    <n v="100"/>
    <x v="1"/>
    <x v="2"/>
    <n v="0.01"/>
    <n v="123"/>
    <x v="3"/>
  </r>
  <r>
    <x v="1228"/>
    <n v="66.77"/>
    <n v="0"/>
    <x v="0"/>
    <n v="0"/>
    <x v="3"/>
    <x v="1"/>
    <n v="0"/>
    <n v="80"/>
    <x v="3"/>
  </r>
  <r>
    <x v="1229"/>
    <n v="97.49"/>
    <n v="11"/>
    <x v="0"/>
    <n v="1072.3899999999999"/>
    <x v="3"/>
    <x v="3"/>
    <n v="0.11283208534208637"/>
    <n v="113"/>
    <x v="3"/>
  </r>
  <r>
    <x v="455"/>
    <n v="93.18"/>
    <n v="13"/>
    <x v="0"/>
    <n v="1211.3400000000001"/>
    <x v="3"/>
    <x v="3"/>
    <n v="0.13951491736424124"/>
    <n v="125"/>
    <x v="3"/>
  </r>
  <r>
    <x v="1230"/>
    <n v="216.31"/>
    <n v="25"/>
    <x v="0"/>
    <n v="5407.75"/>
    <x v="2"/>
    <x v="3"/>
    <n v="0.11557486940039757"/>
    <n v="127"/>
    <x v="3"/>
  </r>
  <r>
    <x v="1231"/>
    <n v="34.35"/>
    <n v="14"/>
    <x v="0"/>
    <n v="480.90000000000003"/>
    <x v="0"/>
    <x v="3"/>
    <n v="0.40756914119359533"/>
    <n v="103"/>
    <x v="3"/>
  </r>
  <r>
    <x v="1232"/>
    <n v="214.55"/>
    <n v="2"/>
    <x v="0"/>
    <n v="429.1"/>
    <x v="2"/>
    <x v="2"/>
    <n v="9.3218364017711476E-3"/>
    <n v="121"/>
    <x v="3"/>
  </r>
  <r>
    <x v="1233"/>
    <n v="159.46"/>
    <n v="3"/>
    <x v="0"/>
    <n v="478.38"/>
    <x v="1"/>
    <x v="2"/>
    <n v="1.8813495547472719E-2"/>
    <n v="111"/>
    <x v="3"/>
  </r>
  <r>
    <x v="1234"/>
    <n v="89.16"/>
    <n v="4"/>
    <x v="0"/>
    <n v="356.64"/>
    <x v="3"/>
    <x v="2"/>
    <n v="4.4863167339614179E-2"/>
    <n v="125"/>
    <x v="3"/>
  </r>
  <r>
    <x v="1235"/>
    <n v="265.08999999999997"/>
    <n v="11"/>
    <x v="0"/>
    <n v="2915.99"/>
    <x v="2"/>
    <x v="3"/>
    <n v="4.1495341204873817E-2"/>
    <n v="121"/>
    <x v="3"/>
  </r>
  <r>
    <x v="1236"/>
    <n v="201"/>
    <n v="4"/>
    <x v="0"/>
    <n v="804"/>
    <x v="2"/>
    <x v="2"/>
    <n v="1.9900497512437811E-2"/>
    <n v="120"/>
    <x v="3"/>
  </r>
  <r>
    <x v="1237"/>
    <n v="51.82"/>
    <n v="3"/>
    <x v="0"/>
    <n v="155.46"/>
    <x v="3"/>
    <x v="2"/>
    <n v="5.7892705519104595E-2"/>
    <n v="113"/>
    <x v="3"/>
  </r>
  <r>
    <x v="1238"/>
    <n v="113.48"/>
    <n v="2"/>
    <x v="0"/>
    <n v="226.96"/>
    <x v="1"/>
    <x v="2"/>
    <n v="1.7624250969333802E-2"/>
    <n v="126"/>
    <x v="3"/>
  </r>
  <r>
    <x v="1239"/>
    <n v="71.42"/>
    <n v="4"/>
    <x v="0"/>
    <n v="285.68"/>
    <x v="3"/>
    <x v="2"/>
    <n v="5.6006720806496775E-2"/>
    <n v="126"/>
    <x v="3"/>
  </r>
  <r>
    <x v="1240"/>
    <n v="42.37"/>
    <n v="15"/>
    <x v="49"/>
    <n v="635.54999999999995"/>
    <x v="0"/>
    <x v="3"/>
    <n v="0.35402407363700733"/>
    <n v="127"/>
    <x v="3"/>
  </r>
  <r>
    <x v="1241"/>
    <n v="210.04"/>
    <n v="14"/>
    <x v="0"/>
    <n v="2940.56"/>
    <x v="2"/>
    <x v="3"/>
    <n v="6.6653970672252913E-2"/>
    <n v="120"/>
    <x v="3"/>
  </r>
  <r>
    <x v="1242"/>
    <n v="78.41"/>
    <n v="1"/>
    <x v="0"/>
    <n v="78.41"/>
    <x v="3"/>
    <x v="2"/>
    <n v="1.2753475322025252E-2"/>
    <n v="124"/>
    <x v="3"/>
  </r>
  <r>
    <x v="1243"/>
    <n v="145.07"/>
    <n v="2"/>
    <x v="0"/>
    <n v="290.14"/>
    <x v="1"/>
    <x v="2"/>
    <n v="1.3786447921692976E-2"/>
    <n v="128"/>
    <x v="3"/>
  </r>
  <r>
    <x v="1244"/>
    <n v="109.1"/>
    <n v="15"/>
    <x v="0"/>
    <n v="1636.5"/>
    <x v="1"/>
    <x v="3"/>
    <n v="0.13748854262144822"/>
    <n v="110"/>
    <x v="3"/>
  </r>
  <r>
    <x v="1245"/>
    <n v="214.67"/>
    <n v="5"/>
    <x v="0"/>
    <n v="1073.3499999999999"/>
    <x v="2"/>
    <x v="2"/>
    <n v="2.3291563795593238E-2"/>
    <n v="119"/>
    <x v="3"/>
  </r>
  <r>
    <x v="1246"/>
    <n v="70.13"/>
    <n v="2"/>
    <x v="0"/>
    <n v="140.26"/>
    <x v="3"/>
    <x v="2"/>
    <n v="2.8518465706544989E-2"/>
    <n v="126"/>
    <x v="3"/>
  </r>
  <r>
    <x v="1247"/>
    <n v="101.44"/>
    <n v="9"/>
    <x v="0"/>
    <n v="912.96"/>
    <x v="1"/>
    <x v="2"/>
    <n v="8.8722397476340698E-2"/>
    <n v="124"/>
    <x v="3"/>
  </r>
  <r>
    <x v="1248"/>
    <n v="81.17"/>
    <n v="1"/>
    <x v="0"/>
    <n v="81.17"/>
    <x v="3"/>
    <x v="2"/>
    <n v="1.2319822594554638E-2"/>
    <n v="126"/>
    <x v="3"/>
  </r>
  <r>
    <x v="1249"/>
    <n v="44.01"/>
    <n v="31"/>
    <x v="0"/>
    <n v="1364.31"/>
    <x v="0"/>
    <x v="3"/>
    <n v="0.70438536696205412"/>
    <n v="121"/>
    <x v="3"/>
  </r>
  <r>
    <x v="1250"/>
    <n v="161.06"/>
    <n v="5"/>
    <x v="0"/>
    <n v="805.3"/>
    <x v="1"/>
    <x v="2"/>
    <n v="3.1044331305103687E-2"/>
    <n v="121"/>
    <x v="3"/>
  </r>
  <r>
    <x v="1251"/>
    <n v="204.15"/>
    <n v="2"/>
    <x v="0"/>
    <n v="408.3"/>
    <x v="2"/>
    <x v="2"/>
    <n v="9.7967180994366892E-3"/>
    <n v="110"/>
    <x v="3"/>
  </r>
  <r>
    <x v="1252"/>
    <n v="195.51"/>
    <n v="1"/>
    <x v="0"/>
    <n v="195.51"/>
    <x v="1"/>
    <x v="2"/>
    <n v="5.1148278860416348E-3"/>
    <n v="126"/>
    <x v="3"/>
  </r>
  <r>
    <x v="1253"/>
    <n v="155.37"/>
    <n v="1"/>
    <x v="0"/>
    <n v="155.37"/>
    <x v="1"/>
    <x v="2"/>
    <n v="6.4362489541095452E-3"/>
    <n v="128"/>
    <x v="3"/>
  </r>
  <r>
    <x v="1254"/>
    <n v="193.12"/>
    <n v="1"/>
    <x v="0"/>
    <n v="193.12"/>
    <x v="1"/>
    <x v="2"/>
    <n v="5.1781275890637945E-3"/>
    <n v="113"/>
    <x v="3"/>
  </r>
  <r>
    <x v="1255"/>
    <n v="53.38"/>
    <n v="32"/>
    <x v="0"/>
    <n v="1708.16"/>
    <x v="3"/>
    <x v="3"/>
    <n v="0.59947545897339827"/>
    <n v="108"/>
    <x v="3"/>
  </r>
  <r>
    <x v="1256"/>
    <n v="79.239999999999995"/>
    <n v="210"/>
    <x v="0"/>
    <n v="16640.399999999998"/>
    <x v="3"/>
    <x v="0"/>
    <n v="2.6501766784452299"/>
    <n v="126"/>
    <x v="3"/>
  </r>
  <r>
    <x v="1257"/>
    <n v="45.04"/>
    <n v="1"/>
    <x v="0"/>
    <n v="45.04"/>
    <x v="0"/>
    <x v="2"/>
    <n v="2.2202486678507993E-2"/>
    <n v="125"/>
    <x v="3"/>
  </r>
  <r>
    <x v="1258"/>
    <n v="188.24"/>
    <n v="3"/>
    <x v="0"/>
    <n v="564.72"/>
    <x v="1"/>
    <x v="2"/>
    <n v="1.5937101572460689E-2"/>
    <n v="121"/>
    <x v="3"/>
  </r>
  <r>
    <x v="1259"/>
    <n v="3.62"/>
    <n v="4"/>
    <x v="50"/>
    <n v="14.48"/>
    <x v="0"/>
    <x v="2"/>
    <n v="1.1049723756906078"/>
    <n v="125"/>
    <x v="3"/>
  </r>
  <r>
    <x v="1260"/>
    <n v="0.99"/>
    <n v="85"/>
    <x v="0"/>
    <n v="84.15"/>
    <x v="0"/>
    <x v="0"/>
    <n v="85.858585858585855"/>
    <n v="51"/>
    <x v="3"/>
  </r>
  <r>
    <x v="1261"/>
    <n v="202.6"/>
    <n v="1"/>
    <x v="0"/>
    <n v="202.6"/>
    <x v="2"/>
    <x v="2"/>
    <n v="4.9358341559723592E-3"/>
    <n v="89"/>
    <x v="3"/>
  </r>
  <r>
    <x v="1262"/>
    <n v="129.91999999999999"/>
    <n v="3"/>
    <x v="0"/>
    <n v="389.76"/>
    <x v="1"/>
    <x v="2"/>
    <n v="2.3091133004926111E-2"/>
    <n v="107"/>
    <x v="3"/>
  </r>
  <r>
    <x v="222"/>
    <n v="116.83"/>
    <n v="1"/>
    <x v="0"/>
    <n v="116.83"/>
    <x v="1"/>
    <x v="2"/>
    <n v="8.559445347941454E-3"/>
    <n v="122"/>
    <x v="3"/>
  </r>
  <r>
    <x v="1263"/>
    <n v="649.91999999999996"/>
    <n v="4"/>
    <x v="0"/>
    <n v="2599.6799999999998"/>
    <x v="2"/>
    <x v="2"/>
    <n v="6.1546036435253569E-3"/>
    <n v="126"/>
    <x v="3"/>
  </r>
  <r>
    <x v="1264"/>
    <n v="44.18"/>
    <n v="2"/>
    <x v="0"/>
    <n v="88.36"/>
    <x v="0"/>
    <x v="2"/>
    <n v="4.5269352648257127E-2"/>
    <n v="112"/>
    <x v="3"/>
  </r>
  <r>
    <x v="1265"/>
    <n v="1.68"/>
    <n v="5"/>
    <x v="0"/>
    <n v="8.4"/>
    <x v="0"/>
    <x v="2"/>
    <n v="2.9761904761904763"/>
    <n v="122"/>
    <x v="3"/>
  </r>
  <r>
    <x v="1266"/>
    <n v="32.97"/>
    <n v="51"/>
    <x v="0"/>
    <n v="1681.47"/>
    <x v="0"/>
    <x v="0"/>
    <n v="1.5468607825295724"/>
    <n v="124"/>
    <x v="3"/>
  </r>
  <r>
    <x v="1267"/>
    <n v="14.14"/>
    <n v="14"/>
    <x v="0"/>
    <n v="197.96"/>
    <x v="0"/>
    <x v="3"/>
    <n v="0.99009900990099009"/>
    <n v="112"/>
    <x v="3"/>
  </r>
  <r>
    <x v="1268"/>
    <n v="5.58"/>
    <n v="132"/>
    <x v="0"/>
    <n v="736.56000000000006"/>
    <x v="0"/>
    <x v="0"/>
    <n v="23.655913978494624"/>
    <n v="128"/>
    <x v="3"/>
  </r>
  <r>
    <x v="1269"/>
    <n v="36.880000000000003"/>
    <n v="26"/>
    <x v="51"/>
    <n v="958.88000000000011"/>
    <x v="0"/>
    <x v="3"/>
    <n v="0.7049891540130151"/>
    <n v="128"/>
    <x v="3"/>
  </r>
  <r>
    <x v="1270"/>
    <n v="167.6"/>
    <n v="2"/>
    <x v="0"/>
    <n v="335.2"/>
    <x v="1"/>
    <x v="2"/>
    <n v="1.1933174224343675E-2"/>
    <n v="123"/>
    <x v="3"/>
  </r>
  <r>
    <x v="1271"/>
    <n v="42.82"/>
    <n v="0"/>
    <x v="0"/>
    <n v="0"/>
    <x v="0"/>
    <x v="1"/>
    <n v="0"/>
    <n v="95"/>
    <x v="3"/>
  </r>
  <r>
    <x v="1272"/>
    <n v="446.83"/>
    <n v="27"/>
    <x v="0"/>
    <n v="12064.41"/>
    <x v="2"/>
    <x v="3"/>
    <n v="6.0425665241814565E-2"/>
    <n v="122"/>
    <x v="3"/>
  </r>
  <r>
    <x v="1273"/>
    <n v="207.6"/>
    <n v="7"/>
    <x v="0"/>
    <n v="1453.2"/>
    <x v="2"/>
    <x v="2"/>
    <n v="3.3718689788053952E-2"/>
    <n v="126"/>
    <x v="3"/>
  </r>
  <r>
    <x v="1274"/>
    <n v="35.58"/>
    <n v="1"/>
    <x v="0"/>
    <n v="35.58"/>
    <x v="0"/>
    <x v="2"/>
    <n v="2.8105677346824058E-2"/>
    <n v="127"/>
    <x v="3"/>
  </r>
  <r>
    <x v="1275"/>
    <n v="227.71"/>
    <n v="10"/>
    <x v="0"/>
    <n v="2277.1"/>
    <x v="2"/>
    <x v="2"/>
    <n v="4.3915506565368231E-2"/>
    <n v="121"/>
    <x v="3"/>
  </r>
  <r>
    <x v="1276"/>
    <n v="9.7799999999999994"/>
    <n v="5"/>
    <x v="0"/>
    <n v="48.9"/>
    <x v="0"/>
    <x v="2"/>
    <n v="0.5112474437627812"/>
    <n v="90"/>
    <x v="3"/>
  </r>
  <r>
    <x v="609"/>
    <n v="21.94"/>
    <n v="3000"/>
    <x v="0"/>
    <n v="65820"/>
    <x v="0"/>
    <x v="0"/>
    <n v="136.73655423883318"/>
    <n v="127"/>
    <x v="3"/>
  </r>
  <r>
    <x v="1277"/>
    <n v="7.9"/>
    <n v="10"/>
    <x v="52"/>
    <n v="79"/>
    <x v="0"/>
    <x v="2"/>
    <n v="1.2658227848101264"/>
    <n v="122"/>
    <x v="3"/>
  </r>
  <r>
    <x v="1278"/>
    <n v="154.9"/>
    <n v="6"/>
    <x v="0"/>
    <n v="929.40000000000009"/>
    <x v="1"/>
    <x v="2"/>
    <n v="3.8734667527437053E-2"/>
    <n v="121"/>
    <x v="3"/>
  </r>
  <r>
    <x v="1279"/>
    <n v="8.34"/>
    <n v="1"/>
    <x v="0"/>
    <n v="8.34"/>
    <x v="0"/>
    <x v="2"/>
    <n v="0.11990407673860912"/>
    <n v="124"/>
    <x v="3"/>
  </r>
  <r>
    <x v="1280"/>
    <n v="82.31"/>
    <n v="0"/>
    <x v="0"/>
    <n v="0"/>
    <x v="3"/>
    <x v="1"/>
    <n v="0"/>
    <n v="113"/>
    <x v="3"/>
  </r>
  <r>
    <x v="1281"/>
    <n v="4.76"/>
    <n v="3"/>
    <x v="0"/>
    <n v="14.28"/>
    <x v="0"/>
    <x v="2"/>
    <n v="0.63025210084033612"/>
    <n v="85"/>
    <x v="3"/>
  </r>
  <r>
    <x v="1282"/>
    <n v="136.65"/>
    <n v="12"/>
    <x v="0"/>
    <n v="1639.8000000000002"/>
    <x v="1"/>
    <x v="3"/>
    <n v="8.7815587266739839E-2"/>
    <n v="112"/>
    <x v="3"/>
  </r>
  <r>
    <x v="1283"/>
    <n v="141.28"/>
    <n v="0"/>
    <x v="0"/>
    <n v="0"/>
    <x v="1"/>
    <x v="1"/>
    <n v="0"/>
    <n v="63"/>
    <x v="3"/>
  </r>
  <r>
    <x v="1284"/>
    <n v="153.66"/>
    <n v="1"/>
    <x v="0"/>
    <n v="153.66"/>
    <x v="1"/>
    <x v="2"/>
    <n v="6.5078745281790971E-3"/>
    <n v="127"/>
    <x v="3"/>
  </r>
  <r>
    <x v="1285"/>
    <n v="81.19"/>
    <n v="39"/>
    <x v="0"/>
    <n v="3166.41"/>
    <x v="3"/>
    <x v="3"/>
    <n v="0.48035472348811431"/>
    <n v="119"/>
    <x v="3"/>
  </r>
  <r>
    <x v="1286"/>
    <n v="73.06"/>
    <n v="26"/>
    <x v="0"/>
    <n v="1899.56"/>
    <x v="3"/>
    <x v="3"/>
    <n v="0.35587188612099641"/>
    <n v="126"/>
    <x v="3"/>
  </r>
  <r>
    <x v="1287"/>
    <n v="157.35"/>
    <n v="1"/>
    <x v="0"/>
    <n v="157.35"/>
    <x v="1"/>
    <x v="2"/>
    <n v="6.3552589768033048E-3"/>
    <n v="128"/>
    <x v="3"/>
  </r>
  <r>
    <x v="1288"/>
    <n v="81.400000000000006"/>
    <n v="1"/>
    <x v="0"/>
    <n v="81.400000000000006"/>
    <x v="3"/>
    <x v="2"/>
    <n v="1.2285012285012284E-2"/>
    <n v="114"/>
    <x v="3"/>
  </r>
  <r>
    <x v="1289"/>
    <n v="77.39"/>
    <n v="5"/>
    <x v="0"/>
    <n v="386.95"/>
    <x v="3"/>
    <x v="2"/>
    <n v="6.4607830469052843E-2"/>
    <n v="109"/>
    <x v="3"/>
  </r>
  <r>
    <x v="1290"/>
    <n v="60.33"/>
    <n v="2"/>
    <x v="0"/>
    <n v="120.66"/>
    <x v="3"/>
    <x v="2"/>
    <n v="3.3151002817835243E-2"/>
    <n v="89"/>
    <x v="3"/>
  </r>
  <r>
    <x v="1291"/>
    <n v="144.16"/>
    <n v="6"/>
    <x v="0"/>
    <n v="864.96"/>
    <x v="1"/>
    <x v="2"/>
    <n v="4.1620421753607105E-2"/>
    <n v="128"/>
    <x v="3"/>
  </r>
  <r>
    <x v="1292"/>
    <n v="37.56"/>
    <n v="3"/>
    <x v="0"/>
    <n v="112.68"/>
    <x v="0"/>
    <x v="2"/>
    <n v="7.9872204472843447E-2"/>
    <n v="122"/>
    <x v="3"/>
  </r>
  <r>
    <x v="1293"/>
    <n v="103.66"/>
    <n v="4"/>
    <x v="0"/>
    <n v="414.64"/>
    <x v="1"/>
    <x v="2"/>
    <n v="3.8587690526721979E-2"/>
    <n v="115"/>
    <x v="3"/>
  </r>
  <r>
    <x v="1294"/>
    <n v="1.87"/>
    <n v="7"/>
    <x v="0"/>
    <n v="13.09"/>
    <x v="0"/>
    <x v="2"/>
    <n v="3.7433155080213902"/>
    <n v="124"/>
    <x v="3"/>
  </r>
  <r>
    <x v="1295"/>
    <n v="326.51"/>
    <n v="3"/>
    <x v="0"/>
    <n v="979.53"/>
    <x v="2"/>
    <x v="2"/>
    <n v="9.1880799975498448E-3"/>
    <n v="127"/>
    <x v="3"/>
  </r>
  <r>
    <x v="1296"/>
    <n v="26.46"/>
    <n v="4"/>
    <x v="0"/>
    <n v="105.84"/>
    <x v="0"/>
    <x v="2"/>
    <n v="0.15117157974300832"/>
    <n v="98"/>
    <x v="3"/>
  </r>
  <r>
    <x v="1297"/>
    <n v="234.32"/>
    <n v="18"/>
    <x v="0"/>
    <n v="4217.76"/>
    <x v="2"/>
    <x v="3"/>
    <n v="7.6818026630249239E-2"/>
    <n v="126"/>
    <x v="3"/>
  </r>
  <r>
    <x v="1298"/>
    <n v="133.4"/>
    <n v="3"/>
    <x v="0"/>
    <n v="400.20000000000005"/>
    <x v="1"/>
    <x v="2"/>
    <n v="2.2488755622188904E-2"/>
    <n v="127"/>
    <x v="3"/>
  </r>
  <r>
    <x v="1299"/>
    <n v="93.36"/>
    <n v="12"/>
    <x v="0"/>
    <n v="1120.32"/>
    <x v="3"/>
    <x v="3"/>
    <n v="0.12853470437017994"/>
    <n v="126"/>
    <x v="3"/>
  </r>
  <r>
    <x v="1300"/>
    <n v="122.58"/>
    <n v="1"/>
    <x v="0"/>
    <n v="122.58"/>
    <x v="1"/>
    <x v="2"/>
    <n v="8.1579376733561752E-3"/>
    <n v="127"/>
    <x v="3"/>
  </r>
  <r>
    <x v="1301"/>
    <n v="148.72999999999999"/>
    <n v="8"/>
    <x v="0"/>
    <n v="1189.8399999999999"/>
    <x v="1"/>
    <x v="2"/>
    <n v="5.3788744705170449E-2"/>
    <n v="128"/>
    <x v="3"/>
  </r>
  <r>
    <x v="1302"/>
    <n v="140.02000000000001"/>
    <n v="8"/>
    <x v="0"/>
    <n v="1120.1600000000001"/>
    <x v="1"/>
    <x v="2"/>
    <n v="5.7134695043565199E-2"/>
    <n v="126"/>
    <x v="3"/>
  </r>
  <r>
    <x v="1303"/>
    <n v="106.92"/>
    <n v="1"/>
    <x v="0"/>
    <n v="106.92"/>
    <x v="1"/>
    <x v="2"/>
    <n v="9.3527871305649074E-3"/>
    <n v="116"/>
    <x v="3"/>
  </r>
  <r>
    <x v="1304"/>
    <n v="38.65"/>
    <n v="1"/>
    <x v="0"/>
    <n v="38.65"/>
    <x v="0"/>
    <x v="2"/>
    <n v="2.5873221216041398E-2"/>
    <n v="107"/>
    <x v="3"/>
  </r>
  <r>
    <x v="1305"/>
    <n v="59.51"/>
    <n v="15"/>
    <x v="0"/>
    <n v="892.65"/>
    <x v="3"/>
    <x v="3"/>
    <n v="0.2520584775667955"/>
    <n v="126"/>
    <x v="3"/>
  </r>
  <r>
    <x v="591"/>
    <n v="117.1"/>
    <n v="1"/>
    <x v="0"/>
    <n v="117.1"/>
    <x v="1"/>
    <x v="2"/>
    <n v="8.539709649871904E-3"/>
    <n v="115"/>
    <x v="3"/>
  </r>
  <r>
    <x v="1306"/>
    <n v="121.45"/>
    <n v="5"/>
    <x v="0"/>
    <n v="607.25"/>
    <x v="1"/>
    <x v="2"/>
    <n v="4.1169205434335117E-2"/>
    <n v="119"/>
    <x v="3"/>
  </r>
  <r>
    <x v="1307"/>
    <n v="80.48"/>
    <n v="3"/>
    <x v="0"/>
    <n v="241.44"/>
    <x v="3"/>
    <x v="2"/>
    <n v="3.7276341948310136E-2"/>
    <n v="96"/>
    <x v="3"/>
  </r>
  <r>
    <x v="1308"/>
    <n v="345.76"/>
    <n v="31"/>
    <x v="0"/>
    <n v="10718.56"/>
    <x v="2"/>
    <x v="3"/>
    <n v="8.9657565941693662E-2"/>
    <n v="128"/>
    <x v="3"/>
  </r>
  <r>
    <x v="1309"/>
    <n v="47.46"/>
    <n v="3"/>
    <x v="0"/>
    <n v="142.38"/>
    <x v="0"/>
    <x v="2"/>
    <n v="6.3211125158027806E-2"/>
    <n v="110"/>
    <x v="3"/>
  </r>
  <r>
    <x v="1310"/>
    <n v="15.56"/>
    <n v="22"/>
    <x v="0"/>
    <n v="342.32"/>
    <x v="0"/>
    <x v="3"/>
    <n v="1.4138817480719794"/>
    <n v="114"/>
    <x v="3"/>
  </r>
  <r>
    <x v="1311"/>
    <n v="26.41"/>
    <n v="7"/>
    <x v="0"/>
    <n v="184.87"/>
    <x v="0"/>
    <x v="2"/>
    <n v="0.26505111700113593"/>
    <n v="120"/>
    <x v="3"/>
  </r>
  <r>
    <x v="1312"/>
    <n v="91.82"/>
    <n v="13"/>
    <x v="53"/>
    <n v="1193.6599999999999"/>
    <x v="3"/>
    <x v="3"/>
    <n v="0.14158135482465695"/>
    <n v="111"/>
    <x v="3"/>
  </r>
  <r>
    <x v="1313"/>
    <n v="2.31"/>
    <n v="8"/>
    <x v="0"/>
    <n v="18.48"/>
    <x v="0"/>
    <x v="2"/>
    <n v="3.4632034632034632"/>
    <n v="118"/>
    <x v="3"/>
  </r>
  <r>
    <x v="1314"/>
    <n v="5.89"/>
    <n v="12"/>
    <x v="0"/>
    <n v="70.679999999999993"/>
    <x v="0"/>
    <x v="3"/>
    <n v="2.037351443123939"/>
    <n v="123"/>
    <x v="3"/>
  </r>
  <r>
    <x v="1315"/>
    <n v="30.7"/>
    <n v="1"/>
    <x v="54"/>
    <n v="30.7"/>
    <x v="0"/>
    <x v="2"/>
    <n v="3.2573289902280131E-2"/>
    <n v="128"/>
    <x v="3"/>
  </r>
  <r>
    <x v="1316"/>
    <n v="30.11"/>
    <n v="11"/>
    <x v="0"/>
    <n v="331.21"/>
    <x v="0"/>
    <x v="3"/>
    <n v="0.3653271338425772"/>
    <n v="125"/>
    <x v="3"/>
  </r>
  <r>
    <x v="1317"/>
    <n v="107.89"/>
    <n v="1"/>
    <x v="0"/>
    <n v="107.89"/>
    <x v="1"/>
    <x v="2"/>
    <n v="9.2686996014459174E-3"/>
    <n v="125"/>
    <x v="3"/>
  </r>
  <r>
    <x v="1318"/>
    <n v="64.319999999999993"/>
    <n v="0"/>
    <x v="0"/>
    <n v="0"/>
    <x v="3"/>
    <x v="1"/>
    <n v="0"/>
    <n v="112"/>
    <x v="3"/>
  </r>
  <r>
    <x v="1319"/>
    <n v="71.02"/>
    <n v="5"/>
    <x v="0"/>
    <n v="355.09999999999997"/>
    <x v="3"/>
    <x v="2"/>
    <n v="7.0402703463813013E-2"/>
    <n v="99"/>
    <x v="3"/>
  </r>
  <r>
    <x v="1320"/>
    <n v="21.5"/>
    <n v="6"/>
    <x v="0"/>
    <n v="129"/>
    <x v="0"/>
    <x v="2"/>
    <n v="0.27906976744186046"/>
    <n v="115"/>
    <x v="3"/>
  </r>
  <r>
    <x v="1321"/>
    <n v="84.5"/>
    <n v="3"/>
    <x v="0"/>
    <n v="253.5"/>
    <x v="3"/>
    <x v="2"/>
    <n v="3.5502958579881658E-2"/>
    <n v="116"/>
    <x v="3"/>
  </r>
  <r>
    <x v="1322"/>
    <n v="29.34"/>
    <n v="93"/>
    <x v="0"/>
    <n v="2728.62"/>
    <x v="0"/>
    <x v="0"/>
    <n v="3.1697341513292434"/>
    <n v="125"/>
    <x v="3"/>
  </r>
  <r>
    <x v="1323"/>
    <n v="227.77"/>
    <n v="1"/>
    <x v="0"/>
    <n v="227.77"/>
    <x v="2"/>
    <x v="2"/>
    <n v="4.390393818325504E-3"/>
    <n v="121"/>
    <x v="3"/>
  </r>
  <r>
    <x v="1324"/>
    <n v="152.76"/>
    <n v="13"/>
    <x v="0"/>
    <n v="1985.8799999999999"/>
    <x v="1"/>
    <x v="3"/>
    <n v="8.5100811730819598E-2"/>
    <n v="87"/>
    <x v="3"/>
  </r>
  <r>
    <x v="916"/>
    <n v="88.61"/>
    <n v="19"/>
    <x v="0"/>
    <n v="1683.59"/>
    <x v="3"/>
    <x v="3"/>
    <n v="0.21442275138246247"/>
    <n v="128"/>
    <x v="3"/>
  </r>
  <r>
    <x v="1325"/>
    <n v="3.38"/>
    <n v="16"/>
    <x v="55"/>
    <n v="54.08"/>
    <x v="0"/>
    <x v="3"/>
    <n v="4.7337278106508878"/>
    <n v="126"/>
    <x v="3"/>
  </r>
  <r>
    <x v="1326"/>
    <n v="31.26"/>
    <n v="112"/>
    <x v="0"/>
    <n v="3501.1200000000003"/>
    <x v="0"/>
    <x v="0"/>
    <n v="3.582853486884197"/>
    <n v="126"/>
    <x v="3"/>
  </r>
  <r>
    <x v="1327"/>
    <n v="219.89"/>
    <n v="1"/>
    <x v="0"/>
    <n v="219.89"/>
    <x v="2"/>
    <x v="2"/>
    <n v="4.547728409659375E-3"/>
    <n v="127"/>
    <x v="3"/>
  </r>
  <r>
    <x v="1328"/>
    <n v="84.81"/>
    <n v="5"/>
    <x v="0"/>
    <n v="424.05"/>
    <x v="3"/>
    <x v="2"/>
    <n v="5.8955311873599807E-2"/>
    <n v="109"/>
    <x v="3"/>
  </r>
  <r>
    <x v="1329"/>
    <n v="296.2"/>
    <n v="3"/>
    <x v="0"/>
    <n v="888.59999999999991"/>
    <x v="2"/>
    <x v="2"/>
    <n v="1.012829169480081E-2"/>
    <n v="95"/>
    <x v="3"/>
  </r>
  <r>
    <x v="1330"/>
    <n v="198.25"/>
    <n v="4"/>
    <x v="0"/>
    <n v="793"/>
    <x v="1"/>
    <x v="2"/>
    <n v="2.0176544766708701E-2"/>
    <n v="127"/>
    <x v="3"/>
  </r>
  <r>
    <x v="1331"/>
    <n v="318.37"/>
    <n v="4"/>
    <x v="0"/>
    <n v="1273.48"/>
    <x v="2"/>
    <x v="2"/>
    <n v="1.2563997864120362E-2"/>
    <n v="104"/>
    <x v="3"/>
  </r>
  <r>
    <x v="1332"/>
    <n v="11.71"/>
    <n v="6"/>
    <x v="0"/>
    <n v="70.260000000000005"/>
    <x v="0"/>
    <x v="2"/>
    <n v="0.51238257899231421"/>
    <n v="118"/>
    <x v="3"/>
  </r>
  <r>
    <x v="1333"/>
    <n v="30.82"/>
    <n v="1"/>
    <x v="0"/>
    <n v="30.82"/>
    <x v="0"/>
    <x v="2"/>
    <n v="3.2446463335496431E-2"/>
    <n v="120"/>
    <x v="3"/>
  </r>
  <r>
    <x v="1334"/>
    <n v="47.52"/>
    <n v="8"/>
    <x v="0"/>
    <n v="380.16"/>
    <x v="0"/>
    <x v="2"/>
    <n v="0.16835016835016833"/>
    <n v="128"/>
    <x v="3"/>
  </r>
  <r>
    <x v="618"/>
    <n v="33.799999999999997"/>
    <n v="14"/>
    <x v="0"/>
    <n v="473.19999999999993"/>
    <x v="0"/>
    <x v="3"/>
    <n v="0.41420118343195272"/>
    <n v="126"/>
    <x v="3"/>
  </r>
  <r>
    <x v="1335"/>
    <n v="171.84"/>
    <n v="3"/>
    <x v="0"/>
    <n v="515.52"/>
    <x v="1"/>
    <x v="2"/>
    <n v="1.7458100558659217E-2"/>
    <n v="125"/>
    <x v="3"/>
  </r>
  <r>
    <x v="1336"/>
    <n v="59.24"/>
    <n v="5"/>
    <x v="0"/>
    <n v="296.2"/>
    <x v="3"/>
    <x v="2"/>
    <n v="8.4402430790006755E-2"/>
    <n v="126"/>
    <x v="3"/>
  </r>
  <r>
    <x v="1337"/>
    <n v="179.38"/>
    <n v="11"/>
    <x v="0"/>
    <n v="1973.1799999999998"/>
    <x v="1"/>
    <x v="3"/>
    <n v="6.1322332478537182E-2"/>
    <n v="127"/>
    <x v="3"/>
  </r>
  <r>
    <x v="1338"/>
    <n v="163.92"/>
    <n v="2"/>
    <x v="0"/>
    <n v="327.84"/>
    <x v="1"/>
    <x v="2"/>
    <n v="1.2201073694485115E-2"/>
    <n v="122"/>
    <x v="3"/>
  </r>
  <r>
    <x v="1339"/>
    <n v="71.08"/>
    <n v="4"/>
    <x v="0"/>
    <n v="284.32"/>
    <x v="3"/>
    <x v="2"/>
    <n v="5.6274620146314014E-2"/>
    <n v="106"/>
    <x v="3"/>
  </r>
  <r>
    <x v="1340"/>
    <n v="64.56"/>
    <n v="18"/>
    <x v="0"/>
    <n v="1162.08"/>
    <x v="3"/>
    <x v="3"/>
    <n v="0.27881040892193309"/>
    <n v="105"/>
    <x v="3"/>
  </r>
  <r>
    <x v="1341"/>
    <n v="467.98"/>
    <n v="2"/>
    <x v="0"/>
    <n v="935.96"/>
    <x v="2"/>
    <x v="2"/>
    <n v="4.2736869096969953E-3"/>
    <n v="128"/>
    <x v="3"/>
  </r>
  <r>
    <x v="1342"/>
    <n v="210.24"/>
    <n v="4"/>
    <x v="0"/>
    <n v="840.96"/>
    <x v="2"/>
    <x v="2"/>
    <n v="1.9025875190258751E-2"/>
    <n v="90"/>
    <x v="3"/>
  </r>
  <r>
    <x v="1343"/>
    <n v="18.239999999999998"/>
    <n v="2"/>
    <x v="0"/>
    <n v="36.479999999999997"/>
    <x v="0"/>
    <x v="2"/>
    <n v="0.10964912280701755"/>
    <n v="118"/>
    <x v="3"/>
  </r>
  <r>
    <x v="1344"/>
    <n v="176.79"/>
    <n v="3"/>
    <x v="0"/>
    <n v="530.37"/>
    <x v="1"/>
    <x v="2"/>
    <n v="1.6969285593076533E-2"/>
    <n v="99"/>
    <x v="3"/>
  </r>
  <r>
    <x v="1345"/>
    <n v="89.59"/>
    <n v="11"/>
    <x v="0"/>
    <n v="985.49"/>
    <x v="3"/>
    <x v="3"/>
    <n v="0.12278156044201362"/>
    <n v="119"/>
    <x v="3"/>
  </r>
  <r>
    <x v="1346"/>
    <n v="37.24"/>
    <n v="10"/>
    <x v="0"/>
    <n v="372.40000000000003"/>
    <x v="0"/>
    <x v="2"/>
    <n v="0.26852846401718583"/>
    <n v="113"/>
    <x v="3"/>
  </r>
  <r>
    <x v="1347"/>
    <n v="65.64"/>
    <n v="5"/>
    <x v="0"/>
    <n v="328.2"/>
    <x v="3"/>
    <x v="2"/>
    <n v="7.6173065204143811E-2"/>
    <n v="93"/>
    <x v="3"/>
  </r>
  <r>
    <x v="1348"/>
    <n v="23.76"/>
    <n v="2"/>
    <x v="0"/>
    <n v="47.52"/>
    <x v="0"/>
    <x v="2"/>
    <n v="8.4175084175084167E-2"/>
    <n v="128"/>
    <x v="3"/>
  </r>
  <r>
    <x v="1349"/>
    <n v="26.18"/>
    <n v="15"/>
    <x v="56"/>
    <n v="392.7"/>
    <x v="0"/>
    <x v="3"/>
    <n v="0.57295645530939654"/>
    <n v="128"/>
    <x v="3"/>
  </r>
  <r>
    <x v="1350"/>
    <n v="11.3"/>
    <n v="10"/>
    <x v="15"/>
    <n v="113"/>
    <x v="0"/>
    <x v="2"/>
    <n v="0.88495575221238931"/>
    <n v="126"/>
    <x v="3"/>
  </r>
  <r>
    <x v="1351"/>
    <n v="165.09"/>
    <n v="20"/>
    <x v="0"/>
    <n v="3301.8"/>
    <x v="1"/>
    <x v="3"/>
    <n v="0.12114604155309225"/>
    <n v="125"/>
    <x v="3"/>
  </r>
  <r>
    <x v="1352"/>
    <n v="273.05"/>
    <n v="1"/>
    <x v="0"/>
    <n v="273.05"/>
    <x v="2"/>
    <x v="2"/>
    <n v="3.6623329060611609E-3"/>
    <n v="119"/>
    <x v="3"/>
  </r>
  <r>
    <x v="1353"/>
    <n v="34.22"/>
    <n v="41"/>
    <x v="0"/>
    <n v="1403.02"/>
    <x v="0"/>
    <x v="3"/>
    <n v="1.1981297486849796"/>
    <n v="107"/>
    <x v="3"/>
  </r>
  <r>
    <x v="1354"/>
    <n v="41.36"/>
    <n v="3"/>
    <x v="0"/>
    <n v="124.08"/>
    <x v="0"/>
    <x v="2"/>
    <n v="7.2533849129593805E-2"/>
    <n v="119"/>
    <x v="3"/>
  </r>
  <r>
    <x v="1355"/>
    <n v="50.45"/>
    <n v="25"/>
    <x v="0"/>
    <n v="1261.25"/>
    <x v="3"/>
    <x v="3"/>
    <n v="0.49554013875123881"/>
    <n v="127"/>
    <x v="3"/>
  </r>
  <r>
    <x v="1356"/>
    <n v="388.04"/>
    <n v="4"/>
    <x v="0"/>
    <n v="1552.16"/>
    <x v="2"/>
    <x v="2"/>
    <n v="1.0308215647871353E-2"/>
    <n v="127"/>
    <x v="3"/>
  </r>
  <r>
    <x v="1357"/>
    <n v="136.21"/>
    <n v="3"/>
    <x v="0"/>
    <n v="408.63"/>
    <x v="1"/>
    <x v="2"/>
    <n v="2.2024814624476908E-2"/>
    <n v="99"/>
    <x v="3"/>
  </r>
  <r>
    <x v="1358"/>
    <n v="647.03"/>
    <n v="24"/>
    <x v="0"/>
    <n v="15528.72"/>
    <x v="2"/>
    <x v="3"/>
    <n v="3.7092561395916726E-2"/>
    <n v="117"/>
    <x v="3"/>
  </r>
  <r>
    <x v="1359"/>
    <n v="83.6"/>
    <n v="13"/>
    <x v="0"/>
    <n v="1086.8"/>
    <x v="3"/>
    <x v="3"/>
    <n v="0.15550239234449761"/>
    <n v="116"/>
    <x v="3"/>
  </r>
  <r>
    <x v="1360"/>
    <n v="58.09"/>
    <n v="2"/>
    <x v="0"/>
    <n v="116.18"/>
    <x v="3"/>
    <x v="2"/>
    <n v="3.4429333792391117E-2"/>
    <n v="101"/>
    <x v="3"/>
  </r>
  <r>
    <x v="1361"/>
    <n v="196.44"/>
    <n v="10"/>
    <x v="0"/>
    <n v="1964.4"/>
    <x v="1"/>
    <x v="2"/>
    <n v="5.0906129097943391E-2"/>
    <n v="128"/>
    <x v="3"/>
  </r>
  <r>
    <x v="1362"/>
    <n v="52.33"/>
    <n v="1"/>
    <x v="0"/>
    <n v="52.33"/>
    <x v="3"/>
    <x v="2"/>
    <n v="1.910949742021785E-2"/>
    <n v="123"/>
    <x v="3"/>
  </r>
  <r>
    <x v="1363"/>
    <n v="112.51"/>
    <n v="2"/>
    <x v="0"/>
    <n v="225.02"/>
    <x v="1"/>
    <x v="2"/>
    <n v="1.7776197671318106E-2"/>
    <n v="124"/>
    <x v="3"/>
  </r>
  <r>
    <x v="1364"/>
    <n v="159.18"/>
    <n v="9"/>
    <x v="0"/>
    <n v="1432.6200000000001"/>
    <x v="1"/>
    <x v="2"/>
    <n v="5.6539766302299281E-2"/>
    <n v="127"/>
    <x v="3"/>
  </r>
  <r>
    <x v="1365"/>
    <n v="6.08"/>
    <n v="3"/>
    <x v="0"/>
    <n v="18.240000000000002"/>
    <x v="0"/>
    <x v="2"/>
    <n v="0.49342105263157893"/>
    <n v="111"/>
    <x v="3"/>
  </r>
  <r>
    <x v="1366"/>
    <n v="89.61"/>
    <n v="4"/>
    <x v="0"/>
    <n v="358.44"/>
    <x v="3"/>
    <x v="2"/>
    <n v="4.4637875237138712E-2"/>
    <n v="111"/>
    <x v="3"/>
  </r>
  <r>
    <x v="1367"/>
    <n v="102.14"/>
    <n v="2"/>
    <x v="0"/>
    <n v="204.28"/>
    <x v="1"/>
    <x v="2"/>
    <n v="1.9580967299784608E-2"/>
    <n v="126"/>
    <x v="3"/>
  </r>
  <r>
    <x v="1368"/>
    <n v="5.43"/>
    <n v="38"/>
    <x v="0"/>
    <n v="206.33999999999997"/>
    <x v="0"/>
    <x v="3"/>
    <n v="6.9981583793738498"/>
    <n v="98"/>
    <x v="3"/>
  </r>
  <r>
    <x v="1369"/>
    <n v="91.83"/>
    <n v="2"/>
    <x v="0"/>
    <n v="183.66"/>
    <x v="3"/>
    <x v="2"/>
    <n v="2.1779374931939453E-2"/>
    <n v="119"/>
    <x v="3"/>
  </r>
  <r>
    <x v="1370"/>
    <n v="39.549999999999997"/>
    <n v="1"/>
    <x v="0"/>
    <n v="39.549999999999997"/>
    <x v="0"/>
    <x v="2"/>
    <n v="2.5284450063211127E-2"/>
    <n v="126"/>
    <x v="3"/>
  </r>
  <r>
    <x v="1371"/>
    <n v="66.040000000000006"/>
    <n v="20"/>
    <x v="57"/>
    <n v="1320.8000000000002"/>
    <x v="3"/>
    <x v="3"/>
    <n v="0.30284675953967288"/>
    <n v="126"/>
    <x v="3"/>
  </r>
  <r>
    <x v="1372"/>
    <n v="78.849999999999994"/>
    <n v="16"/>
    <x v="0"/>
    <n v="1261.5999999999999"/>
    <x v="3"/>
    <x v="3"/>
    <n v="0.20291693088142043"/>
    <n v="126"/>
    <x v="3"/>
  </r>
  <r>
    <x v="1373"/>
    <n v="136.18"/>
    <n v="6"/>
    <x v="0"/>
    <n v="817.08"/>
    <x v="1"/>
    <x v="2"/>
    <n v="4.4059333235423701E-2"/>
    <n v="98"/>
    <x v="3"/>
  </r>
  <r>
    <x v="1373"/>
    <n v="136.18"/>
    <n v="6"/>
    <x v="0"/>
    <n v="817.08"/>
    <x v="1"/>
    <x v="2"/>
    <n v="4.4059333235423701E-2"/>
    <n v="98"/>
    <x v="3"/>
  </r>
  <r>
    <x v="1374"/>
    <n v="244.72"/>
    <n v="7"/>
    <x v="0"/>
    <n v="1713.04"/>
    <x v="2"/>
    <x v="2"/>
    <n v="2.8604118993135013E-2"/>
    <n v="128"/>
    <x v="3"/>
  </r>
  <r>
    <x v="1375"/>
    <n v="68.59"/>
    <n v="2"/>
    <x v="0"/>
    <n v="137.18"/>
    <x v="3"/>
    <x v="2"/>
    <n v="2.9158769499927101E-2"/>
    <n v="124"/>
    <x v="3"/>
  </r>
  <r>
    <x v="1376"/>
    <n v="3.79"/>
    <n v="43"/>
    <x v="0"/>
    <n v="162.97"/>
    <x v="0"/>
    <x v="3"/>
    <n v="11.345646437994723"/>
    <n v="122"/>
    <x v="3"/>
  </r>
  <r>
    <x v="1377"/>
    <n v="40.6"/>
    <n v="10"/>
    <x v="0"/>
    <n v="406"/>
    <x v="0"/>
    <x v="2"/>
    <n v="0.24630541871921183"/>
    <n v="125"/>
    <x v="3"/>
  </r>
  <r>
    <x v="1378"/>
    <n v="104.68"/>
    <n v="2"/>
    <x v="0"/>
    <n v="209.36"/>
    <x v="1"/>
    <x v="2"/>
    <n v="1.910584638899503E-2"/>
    <n v="117"/>
    <x v="3"/>
  </r>
  <r>
    <x v="1379"/>
    <n v="0.99"/>
    <n v="32"/>
    <x v="0"/>
    <n v="31.68"/>
    <x v="0"/>
    <x v="3"/>
    <n v="32.323232323232325"/>
    <n v="128"/>
    <x v="3"/>
  </r>
  <r>
    <x v="676"/>
    <n v="37.409999999999997"/>
    <n v="11"/>
    <x v="0"/>
    <n v="411.51"/>
    <x v="0"/>
    <x v="3"/>
    <n v="0.29403902699812889"/>
    <n v="126"/>
    <x v="3"/>
  </r>
  <r>
    <x v="1380"/>
    <n v="21.19"/>
    <n v="42"/>
    <x v="58"/>
    <n v="889.98"/>
    <x v="0"/>
    <x v="3"/>
    <n v="1.9820670127418591"/>
    <n v="128"/>
    <x v="3"/>
  </r>
  <r>
    <x v="1381"/>
    <n v="28.38"/>
    <n v="36"/>
    <x v="0"/>
    <n v="1021.68"/>
    <x v="0"/>
    <x v="3"/>
    <n v="1.2684989429175477"/>
    <n v="128"/>
    <x v="3"/>
  </r>
  <r>
    <x v="1382"/>
    <n v="37.69"/>
    <n v="34"/>
    <x v="59"/>
    <n v="1281.46"/>
    <x v="0"/>
    <x v="3"/>
    <n v="0.9020960466967366"/>
    <n v="124"/>
    <x v="3"/>
  </r>
  <r>
    <x v="1383"/>
    <n v="64.680000000000007"/>
    <n v="1"/>
    <x v="0"/>
    <n v="64.680000000000007"/>
    <x v="3"/>
    <x v="2"/>
    <n v="1.5460729746444031E-2"/>
    <n v="103"/>
    <x v="3"/>
  </r>
  <r>
    <x v="1384"/>
    <n v="267.44"/>
    <n v="10"/>
    <x v="0"/>
    <n v="2674.4"/>
    <x v="2"/>
    <x v="2"/>
    <n v="3.7391564463057136E-2"/>
    <n v="118"/>
    <x v="3"/>
  </r>
  <r>
    <x v="1385"/>
    <n v="10.45"/>
    <n v="31"/>
    <x v="0"/>
    <n v="323.95"/>
    <x v="0"/>
    <x v="3"/>
    <n v="2.9665071770334932"/>
    <n v="125"/>
    <x v="3"/>
  </r>
  <r>
    <x v="1386"/>
    <n v="115.15"/>
    <n v="58"/>
    <x v="60"/>
    <n v="6678.7000000000007"/>
    <x v="1"/>
    <x v="0"/>
    <n v="0.5036908380373426"/>
    <n v="119"/>
    <x v="3"/>
  </r>
  <r>
    <x v="1387"/>
    <n v="40.619999999999997"/>
    <n v="2"/>
    <x v="0"/>
    <n v="81.239999999999995"/>
    <x v="0"/>
    <x v="2"/>
    <n v="4.9236829148202856E-2"/>
    <n v="125"/>
    <x v="3"/>
  </r>
  <r>
    <x v="1388"/>
    <n v="49.17"/>
    <n v="3"/>
    <x v="0"/>
    <n v="147.51"/>
    <x v="0"/>
    <x v="2"/>
    <n v="6.1012812690665039E-2"/>
    <n v="66"/>
    <x v="3"/>
  </r>
  <r>
    <x v="1389"/>
    <n v="139.28"/>
    <n v="8"/>
    <x v="0"/>
    <n v="1114.24"/>
    <x v="1"/>
    <x v="2"/>
    <n v="5.7438253877082138E-2"/>
    <n v="117"/>
    <x v="3"/>
  </r>
  <r>
    <x v="1390"/>
    <n v="198.12"/>
    <n v="8"/>
    <x v="0"/>
    <n v="1584.96"/>
    <x v="1"/>
    <x v="2"/>
    <n v="4.0379567938623052E-2"/>
    <n v="128"/>
    <x v="3"/>
  </r>
  <r>
    <x v="1391"/>
    <n v="11.2"/>
    <n v="900"/>
    <x v="0"/>
    <n v="10080"/>
    <x v="0"/>
    <x v="0"/>
    <n v="80.357142857142861"/>
    <n v="124"/>
    <x v="3"/>
  </r>
  <r>
    <x v="1392"/>
    <n v="43.32"/>
    <n v="0"/>
    <x v="0"/>
    <n v="0"/>
    <x v="0"/>
    <x v="1"/>
    <n v="0"/>
    <n v="126"/>
    <x v="3"/>
  </r>
  <r>
    <x v="1393"/>
    <n v="47.01"/>
    <n v="10"/>
    <x v="0"/>
    <n v="470.09999999999997"/>
    <x v="0"/>
    <x v="2"/>
    <n v="0.21272069772388855"/>
    <n v="108"/>
    <x v="3"/>
  </r>
  <r>
    <x v="1394"/>
    <n v="177.9"/>
    <n v="3"/>
    <x v="0"/>
    <n v="533.70000000000005"/>
    <x v="1"/>
    <x v="2"/>
    <n v="1.6863406408094434E-2"/>
    <n v="105"/>
    <x v="3"/>
  </r>
  <r>
    <x v="1395"/>
    <n v="70.98"/>
    <n v="6"/>
    <x v="0"/>
    <n v="425.88"/>
    <x v="3"/>
    <x v="2"/>
    <n v="8.453085376162299E-2"/>
    <n v="128"/>
    <x v="3"/>
  </r>
  <r>
    <x v="1396"/>
    <n v="118.92"/>
    <n v="11"/>
    <x v="0"/>
    <n v="1308.1200000000001"/>
    <x v="1"/>
    <x v="3"/>
    <n v="9.2499159098553649E-2"/>
    <n v="118"/>
    <x v="3"/>
  </r>
  <r>
    <x v="1397"/>
    <n v="84.13"/>
    <n v="1"/>
    <x v="0"/>
    <n v="84.13"/>
    <x v="3"/>
    <x v="2"/>
    <n v="1.1886366337810532E-2"/>
    <n v="128"/>
    <x v="3"/>
  </r>
  <r>
    <x v="1398"/>
    <n v="212.6"/>
    <n v="6"/>
    <x v="0"/>
    <n v="1275.5999999999999"/>
    <x v="2"/>
    <x v="2"/>
    <n v="2.8222013170272814E-2"/>
    <n v="111"/>
    <x v="3"/>
  </r>
  <r>
    <x v="1399"/>
    <n v="162.02000000000001"/>
    <n v="7"/>
    <x v="0"/>
    <n v="1134.1400000000001"/>
    <x v="1"/>
    <x v="2"/>
    <n v="4.3204542649055669E-2"/>
    <n v="125"/>
    <x v="3"/>
  </r>
  <r>
    <x v="1400"/>
    <n v="10.55"/>
    <n v="54"/>
    <x v="0"/>
    <n v="569.70000000000005"/>
    <x v="0"/>
    <x v="0"/>
    <n v="5.1184834123222744"/>
    <n v="128"/>
    <x v="3"/>
  </r>
  <r>
    <x v="1401"/>
    <n v="227.32"/>
    <n v="2"/>
    <x v="0"/>
    <n v="454.64"/>
    <x v="2"/>
    <x v="2"/>
    <n v="8.7981699806440258E-3"/>
    <n v="127"/>
    <x v="3"/>
  </r>
  <r>
    <x v="1402"/>
    <n v="359.2"/>
    <n v="5"/>
    <x v="0"/>
    <n v="1796"/>
    <x v="2"/>
    <x v="2"/>
    <n v="1.3919821826280624E-2"/>
    <n v="126"/>
    <x v="3"/>
  </r>
  <r>
    <x v="1403"/>
    <n v="30.73"/>
    <n v="3"/>
    <x v="0"/>
    <n v="92.19"/>
    <x v="0"/>
    <x v="2"/>
    <n v="9.7624471200780993E-2"/>
    <n v="128"/>
    <x v="3"/>
  </r>
  <r>
    <x v="1404"/>
    <n v="143.16"/>
    <n v="6"/>
    <x v="0"/>
    <n v="858.96"/>
    <x v="1"/>
    <x v="2"/>
    <n v="4.1911148365465216E-2"/>
    <n v="101"/>
    <x v="3"/>
  </r>
  <r>
    <x v="945"/>
    <n v="77.099999999999994"/>
    <n v="27"/>
    <x v="0"/>
    <n v="2081.6999999999998"/>
    <x v="3"/>
    <x v="3"/>
    <n v="0.35019455252918291"/>
    <n v="113"/>
    <x v="3"/>
  </r>
  <r>
    <x v="1405"/>
    <n v="168.33"/>
    <n v="13"/>
    <x v="0"/>
    <n v="2188.29"/>
    <x v="1"/>
    <x v="3"/>
    <n v="7.7229252064397305E-2"/>
    <n v="110"/>
    <x v="3"/>
  </r>
  <r>
    <x v="1406"/>
    <n v="157.41999999999999"/>
    <n v="5"/>
    <x v="0"/>
    <n v="787.09999999999991"/>
    <x v="1"/>
    <x v="2"/>
    <n v="3.1762164909160208E-2"/>
    <n v="127"/>
    <x v="3"/>
  </r>
  <r>
    <x v="1407"/>
    <n v="1.76"/>
    <n v="27"/>
    <x v="0"/>
    <n v="47.52"/>
    <x v="0"/>
    <x v="3"/>
    <n v="15.340909090909092"/>
    <n v="126"/>
    <x v="3"/>
  </r>
  <r>
    <x v="1408"/>
    <n v="172.11"/>
    <n v="5"/>
    <x v="0"/>
    <n v="860.55000000000007"/>
    <x v="1"/>
    <x v="2"/>
    <n v="2.9051188193597116E-2"/>
    <n v="67"/>
    <x v="3"/>
  </r>
  <r>
    <x v="1409"/>
    <n v="9.36"/>
    <n v="13"/>
    <x v="61"/>
    <n v="121.67999999999999"/>
    <x v="0"/>
    <x v="3"/>
    <n v="1.3888888888888891"/>
    <n v="114"/>
    <x v="3"/>
  </r>
  <r>
    <x v="1410"/>
    <n v="204.29"/>
    <n v="11"/>
    <x v="0"/>
    <n v="2247.19"/>
    <x v="2"/>
    <x v="3"/>
    <n v="5.3845024230260906E-2"/>
    <n v="123"/>
    <x v="3"/>
  </r>
  <r>
    <x v="1411"/>
    <n v="203.11"/>
    <n v="5"/>
    <x v="0"/>
    <n v="1015.5500000000001"/>
    <x v="2"/>
    <x v="2"/>
    <n v="2.4617202501107771E-2"/>
    <n v="128"/>
    <x v="3"/>
  </r>
  <r>
    <x v="1412"/>
    <n v="131.46"/>
    <n v="9"/>
    <x v="0"/>
    <n v="1183.1400000000001"/>
    <x v="1"/>
    <x v="2"/>
    <n v="6.8461889548151522E-2"/>
    <n v="127"/>
    <x v="3"/>
  </r>
  <r>
    <x v="1413"/>
    <n v="50.75"/>
    <n v="151"/>
    <x v="44"/>
    <n v="7663.25"/>
    <x v="3"/>
    <x v="0"/>
    <n v="2.9753694581280787"/>
    <n v="11"/>
    <x v="3"/>
  </r>
  <r>
    <x v="1414"/>
    <n v="169.14"/>
    <n v="6"/>
    <x v="0"/>
    <n v="1014.8399999999999"/>
    <x v="1"/>
    <x v="2"/>
    <n v="3.547357218871941E-2"/>
    <n v="117"/>
    <x v="3"/>
  </r>
  <r>
    <x v="1415"/>
    <n v="68.02"/>
    <n v="12"/>
    <x v="0"/>
    <n v="816.24"/>
    <x v="3"/>
    <x v="3"/>
    <n v="0.17641870038224053"/>
    <n v="126"/>
    <x v="3"/>
  </r>
  <r>
    <x v="1416"/>
    <n v="46.28"/>
    <n v="1"/>
    <x v="0"/>
    <n v="46.28"/>
    <x v="0"/>
    <x v="2"/>
    <n v="2.1607605877268798E-2"/>
    <n v="122"/>
    <x v="3"/>
  </r>
  <r>
    <x v="1417"/>
    <n v="191.8"/>
    <n v="1"/>
    <x v="0"/>
    <n v="191.8"/>
    <x v="1"/>
    <x v="2"/>
    <n v="5.2137643378519288E-3"/>
    <n v="124"/>
    <x v="3"/>
  </r>
  <r>
    <x v="1418"/>
    <n v="153.6"/>
    <n v="5"/>
    <x v="0"/>
    <n v="768"/>
    <x v="1"/>
    <x v="2"/>
    <n v="3.2552083333333336E-2"/>
    <n v="122"/>
    <x v="3"/>
  </r>
  <r>
    <x v="1419"/>
    <n v="116.93"/>
    <n v="40"/>
    <x v="0"/>
    <n v="4677.2000000000007"/>
    <x v="1"/>
    <x v="3"/>
    <n v="0.34208500812451892"/>
    <n v="124"/>
    <x v="3"/>
  </r>
  <r>
    <x v="1420"/>
    <n v="48.1"/>
    <n v="2"/>
    <x v="0"/>
    <n v="96.2"/>
    <x v="0"/>
    <x v="2"/>
    <n v="4.1580041580041575E-2"/>
    <n v="111"/>
    <x v="3"/>
  </r>
  <r>
    <x v="1421"/>
    <n v="373.4"/>
    <n v="8"/>
    <x v="0"/>
    <n v="2987.2"/>
    <x v="2"/>
    <x v="2"/>
    <n v="2.1424745581146227E-2"/>
    <n v="126"/>
    <x v="3"/>
  </r>
  <r>
    <x v="1422"/>
    <n v="131.1"/>
    <n v="3"/>
    <x v="0"/>
    <n v="393.29999999999995"/>
    <x v="1"/>
    <x v="2"/>
    <n v="2.2883295194508012E-2"/>
    <n v="126"/>
    <x v="3"/>
  </r>
  <r>
    <x v="1423"/>
    <n v="201.78"/>
    <n v="1"/>
    <x v="0"/>
    <n v="201.78"/>
    <x v="2"/>
    <x v="2"/>
    <n v="4.9558925562493807E-3"/>
    <n v="92"/>
    <x v="3"/>
  </r>
  <r>
    <x v="977"/>
    <n v="20.54"/>
    <n v="62"/>
    <x v="0"/>
    <n v="1273.48"/>
    <x v="0"/>
    <x v="0"/>
    <n v="3.0185004868549172"/>
    <n v="123"/>
    <x v="3"/>
  </r>
  <r>
    <x v="1424"/>
    <n v="25.49"/>
    <n v="600"/>
    <x v="0"/>
    <n v="15293.999999999998"/>
    <x v="0"/>
    <x v="0"/>
    <n v="23.538642604943117"/>
    <n v="124"/>
    <x v="3"/>
  </r>
  <r>
    <x v="1425"/>
    <n v="147.5"/>
    <n v="14"/>
    <x v="0"/>
    <n v="2065"/>
    <x v="1"/>
    <x v="3"/>
    <n v="9.4915254237288138E-2"/>
    <n v="124"/>
    <x v="3"/>
  </r>
  <r>
    <x v="1426"/>
    <n v="190.16"/>
    <n v="0"/>
    <x v="0"/>
    <n v="0"/>
    <x v="1"/>
    <x v="1"/>
    <n v="0"/>
    <n v="128"/>
    <x v="3"/>
  </r>
  <r>
    <x v="1427"/>
    <n v="36.65"/>
    <n v="37"/>
    <x v="0"/>
    <n v="1356.05"/>
    <x v="0"/>
    <x v="3"/>
    <n v="1.009549795361528"/>
    <n v="125"/>
    <x v="3"/>
  </r>
  <r>
    <x v="1282"/>
    <n v="121.07"/>
    <n v="11"/>
    <x v="0"/>
    <n v="1331.77"/>
    <x v="1"/>
    <x v="3"/>
    <n v="9.085652928058148E-2"/>
    <n v="112"/>
    <x v="3"/>
  </r>
  <r>
    <x v="1428"/>
    <n v="94"/>
    <n v="0"/>
    <x v="0"/>
    <n v="0"/>
    <x v="3"/>
    <x v="1"/>
    <n v="0"/>
    <n v="114"/>
    <x v="3"/>
  </r>
  <r>
    <x v="1429"/>
    <n v="97.94"/>
    <n v="9"/>
    <x v="0"/>
    <n v="881.46"/>
    <x v="3"/>
    <x v="2"/>
    <n v="9.1892995711660208E-2"/>
    <n v="123"/>
    <x v="3"/>
  </r>
  <r>
    <x v="632"/>
    <n v="217.85"/>
    <n v="3"/>
    <x v="0"/>
    <n v="653.54999999999995"/>
    <x v="2"/>
    <x v="2"/>
    <n v="1.377094330961671E-2"/>
    <n v="73"/>
    <x v="3"/>
  </r>
  <r>
    <x v="1430"/>
    <n v="183.33"/>
    <n v="3"/>
    <x v="0"/>
    <n v="549.99"/>
    <x v="1"/>
    <x v="2"/>
    <n v="1.6363933889707083E-2"/>
    <n v="119"/>
    <x v="3"/>
  </r>
  <r>
    <x v="1431"/>
    <n v="7.15"/>
    <n v="41"/>
    <x v="0"/>
    <n v="293.15000000000003"/>
    <x v="0"/>
    <x v="3"/>
    <n v="5.7342657342657342"/>
    <n v="124"/>
    <x v="3"/>
  </r>
  <r>
    <x v="1432"/>
    <n v="112.26"/>
    <n v="2"/>
    <x v="0"/>
    <n v="224.52"/>
    <x v="1"/>
    <x v="2"/>
    <n v="1.7815784785319793E-2"/>
    <n v="113"/>
    <x v="3"/>
  </r>
  <r>
    <x v="1433"/>
    <n v="51.43"/>
    <n v="6"/>
    <x v="0"/>
    <n v="308.58"/>
    <x v="3"/>
    <x v="2"/>
    <n v="0.116663426015944"/>
    <n v="128"/>
    <x v="3"/>
  </r>
  <r>
    <x v="1434"/>
    <n v="60.56"/>
    <n v="5"/>
    <x v="0"/>
    <n v="302.8"/>
    <x v="3"/>
    <x v="2"/>
    <n v="8.2562747688243066E-2"/>
    <n v="108"/>
    <x v="3"/>
  </r>
  <r>
    <x v="1435"/>
    <n v="221.3"/>
    <n v="6"/>
    <x v="0"/>
    <n v="1327.8000000000002"/>
    <x v="2"/>
    <x v="2"/>
    <n v="2.711251694532309E-2"/>
    <n v="104"/>
    <x v="3"/>
  </r>
  <r>
    <x v="1436"/>
    <n v="106.63"/>
    <n v="8"/>
    <x v="0"/>
    <n v="853.04"/>
    <x v="1"/>
    <x v="2"/>
    <n v="7.5025790115352153E-2"/>
    <n v="95"/>
    <x v="3"/>
  </r>
  <r>
    <x v="1437"/>
    <n v="38.71"/>
    <n v="2"/>
    <x v="0"/>
    <n v="77.42"/>
    <x v="0"/>
    <x v="2"/>
    <n v="5.1666236114699046E-2"/>
    <n v="128"/>
    <x v="3"/>
  </r>
  <r>
    <x v="1438"/>
    <n v="20.04"/>
    <n v="4"/>
    <x v="0"/>
    <n v="80.16"/>
    <x v="0"/>
    <x v="2"/>
    <n v="0.19960079840319361"/>
    <n v="112"/>
    <x v="3"/>
  </r>
  <r>
    <x v="1439"/>
    <n v="293.95"/>
    <n v="15"/>
    <x v="0"/>
    <n v="4409.25"/>
    <x v="2"/>
    <x v="3"/>
    <n v="5.1029086579350229E-2"/>
    <n v="117"/>
    <x v="3"/>
  </r>
  <r>
    <x v="1440"/>
    <n v="178.31"/>
    <n v="1"/>
    <x v="0"/>
    <n v="178.31"/>
    <x v="1"/>
    <x v="2"/>
    <n v="5.6082104200549602E-3"/>
    <n v="124"/>
    <x v="3"/>
  </r>
  <r>
    <x v="1441"/>
    <n v="279.77"/>
    <n v="4"/>
    <x v="0"/>
    <n v="1119.08"/>
    <x v="2"/>
    <x v="2"/>
    <n v="1.42974586267291E-2"/>
    <n v="83"/>
    <x v="3"/>
  </r>
  <r>
    <x v="1442"/>
    <n v="213.86"/>
    <n v="2"/>
    <x v="0"/>
    <n v="427.72"/>
    <x v="2"/>
    <x v="2"/>
    <n v="9.3519124660993175E-3"/>
    <n v="126"/>
    <x v="3"/>
  </r>
  <r>
    <x v="1443"/>
    <n v="0.99"/>
    <n v="26"/>
    <x v="0"/>
    <n v="25.74"/>
    <x v="0"/>
    <x v="3"/>
    <n v="26.262626262626263"/>
    <n v="124"/>
    <x v="3"/>
  </r>
  <r>
    <x v="1444"/>
    <n v="47.31"/>
    <n v="5"/>
    <x v="0"/>
    <n v="236.55"/>
    <x v="0"/>
    <x v="2"/>
    <n v="0.1056859015007398"/>
    <n v="124"/>
    <x v="3"/>
  </r>
  <r>
    <x v="1445"/>
    <n v="6.55"/>
    <n v="600"/>
    <x v="0"/>
    <n v="3930"/>
    <x v="0"/>
    <x v="0"/>
    <n v="91.603053435114504"/>
    <n v="120"/>
    <x v="3"/>
  </r>
  <r>
    <x v="1370"/>
    <n v="42.16"/>
    <n v="17"/>
    <x v="0"/>
    <n v="716.71999999999991"/>
    <x v="0"/>
    <x v="3"/>
    <n v="0.40322580645161293"/>
    <n v="126"/>
    <x v="3"/>
  </r>
  <r>
    <x v="1446"/>
    <n v="121.75"/>
    <n v="17"/>
    <x v="0"/>
    <n v="2069.75"/>
    <x v="1"/>
    <x v="3"/>
    <n v="0.13963039014373715"/>
    <n v="115"/>
    <x v="3"/>
  </r>
  <r>
    <x v="1447"/>
    <n v="8.85"/>
    <n v="46"/>
    <x v="0"/>
    <n v="407.09999999999997"/>
    <x v="0"/>
    <x v="3"/>
    <n v="5.1977401129943503"/>
    <n v="128"/>
    <x v="3"/>
  </r>
  <r>
    <x v="1448"/>
    <n v="68.02"/>
    <n v="12"/>
    <x v="0"/>
    <n v="816.24"/>
    <x v="3"/>
    <x v="3"/>
    <n v="0.17641870038224053"/>
    <n v="97"/>
    <x v="3"/>
  </r>
  <r>
    <x v="1449"/>
    <n v="125.04"/>
    <n v="1"/>
    <x v="0"/>
    <n v="125.04"/>
    <x v="1"/>
    <x v="2"/>
    <n v="7.9974408189379398E-3"/>
    <n v="113"/>
    <x v="3"/>
  </r>
  <r>
    <x v="1450"/>
    <n v="142.66"/>
    <n v="0"/>
    <x v="0"/>
    <n v="0"/>
    <x v="1"/>
    <x v="1"/>
    <n v="0"/>
    <n v="124"/>
    <x v="3"/>
  </r>
  <r>
    <x v="1451"/>
    <n v="6.4"/>
    <n v="18"/>
    <x v="14"/>
    <n v="115.2"/>
    <x v="0"/>
    <x v="3"/>
    <n v="2.8125"/>
    <n v="118"/>
    <x v="3"/>
  </r>
  <r>
    <x v="1452"/>
    <n v="104.24"/>
    <n v="2"/>
    <x v="62"/>
    <n v="208.48"/>
    <x v="1"/>
    <x v="2"/>
    <n v="1.9186492709132773E-2"/>
    <n v="124"/>
    <x v="3"/>
  </r>
  <r>
    <x v="1453"/>
    <n v="5.15"/>
    <n v="60"/>
    <x v="0"/>
    <n v="309"/>
    <x v="0"/>
    <x v="0"/>
    <n v="11.650485436893202"/>
    <n v="102"/>
    <x v="3"/>
  </r>
  <r>
    <x v="1454"/>
    <n v="48.42"/>
    <n v="8"/>
    <x v="0"/>
    <n v="387.36"/>
    <x v="0"/>
    <x v="2"/>
    <n v="0.16522098306484923"/>
    <n v="69"/>
    <x v="3"/>
  </r>
  <r>
    <x v="1455"/>
    <n v="442.39"/>
    <n v="3"/>
    <x v="0"/>
    <n v="1327.17"/>
    <x v="2"/>
    <x v="2"/>
    <n v="6.7813467754696084E-3"/>
    <n v="123"/>
    <x v="3"/>
  </r>
  <r>
    <x v="1456"/>
    <n v="51.02"/>
    <n v="8"/>
    <x v="0"/>
    <n v="408.16"/>
    <x v="3"/>
    <x v="2"/>
    <n v="0.15680125441003528"/>
    <n v="126"/>
    <x v="3"/>
  </r>
  <r>
    <x v="1318"/>
    <n v="52.15"/>
    <n v="0"/>
    <x v="0"/>
    <n v="0"/>
    <x v="3"/>
    <x v="1"/>
    <n v="0"/>
    <n v="112"/>
    <x v="3"/>
  </r>
  <r>
    <x v="1457"/>
    <n v="0.99"/>
    <n v="41"/>
    <x v="0"/>
    <n v="40.589999999999996"/>
    <x v="0"/>
    <x v="3"/>
    <n v="41.414141414141412"/>
    <n v="117"/>
    <x v="3"/>
  </r>
  <r>
    <x v="1458"/>
    <n v="30.77"/>
    <n v="28"/>
    <x v="63"/>
    <n v="861.56"/>
    <x v="0"/>
    <x v="3"/>
    <n v="0.9099772505687358"/>
    <n v="119"/>
    <x v="3"/>
  </r>
  <r>
    <x v="1459"/>
    <n v="148.26"/>
    <n v="2"/>
    <x v="0"/>
    <n v="296.52"/>
    <x v="1"/>
    <x v="2"/>
    <n v="1.3489815189531905E-2"/>
    <n v="128"/>
    <x v="3"/>
  </r>
  <r>
    <x v="1460"/>
    <n v="0.99"/>
    <n v="23"/>
    <x v="0"/>
    <n v="22.77"/>
    <x v="0"/>
    <x v="3"/>
    <n v="23.232323232323232"/>
    <n v="65"/>
    <x v="3"/>
  </r>
  <r>
    <x v="1461"/>
    <n v="242.37"/>
    <n v="0"/>
    <x v="0"/>
    <n v="0"/>
    <x v="2"/>
    <x v="1"/>
    <n v="0"/>
    <n v="119"/>
    <x v="3"/>
  </r>
  <r>
    <x v="1462"/>
    <n v="52.99"/>
    <n v="6"/>
    <x v="0"/>
    <n v="317.94"/>
    <x v="3"/>
    <x v="2"/>
    <n v="0.11322891111530477"/>
    <n v="124"/>
    <x v="3"/>
  </r>
  <r>
    <x v="1463"/>
    <n v="147.53"/>
    <n v="8"/>
    <x v="0"/>
    <n v="1180.24"/>
    <x v="1"/>
    <x v="2"/>
    <n v="5.4226259065952687E-2"/>
    <n v="117"/>
    <x v="3"/>
  </r>
  <r>
    <x v="1464"/>
    <n v="40.479999999999997"/>
    <n v="6"/>
    <x v="0"/>
    <n v="242.88"/>
    <x v="0"/>
    <x v="2"/>
    <n v="0.14822134387351779"/>
    <n v="124"/>
    <x v="3"/>
  </r>
  <r>
    <x v="1465"/>
    <n v="8.86"/>
    <n v="7"/>
    <x v="64"/>
    <n v="62.019999999999996"/>
    <x v="0"/>
    <x v="2"/>
    <n v="0.79006772009029347"/>
    <n v="118"/>
    <x v="3"/>
  </r>
  <r>
    <x v="1466"/>
    <n v="116.47"/>
    <n v="35"/>
    <x v="0"/>
    <n v="4076.45"/>
    <x v="1"/>
    <x v="3"/>
    <n v="0.300506568214991"/>
    <n v="124"/>
    <x v="3"/>
  </r>
  <r>
    <x v="1467"/>
    <n v="21.57"/>
    <n v="3"/>
    <x v="0"/>
    <n v="64.710000000000008"/>
    <x v="0"/>
    <x v="2"/>
    <n v="0.13908205841446453"/>
    <n v="95"/>
    <x v="3"/>
  </r>
  <r>
    <x v="1468"/>
    <n v="23.48"/>
    <n v="7"/>
    <x v="0"/>
    <n v="164.36"/>
    <x v="0"/>
    <x v="2"/>
    <n v="0.2981260647359455"/>
    <n v="52"/>
    <x v="3"/>
  </r>
  <r>
    <x v="1469"/>
    <n v="131.6"/>
    <n v="3"/>
    <x v="0"/>
    <n v="394.79999999999995"/>
    <x v="1"/>
    <x v="2"/>
    <n v="2.2796352583586626E-2"/>
    <n v="115"/>
    <x v="3"/>
  </r>
  <r>
    <x v="1470"/>
    <n v="24.64"/>
    <n v="1"/>
    <x v="0"/>
    <n v="24.64"/>
    <x v="0"/>
    <x v="2"/>
    <n v="4.0584415584415584E-2"/>
    <n v="116"/>
    <x v="3"/>
  </r>
  <r>
    <x v="642"/>
    <n v="365.2"/>
    <n v="3"/>
    <x v="0"/>
    <n v="1095.5999999999999"/>
    <x v="2"/>
    <x v="2"/>
    <n v="8.2146768893756848E-3"/>
    <n v="125"/>
    <x v="3"/>
  </r>
  <r>
    <x v="1471"/>
    <n v="55.63"/>
    <n v="28"/>
    <x v="0"/>
    <n v="1557.64"/>
    <x v="3"/>
    <x v="3"/>
    <n v="0.50332554377134642"/>
    <n v="112"/>
    <x v="3"/>
  </r>
  <r>
    <x v="1472"/>
    <n v="159.44999999999999"/>
    <n v="3"/>
    <x v="0"/>
    <n v="478.34999999999997"/>
    <x v="1"/>
    <x v="2"/>
    <n v="1.8814675446848544E-2"/>
    <n v="125"/>
    <x v="3"/>
  </r>
  <r>
    <x v="1473"/>
    <n v="192.15"/>
    <n v="1"/>
    <x v="0"/>
    <n v="192.15"/>
    <x v="1"/>
    <x v="2"/>
    <n v="5.2042674993494666E-3"/>
    <n v="128"/>
    <x v="3"/>
  </r>
  <r>
    <x v="1474"/>
    <n v="175.1"/>
    <n v="1"/>
    <x v="0"/>
    <n v="175.1"/>
    <x v="1"/>
    <x v="2"/>
    <n v="5.7110222729868645E-3"/>
    <n v="126"/>
    <x v="3"/>
  </r>
  <r>
    <x v="1475"/>
    <n v="27.69"/>
    <n v="5"/>
    <x v="0"/>
    <n v="138.45000000000002"/>
    <x v="0"/>
    <x v="2"/>
    <n v="0.18057060310581435"/>
    <n v="109"/>
    <x v="3"/>
  </r>
  <r>
    <x v="1476"/>
    <n v="107.67"/>
    <n v="6"/>
    <x v="0"/>
    <n v="646.02"/>
    <x v="1"/>
    <x v="2"/>
    <n v="5.572582892170521E-2"/>
    <n v="112"/>
    <x v="3"/>
  </r>
  <r>
    <x v="1477"/>
    <n v="117.21"/>
    <n v="4"/>
    <x v="0"/>
    <n v="468.84"/>
    <x v="1"/>
    <x v="2"/>
    <n v="3.4126780991382992E-2"/>
    <n v="123"/>
    <x v="3"/>
  </r>
  <r>
    <x v="1478"/>
    <n v="103.99"/>
    <n v="11"/>
    <x v="0"/>
    <n v="1143.8899999999999"/>
    <x v="1"/>
    <x v="3"/>
    <n v="0.105779401865564"/>
    <n v="118"/>
    <x v="3"/>
  </r>
  <r>
    <x v="1479"/>
    <n v="146.37"/>
    <n v="1"/>
    <x v="0"/>
    <n v="146.37"/>
    <x v="1"/>
    <x v="2"/>
    <n v="6.8320010931201746E-3"/>
    <n v="123"/>
    <x v="3"/>
  </r>
  <r>
    <x v="1480"/>
    <n v="69.58"/>
    <n v="8"/>
    <x v="0"/>
    <n v="556.64"/>
    <x v="3"/>
    <x v="2"/>
    <n v="0.11497556769186548"/>
    <n v="120"/>
    <x v="3"/>
  </r>
  <r>
    <x v="1481"/>
    <n v="7.86"/>
    <n v="10"/>
    <x v="0"/>
    <n v="78.600000000000009"/>
    <x v="0"/>
    <x v="2"/>
    <n v="1.272264631043257"/>
    <n v="68"/>
    <x v="3"/>
  </r>
  <r>
    <x v="1482"/>
    <n v="94.49"/>
    <n v="10"/>
    <x v="0"/>
    <n v="944.9"/>
    <x v="3"/>
    <x v="2"/>
    <n v="0.10583130489998942"/>
    <n v="128"/>
    <x v="3"/>
  </r>
  <r>
    <x v="1483"/>
    <n v="3.63"/>
    <n v="12"/>
    <x v="0"/>
    <n v="43.56"/>
    <x v="0"/>
    <x v="3"/>
    <n v="3.3057851239669422"/>
    <n v="123"/>
    <x v="3"/>
  </r>
  <r>
    <x v="1484"/>
    <n v="3.78"/>
    <n v="48"/>
    <x v="0"/>
    <n v="181.44"/>
    <x v="0"/>
    <x v="3"/>
    <n v="12.698412698412699"/>
    <n v="126"/>
    <x v="3"/>
  </r>
  <r>
    <x v="1485"/>
    <n v="19.95"/>
    <n v="10"/>
    <x v="0"/>
    <n v="199.5"/>
    <x v="0"/>
    <x v="2"/>
    <n v="0.50125313283208017"/>
    <n v="128"/>
    <x v="3"/>
  </r>
  <r>
    <x v="1486"/>
    <n v="7.77"/>
    <n v="2"/>
    <x v="0"/>
    <n v="15.54"/>
    <x v="0"/>
    <x v="2"/>
    <n v="0.2574002574002574"/>
    <n v="90"/>
    <x v="3"/>
  </r>
  <r>
    <x v="1487"/>
    <n v="157.62"/>
    <n v="1"/>
    <x v="0"/>
    <n v="157.62"/>
    <x v="1"/>
    <x v="2"/>
    <n v="6.3443725415556398E-3"/>
    <n v="128"/>
    <x v="3"/>
  </r>
  <r>
    <x v="1488"/>
    <n v="137.58000000000001"/>
    <n v="5"/>
    <x v="0"/>
    <n v="687.90000000000009"/>
    <x v="1"/>
    <x v="2"/>
    <n v="3.6342491641226916E-2"/>
    <n v="87"/>
    <x v="3"/>
  </r>
  <r>
    <x v="1489"/>
    <n v="61.01"/>
    <n v="21"/>
    <x v="0"/>
    <n v="1281.21"/>
    <x v="3"/>
    <x v="3"/>
    <n v="0.34420586789050978"/>
    <n v="124"/>
    <x v="3"/>
  </r>
  <r>
    <x v="1490"/>
    <n v="28.91"/>
    <n v="30"/>
    <x v="0"/>
    <n v="867.3"/>
    <x v="0"/>
    <x v="3"/>
    <n v="1.0377032168799722"/>
    <n v="126"/>
    <x v="3"/>
  </r>
  <r>
    <x v="1491"/>
    <n v="19.940000000000001"/>
    <n v="6"/>
    <x v="65"/>
    <n v="119.64000000000001"/>
    <x v="0"/>
    <x v="2"/>
    <n v="0.30090270812437309"/>
    <n v="124"/>
    <x v="3"/>
  </r>
  <r>
    <x v="1492"/>
    <n v="37.19"/>
    <n v="111"/>
    <x v="0"/>
    <n v="4128.09"/>
    <x v="0"/>
    <x v="0"/>
    <n v="2.9846732992739984"/>
    <n v="126"/>
    <x v="3"/>
  </r>
  <r>
    <x v="1291"/>
    <n v="95.45"/>
    <n v="38"/>
    <x v="0"/>
    <n v="3627.1"/>
    <x v="3"/>
    <x v="3"/>
    <n v="0.39811419591409114"/>
    <n v="128"/>
    <x v="3"/>
  </r>
  <r>
    <x v="1493"/>
    <n v="26.62"/>
    <n v="1"/>
    <x v="0"/>
    <n v="26.62"/>
    <x v="0"/>
    <x v="2"/>
    <n v="3.7565740045078885E-2"/>
    <n v="118"/>
    <x v="3"/>
  </r>
  <r>
    <x v="1494"/>
    <n v="276.64999999999998"/>
    <n v="2"/>
    <x v="0"/>
    <n v="553.29999999999995"/>
    <x v="2"/>
    <x v="2"/>
    <n v="7.2293511657328764E-3"/>
    <n v="127"/>
    <x v="3"/>
  </r>
  <r>
    <x v="1495"/>
    <n v="148.88"/>
    <n v="15"/>
    <x v="0"/>
    <n v="2233.1999999999998"/>
    <x v="1"/>
    <x v="3"/>
    <n v="0.10075228371843095"/>
    <n v="121"/>
    <x v="3"/>
  </r>
  <r>
    <x v="1496"/>
    <n v="91.73"/>
    <n v="2"/>
    <x v="0"/>
    <n v="183.46"/>
    <x v="3"/>
    <x v="2"/>
    <n v="2.1803117845851955E-2"/>
    <n v="112"/>
    <x v="3"/>
  </r>
  <r>
    <x v="1497"/>
    <n v="4.28"/>
    <n v="37"/>
    <x v="0"/>
    <n v="158.36000000000001"/>
    <x v="0"/>
    <x v="3"/>
    <n v="8.6448598130841123"/>
    <n v="128"/>
    <x v="3"/>
  </r>
  <r>
    <x v="1498"/>
    <n v="216.64"/>
    <n v="10"/>
    <x v="0"/>
    <n v="2166.3999999999996"/>
    <x v="2"/>
    <x v="2"/>
    <n v="4.6159527326440179E-2"/>
    <n v="126"/>
    <x v="3"/>
  </r>
  <r>
    <x v="1499"/>
    <n v="59.1"/>
    <n v="41"/>
    <x v="66"/>
    <n v="2423.1"/>
    <x v="3"/>
    <x v="3"/>
    <n v="0.69373942470389172"/>
    <n v="101"/>
    <x v="3"/>
  </r>
  <r>
    <x v="1500"/>
    <n v="159.25"/>
    <n v="8"/>
    <x v="0"/>
    <n v="1274"/>
    <x v="1"/>
    <x v="2"/>
    <n v="5.0235478806907381E-2"/>
    <n v="112"/>
    <x v="3"/>
  </r>
  <r>
    <x v="1450"/>
    <n v="182.76"/>
    <n v="8"/>
    <x v="0"/>
    <n v="1462.08"/>
    <x v="1"/>
    <x v="2"/>
    <n v="4.3773254541475161E-2"/>
    <n v="124"/>
    <x v="3"/>
  </r>
  <r>
    <x v="1501"/>
    <n v="3.75"/>
    <n v="33"/>
    <x v="0"/>
    <n v="123.75"/>
    <x v="0"/>
    <x v="3"/>
    <n v="8.8000000000000007"/>
    <n v="88"/>
    <x v="3"/>
  </r>
  <r>
    <x v="1502"/>
    <n v="5.76"/>
    <n v="11"/>
    <x v="0"/>
    <n v="63.36"/>
    <x v="0"/>
    <x v="3"/>
    <n v="1.9097222222222223"/>
    <n v="104"/>
    <x v="3"/>
  </r>
  <r>
    <x v="1503"/>
    <n v="56.31"/>
    <n v="13"/>
    <x v="0"/>
    <n v="732.03"/>
    <x v="3"/>
    <x v="3"/>
    <n v="0.23086485526549458"/>
    <n v="128"/>
    <x v="3"/>
  </r>
  <r>
    <x v="1504"/>
    <n v="44.62"/>
    <n v="5"/>
    <x v="0"/>
    <n v="223.1"/>
    <x v="0"/>
    <x v="2"/>
    <n v="0.11205737337516809"/>
    <n v="111"/>
    <x v="3"/>
  </r>
  <r>
    <x v="912"/>
    <n v="164.62"/>
    <n v="18"/>
    <x v="0"/>
    <n v="2963.16"/>
    <x v="1"/>
    <x v="3"/>
    <n v="0.10934272870854088"/>
    <n v="127"/>
    <x v="3"/>
  </r>
  <r>
    <x v="1505"/>
    <n v="239.45"/>
    <n v="2"/>
    <x v="0"/>
    <n v="478.9"/>
    <x v="2"/>
    <x v="2"/>
    <n v="8.3524744205470871E-3"/>
    <n v="115"/>
    <x v="3"/>
  </r>
  <r>
    <x v="1506"/>
    <n v="6.87"/>
    <n v="1"/>
    <x v="67"/>
    <n v="6.87"/>
    <x v="0"/>
    <x v="2"/>
    <n v="0.14556040756914118"/>
    <n v="123"/>
    <x v="3"/>
  </r>
  <r>
    <x v="1507"/>
    <n v="35.46"/>
    <n v="19"/>
    <x v="0"/>
    <n v="673.74"/>
    <x v="0"/>
    <x v="3"/>
    <n v="0.53581500282007899"/>
    <n v="128"/>
    <x v="3"/>
  </r>
  <r>
    <x v="1508"/>
    <n v="41.83"/>
    <n v="39"/>
    <x v="0"/>
    <n v="1631.37"/>
    <x v="0"/>
    <x v="3"/>
    <n v="0.93234520678938559"/>
    <n v="125"/>
    <x v="3"/>
  </r>
  <r>
    <x v="1509"/>
    <n v="37.89"/>
    <n v="2"/>
    <x v="0"/>
    <n v="75.78"/>
    <x v="0"/>
    <x v="2"/>
    <n v="5.2784375824755869E-2"/>
    <n v="121"/>
    <x v="3"/>
  </r>
  <r>
    <x v="1510"/>
    <n v="100.03"/>
    <n v="8"/>
    <x v="0"/>
    <n v="800.24"/>
    <x v="1"/>
    <x v="2"/>
    <n v="7.9976007197840648E-2"/>
    <n v="114"/>
    <x v="3"/>
  </r>
  <r>
    <x v="1511"/>
    <n v="12.64"/>
    <n v="20"/>
    <x v="0"/>
    <n v="252.8"/>
    <x v="0"/>
    <x v="3"/>
    <n v="1.5822784810126582"/>
    <n v="109"/>
    <x v="3"/>
  </r>
  <r>
    <x v="1512"/>
    <n v="3.13"/>
    <n v="1"/>
    <x v="68"/>
    <n v="3.13"/>
    <x v="0"/>
    <x v="2"/>
    <n v="0.31948881789137379"/>
    <n v="128"/>
    <x v="3"/>
  </r>
  <r>
    <x v="1513"/>
    <n v="61.97"/>
    <n v="6"/>
    <x v="0"/>
    <n v="371.82"/>
    <x v="3"/>
    <x v="2"/>
    <n v="9.6821042439890273E-2"/>
    <n v="126"/>
    <x v="3"/>
  </r>
  <r>
    <x v="1514"/>
    <n v="64.47"/>
    <n v="11"/>
    <x v="0"/>
    <n v="709.17"/>
    <x v="3"/>
    <x v="3"/>
    <n v="0.17062199472622927"/>
    <n v="108"/>
    <x v="3"/>
  </r>
  <r>
    <x v="1515"/>
    <n v="116.72"/>
    <n v="3"/>
    <x v="0"/>
    <n v="350.15999999999997"/>
    <x v="1"/>
    <x v="2"/>
    <n v="2.5702535983550379E-2"/>
    <n v="126"/>
    <x v="3"/>
  </r>
  <r>
    <x v="1516"/>
    <n v="47.48"/>
    <n v="2"/>
    <x v="0"/>
    <n v="94.96"/>
    <x v="0"/>
    <x v="2"/>
    <n v="4.2122999157540017E-2"/>
    <n v="128"/>
    <x v="3"/>
  </r>
  <r>
    <x v="1517"/>
    <n v="38.729999999999997"/>
    <n v="9"/>
    <x v="0"/>
    <n v="348.57"/>
    <x v="0"/>
    <x v="2"/>
    <n v="0.2323780015491867"/>
    <n v="122"/>
    <x v="3"/>
  </r>
  <r>
    <x v="1518"/>
    <n v="101.54"/>
    <n v="3"/>
    <x v="0"/>
    <n v="304.62"/>
    <x v="1"/>
    <x v="2"/>
    <n v="2.9545006893834939E-2"/>
    <n v="128"/>
    <x v="3"/>
  </r>
  <r>
    <x v="1519"/>
    <n v="106.23"/>
    <n v="7"/>
    <x v="0"/>
    <n v="743.61"/>
    <x v="1"/>
    <x v="2"/>
    <n v="6.5894756660077186E-2"/>
    <n v="124"/>
    <x v="3"/>
  </r>
  <r>
    <x v="1520"/>
    <n v="99.99"/>
    <n v="24"/>
    <x v="0"/>
    <n v="2399.7599999999998"/>
    <x v="3"/>
    <x v="3"/>
    <n v="0.24002400240024005"/>
    <n v="117"/>
    <x v="3"/>
  </r>
  <r>
    <x v="1521"/>
    <n v="6.97"/>
    <n v="121"/>
    <x v="0"/>
    <n v="843.37"/>
    <x v="0"/>
    <x v="0"/>
    <n v="17.360114777618364"/>
    <n v="128"/>
    <x v="3"/>
  </r>
  <r>
    <x v="1522"/>
    <n v="308.16000000000003"/>
    <n v="7"/>
    <x v="0"/>
    <n v="2157.1200000000003"/>
    <x v="2"/>
    <x v="2"/>
    <n v="2.271547248182762E-2"/>
    <n v="123"/>
    <x v="3"/>
  </r>
  <r>
    <x v="1523"/>
    <n v="18.37"/>
    <n v="7"/>
    <x v="0"/>
    <n v="128.59"/>
    <x v="0"/>
    <x v="2"/>
    <n v="0.38105606967882416"/>
    <n v="119"/>
    <x v="3"/>
  </r>
  <r>
    <x v="1524"/>
    <n v="18.8"/>
    <n v="32"/>
    <x v="0"/>
    <n v="601.6"/>
    <x v="0"/>
    <x v="3"/>
    <n v="1.7021276595744681"/>
    <n v="125"/>
    <x v="3"/>
  </r>
  <r>
    <x v="1525"/>
    <n v="58.09"/>
    <n v="1"/>
    <x v="69"/>
    <n v="58.09"/>
    <x v="3"/>
    <x v="2"/>
    <n v="1.7214666896195559E-2"/>
    <n v="125"/>
    <x v="3"/>
  </r>
  <r>
    <x v="1526"/>
    <n v="11.2"/>
    <n v="7"/>
    <x v="0"/>
    <n v="78.399999999999991"/>
    <x v="0"/>
    <x v="2"/>
    <n v="0.625"/>
    <n v="118"/>
    <x v="3"/>
  </r>
  <r>
    <x v="1527"/>
    <n v="138.4"/>
    <n v="7"/>
    <x v="0"/>
    <n v="968.80000000000007"/>
    <x v="1"/>
    <x v="2"/>
    <n v="5.057803468208092E-2"/>
    <n v="128"/>
    <x v="3"/>
  </r>
  <r>
    <x v="1528"/>
    <n v="53.8"/>
    <n v="6"/>
    <x v="0"/>
    <n v="322.79999999999995"/>
    <x v="3"/>
    <x v="2"/>
    <n v="0.11152416356877325"/>
    <n v="92"/>
    <x v="3"/>
  </r>
  <r>
    <x v="1529"/>
    <n v="84.63"/>
    <n v="4"/>
    <x v="0"/>
    <n v="338.52"/>
    <x v="3"/>
    <x v="2"/>
    <n v="4.7264563393595652E-2"/>
    <n v="127"/>
    <x v="3"/>
  </r>
  <r>
    <x v="1530"/>
    <n v="5.6"/>
    <n v="24"/>
    <x v="70"/>
    <n v="134.39999999999998"/>
    <x v="0"/>
    <x v="3"/>
    <n v="4.2857142857142856"/>
    <n v="104"/>
    <x v="3"/>
  </r>
  <r>
    <x v="1531"/>
    <n v="72.66"/>
    <n v="9"/>
    <x v="0"/>
    <n v="653.93999999999994"/>
    <x v="3"/>
    <x v="2"/>
    <n v="0.12386457473162676"/>
    <n v="112"/>
    <x v="3"/>
  </r>
  <r>
    <x v="1532"/>
    <n v="44.82"/>
    <n v="16"/>
    <x v="0"/>
    <n v="717.12"/>
    <x v="0"/>
    <x v="3"/>
    <n v="0.35698348951360998"/>
    <n v="121"/>
    <x v="3"/>
  </r>
  <r>
    <x v="1533"/>
    <n v="56.01"/>
    <n v="28"/>
    <x v="0"/>
    <n v="1568.28"/>
    <x v="3"/>
    <x v="3"/>
    <n v="0.49991073022674526"/>
    <n v="125"/>
    <x v="3"/>
  </r>
  <r>
    <x v="1534"/>
    <n v="3.99"/>
    <n v="28"/>
    <x v="71"/>
    <n v="111.72"/>
    <x v="0"/>
    <x v="3"/>
    <n v="7.0175438596491224"/>
    <n v="76"/>
    <x v="3"/>
  </r>
  <r>
    <x v="1492"/>
    <n v="32.130000000000003"/>
    <n v="128"/>
    <x v="0"/>
    <n v="4112.6400000000003"/>
    <x v="0"/>
    <x v="0"/>
    <n v="3.9838157485216303"/>
    <n v="126"/>
    <x v="3"/>
  </r>
  <r>
    <x v="1535"/>
    <n v="61.38"/>
    <n v="4"/>
    <x v="0"/>
    <n v="245.52"/>
    <x v="3"/>
    <x v="2"/>
    <n v="6.5167807103290967E-2"/>
    <n v="122"/>
    <x v="3"/>
  </r>
  <r>
    <x v="1536"/>
    <n v="44.43"/>
    <n v="20"/>
    <x v="0"/>
    <n v="888.6"/>
    <x v="0"/>
    <x v="3"/>
    <n v="0.45014629754670266"/>
    <n v="127"/>
    <x v="3"/>
  </r>
  <r>
    <x v="1537"/>
    <n v="30.5"/>
    <n v="6"/>
    <x v="11"/>
    <n v="183"/>
    <x v="0"/>
    <x v="2"/>
    <n v="0.19672131147540983"/>
    <n v="98"/>
    <x v="3"/>
  </r>
  <r>
    <x v="1538"/>
    <n v="4.0599999999999996"/>
    <n v="49"/>
    <x v="0"/>
    <n v="198.93999999999997"/>
    <x v="0"/>
    <x v="3"/>
    <n v="12.068965517241381"/>
    <n v="122"/>
    <x v="3"/>
  </r>
  <r>
    <x v="1539"/>
    <n v="38.24"/>
    <n v="10"/>
    <x v="0"/>
    <n v="382.40000000000003"/>
    <x v="0"/>
    <x v="2"/>
    <n v="0.2615062761506276"/>
    <n v="127"/>
    <x v="3"/>
  </r>
  <r>
    <x v="1540"/>
    <n v="58.41"/>
    <n v="13"/>
    <x v="0"/>
    <n v="759.32999999999993"/>
    <x v="3"/>
    <x v="3"/>
    <n v="0.22256462934429039"/>
    <n v="128"/>
    <x v="3"/>
  </r>
  <r>
    <x v="1541"/>
    <n v="174.96"/>
    <n v="2"/>
    <x v="0"/>
    <n v="349.92"/>
    <x v="1"/>
    <x v="2"/>
    <n v="1.1431184270690443E-2"/>
    <n v="109"/>
    <x v="3"/>
  </r>
  <r>
    <x v="1542"/>
    <n v="101.54"/>
    <n v="13"/>
    <x v="0"/>
    <n v="1320.02"/>
    <x v="1"/>
    <x v="3"/>
    <n v="0.12802836320661806"/>
    <n v="90"/>
    <x v="3"/>
  </r>
  <r>
    <x v="1543"/>
    <n v="166.69"/>
    <n v="2"/>
    <x v="0"/>
    <n v="333.38"/>
    <x v="1"/>
    <x v="2"/>
    <n v="1.1998320235167077E-2"/>
    <n v="118"/>
    <x v="3"/>
  </r>
  <r>
    <x v="1544"/>
    <n v="396.07"/>
    <n v="14"/>
    <x v="0"/>
    <n v="5544.98"/>
    <x v="2"/>
    <x v="3"/>
    <n v="3.5347287095715406E-2"/>
    <n v="128"/>
    <x v="3"/>
  </r>
  <r>
    <x v="1545"/>
    <n v="122.4"/>
    <n v="8"/>
    <x v="0"/>
    <n v="979.2"/>
    <x v="1"/>
    <x v="2"/>
    <n v="6.535947712418301E-2"/>
    <n v="126"/>
    <x v="3"/>
  </r>
  <r>
    <x v="1546"/>
    <n v="65.900000000000006"/>
    <n v="2"/>
    <x v="0"/>
    <n v="131.80000000000001"/>
    <x v="3"/>
    <x v="2"/>
    <n v="3.0349013657056143E-2"/>
    <n v="114"/>
    <x v="3"/>
  </r>
  <r>
    <x v="1547"/>
    <n v="51.85"/>
    <n v="5"/>
    <x v="0"/>
    <n v="259.25"/>
    <x v="3"/>
    <x v="2"/>
    <n v="9.643201542912247E-2"/>
    <n v="108"/>
    <x v="3"/>
  </r>
  <r>
    <x v="1548"/>
    <n v="25.95"/>
    <n v="89"/>
    <x v="0"/>
    <n v="2309.5499999999997"/>
    <x v="0"/>
    <x v="0"/>
    <n v="3.4296724470134876"/>
    <n v="116"/>
    <x v="3"/>
  </r>
  <r>
    <x v="1549"/>
    <n v="170.03"/>
    <n v="12"/>
    <x v="0"/>
    <n v="2040.3600000000001"/>
    <x v="1"/>
    <x v="3"/>
    <n v="7.057578074457449E-2"/>
    <n v="117"/>
    <x v="3"/>
  </r>
  <r>
    <x v="1550"/>
    <n v="88.51"/>
    <n v="2"/>
    <x v="72"/>
    <n v="177.02"/>
    <x v="3"/>
    <x v="2"/>
    <n v="2.2596316800361539E-2"/>
    <n v="106"/>
    <x v="3"/>
  </r>
  <r>
    <x v="1551"/>
    <n v="1.7"/>
    <n v="25"/>
    <x v="0"/>
    <n v="42.5"/>
    <x v="0"/>
    <x v="3"/>
    <n v="14.705882352941178"/>
    <n v="115"/>
    <x v="3"/>
  </r>
  <r>
    <x v="1552"/>
    <n v="57.88"/>
    <n v="50"/>
    <x v="0"/>
    <n v="2894"/>
    <x v="3"/>
    <x v="3"/>
    <n v="0.86385625431928126"/>
    <n v="128"/>
    <x v="3"/>
  </r>
  <r>
    <x v="1553"/>
    <n v="45.04"/>
    <n v="1"/>
    <x v="0"/>
    <n v="45.04"/>
    <x v="0"/>
    <x v="2"/>
    <n v="2.2202486678507993E-2"/>
    <n v="99"/>
    <x v="3"/>
  </r>
  <r>
    <x v="1554"/>
    <n v="94.55"/>
    <n v="1"/>
    <x v="0"/>
    <n v="94.55"/>
    <x v="3"/>
    <x v="2"/>
    <n v="1.0576414595452142E-2"/>
    <n v="123"/>
    <x v="3"/>
  </r>
  <r>
    <x v="1555"/>
    <n v="17.95"/>
    <n v="2"/>
    <x v="0"/>
    <n v="35.9"/>
    <x v="0"/>
    <x v="2"/>
    <n v="0.11142061281337048"/>
    <n v="127"/>
    <x v="3"/>
  </r>
  <r>
    <x v="1556"/>
    <n v="62.16"/>
    <n v="28"/>
    <x v="0"/>
    <n v="1740.48"/>
    <x v="3"/>
    <x v="3"/>
    <n v="0.45045045045045046"/>
    <n v="128"/>
    <x v="3"/>
  </r>
  <r>
    <x v="1557"/>
    <n v="160.52000000000001"/>
    <n v="1"/>
    <x v="0"/>
    <n v="160.52000000000001"/>
    <x v="1"/>
    <x v="2"/>
    <n v="6.2297533017692495E-3"/>
    <n v="128"/>
    <x v="3"/>
  </r>
  <r>
    <x v="1558"/>
    <n v="48.34"/>
    <n v="43"/>
    <x v="0"/>
    <n v="2078.6200000000003"/>
    <x v="0"/>
    <x v="3"/>
    <n v="0.88953247827885806"/>
    <n v="127"/>
    <x v="3"/>
  </r>
  <r>
    <x v="1559"/>
    <n v="33.909999999999997"/>
    <n v="34"/>
    <x v="73"/>
    <n v="1152.9399999999998"/>
    <x v="0"/>
    <x v="3"/>
    <n v="1.0026540843409024"/>
    <n v="125"/>
    <x v="3"/>
  </r>
  <r>
    <x v="1560"/>
    <n v="36.65"/>
    <n v="23"/>
    <x v="0"/>
    <n v="842.94999999999993"/>
    <x v="0"/>
    <x v="3"/>
    <n v="0.62755798090040926"/>
    <n v="126"/>
    <x v="3"/>
  </r>
  <r>
    <x v="1561"/>
    <n v="7.33"/>
    <n v="13"/>
    <x v="0"/>
    <n v="95.29"/>
    <x v="0"/>
    <x v="3"/>
    <n v="1.7735334242837653"/>
    <n v="125"/>
    <x v="3"/>
  </r>
  <r>
    <x v="1562"/>
    <n v="120.7"/>
    <n v="3"/>
    <x v="0"/>
    <n v="362.1"/>
    <x v="1"/>
    <x v="2"/>
    <n v="2.4855012427506214E-2"/>
    <n v="90"/>
    <x v="3"/>
  </r>
  <r>
    <x v="1563"/>
    <n v="135.16999999999999"/>
    <n v="4"/>
    <x v="0"/>
    <n v="540.67999999999995"/>
    <x v="1"/>
    <x v="2"/>
    <n v="2.9592365169786198E-2"/>
    <n v="126"/>
    <x v="3"/>
  </r>
  <r>
    <x v="1564"/>
    <n v="99.75"/>
    <n v="9"/>
    <x v="0"/>
    <n v="897.75"/>
    <x v="3"/>
    <x v="2"/>
    <n v="9.0225563909774431E-2"/>
    <n v="125"/>
    <x v="3"/>
  </r>
  <r>
    <x v="1565"/>
    <n v="63.76"/>
    <n v="6"/>
    <x v="0"/>
    <n v="382.56"/>
    <x v="3"/>
    <x v="2"/>
    <n v="9.4102885821831878E-2"/>
    <n v="123"/>
    <x v="3"/>
  </r>
  <r>
    <x v="1566"/>
    <n v="17.420000000000002"/>
    <n v="49"/>
    <x v="0"/>
    <n v="853.58"/>
    <x v="0"/>
    <x v="3"/>
    <n v="2.8128587830080365"/>
    <n v="107"/>
    <x v="3"/>
  </r>
  <r>
    <x v="1567"/>
    <n v="59.25"/>
    <n v="2"/>
    <x v="0"/>
    <n v="118.5"/>
    <x v="3"/>
    <x v="2"/>
    <n v="3.3755274261603373E-2"/>
    <n v="120"/>
    <x v="3"/>
  </r>
  <r>
    <x v="1568"/>
    <n v="51.14"/>
    <n v="0"/>
    <x v="0"/>
    <n v="0"/>
    <x v="3"/>
    <x v="1"/>
    <n v="0"/>
    <n v="108"/>
    <x v="3"/>
  </r>
  <r>
    <x v="1569"/>
    <n v="76.77"/>
    <n v="48"/>
    <x v="0"/>
    <n v="3684.96"/>
    <x v="3"/>
    <x v="3"/>
    <n v="0.62524423602969914"/>
    <n v="127"/>
    <x v="3"/>
  </r>
  <r>
    <x v="1570"/>
    <n v="152.86000000000001"/>
    <n v="12"/>
    <x v="0"/>
    <n v="1834.3200000000002"/>
    <x v="1"/>
    <x v="3"/>
    <n v="7.8503205547559851E-2"/>
    <n v="89"/>
    <x v="3"/>
  </r>
  <r>
    <x v="1571"/>
    <n v="244.1"/>
    <n v="4"/>
    <x v="0"/>
    <n v="976.4"/>
    <x v="2"/>
    <x v="2"/>
    <n v="1.6386726751331421E-2"/>
    <n v="125"/>
    <x v="3"/>
  </r>
  <r>
    <x v="1572"/>
    <n v="21.11"/>
    <n v="30"/>
    <x v="0"/>
    <n v="633.29999999999995"/>
    <x v="0"/>
    <x v="3"/>
    <n v="1.4211274277593557"/>
    <n v="113"/>
    <x v="3"/>
  </r>
  <r>
    <x v="1573"/>
    <n v="13.52"/>
    <n v="11"/>
    <x v="0"/>
    <n v="148.72"/>
    <x v="0"/>
    <x v="3"/>
    <n v="0.81360946745562135"/>
    <n v="125"/>
    <x v="3"/>
  </r>
  <r>
    <x v="994"/>
    <n v="8.5399999999999991"/>
    <n v="24"/>
    <x v="0"/>
    <n v="204.95999999999998"/>
    <x v="0"/>
    <x v="3"/>
    <n v="2.8103044496487124"/>
    <n v="124"/>
    <x v="3"/>
  </r>
  <r>
    <x v="1574"/>
    <n v="9.25"/>
    <n v="14"/>
    <x v="0"/>
    <n v="129.5"/>
    <x v="0"/>
    <x v="3"/>
    <n v="1.5135135135135136"/>
    <n v="125"/>
    <x v="3"/>
  </r>
  <r>
    <x v="1575"/>
    <n v="202.99"/>
    <n v="4"/>
    <x v="0"/>
    <n v="811.96"/>
    <x v="2"/>
    <x v="2"/>
    <n v="1.9705404207103799E-2"/>
    <n v="116"/>
    <x v="3"/>
  </r>
  <r>
    <x v="1576"/>
    <n v="85.05"/>
    <n v="8"/>
    <x v="0"/>
    <n v="680.4"/>
    <x v="3"/>
    <x v="2"/>
    <n v="9.4062316284538511E-2"/>
    <n v="115"/>
    <x v="3"/>
  </r>
  <r>
    <x v="1577"/>
    <n v="101.53"/>
    <n v="4"/>
    <x v="0"/>
    <n v="406.12"/>
    <x v="1"/>
    <x v="2"/>
    <n v="3.9397222495814045E-2"/>
    <n v="116"/>
    <x v="3"/>
  </r>
  <r>
    <x v="1578"/>
    <n v="30.1"/>
    <n v="1"/>
    <x v="0"/>
    <n v="30.1"/>
    <x v="0"/>
    <x v="2"/>
    <n v="3.3222591362126241E-2"/>
    <n v="121"/>
    <x v="3"/>
  </r>
  <r>
    <x v="1579"/>
    <n v="219.85"/>
    <n v="6"/>
    <x v="0"/>
    <n v="1319.1"/>
    <x v="2"/>
    <x v="2"/>
    <n v="2.7291335001137139E-2"/>
    <n v="115"/>
    <x v="3"/>
  </r>
  <r>
    <x v="1580"/>
    <n v="120.58"/>
    <n v="0"/>
    <x v="0"/>
    <n v="0"/>
    <x v="1"/>
    <x v="1"/>
    <n v="0"/>
    <n v="87"/>
    <x v="3"/>
  </r>
  <r>
    <x v="833"/>
    <n v="91.44"/>
    <n v="5"/>
    <x v="0"/>
    <n v="457.2"/>
    <x v="3"/>
    <x v="2"/>
    <n v="5.4680664916885391E-2"/>
    <n v="120"/>
    <x v="3"/>
  </r>
  <r>
    <x v="1581"/>
    <n v="5.45"/>
    <n v="27"/>
    <x v="0"/>
    <n v="147.15"/>
    <x v="0"/>
    <x v="3"/>
    <n v="4.9541284403669721"/>
    <n v="127"/>
    <x v="3"/>
  </r>
  <r>
    <x v="1582"/>
    <n v="22.97"/>
    <n v="12"/>
    <x v="0"/>
    <n v="275.64"/>
    <x v="0"/>
    <x v="3"/>
    <n v="0.52242054854157605"/>
    <n v="127"/>
    <x v="3"/>
  </r>
  <r>
    <x v="1583"/>
    <n v="49.53"/>
    <n v="4"/>
    <x v="0"/>
    <n v="198.12"/>
    <x v="0"/>
    <x v="2"/>
    <n v="8.0759135877246105E-2"/>
    <n v="128"/>
    <x v="3"/>
  </r>
  <r>
    <x v="1584"/>
    <n v="56.15"/>
    <n v="3"/>
    <x v="74"/>
    <n v="168.45"/>
    <x v="3"/>
    <x v="2"/>
    <n v="5.3428317008014252E-2"/>
    <n v="127"/>
    <x v="3"/>
  </r>
  <r>
    <x v="1585"/>
    <n v="105.3"/>
    <n v="6"/>
    <x v="0"/>
    <n v="631.79999999999995"/>
    <x v="1"/>
    <x v="2"/>
    <n v="5.6980056980056981E-2"/>
    <n v="100"/>
    <x v="3"/>
  </r>
  <r>
    <x v="1586"/>
    <n v="33.31"/>
    <n v="15"/>
    <x v="0"/>
    <n v="499.65000000000003"/>
    <x v="0"/>
    <x v="3"/>
    <n v="0.45031522065445811"/>
    <n v="105"/>
    <x v="3"/>
  </r>
  <r>
    <x v="1587"/>
    <n v="118.88"/>
    <n v="3"/>
    <x v="0"/>
    <n v="356.64"/>
    <x v="1"/>
    <x v="2"/>
    <n v="2.5235531628532974E-2"/>
    <n v="83"/>
    <x v="3"/>
  </r>
  <r>
    <x v="1588"/>
    <n v="150.84"/>
    <n v="5"/>
    <x v="0"/>
    <n v="754.2"/>
    <x v="1"/>
    <x v="2"/>
    <n v="3.3147706178732431E-2"/>
    <n v="122"/>
    <x v="3"/>
  </r>
  <r>
    <x v="1589"/>
    <n v="27.93"/>
    <n v="1"/>
    <x v="75"/>
    <n v="27.93"/>
    <x v="0"/>
    <x v="2"/>
    <n v="3.580379520229144E-2"/>
    <n v="116"/>
    <x v="3"/>
  </r>
  <r>
    <x v="1590"/>
    <n v="76.64"/>
    <n v="21"/>
    <x v="0"/>
    <n v="1609.44"/>
    <x v="3"/>
    <x v="3"/>
    <n v="0.27400835073068891"/>
    <n v="125"/>
    <x v="3"/>
  </r>
  <r>
    <x v="1591"/>
    <n v="7.76"/>
    <n v="10"/>
    <x v="0"/>
    <n v="77.599999999999994"/>
    <x v="0"/>
    <x v="2"/>
    <n v="1.2886597938144331"/>
    <n v="127"/>
    <x v="3"/>
  </r>
  <r>
    <x v="1592"/>
    <n v="9.02"/>
    <n v="24"/>
    <x v="0"/>
    <n v="216.48"/>
    <x v="0"/>
    <x v="3"/>
    <n v="2.6607538802660757"/>
    <n v="128"/>
    <x v="3"/>
  </r>
  <r>
    <x v="1593"/>
    <n v="172.54"/>
    <n v="25"/>
    <x v="0"/>
    <n v="4313.5"/>
    <x v="1"/>
    <x v="3"/>
    <n v="0.14489393763764924"/>
    <n v="123"/>
    <x v="3"/>
  </r>
  <r>
    <x v="1594"/>
    <n v="32.700000000000003"/>
    <n v="9"/>
    <x v="0"/>
    <n v="294.3"/>
    <x v="0"/>
    <x v="2"/>
    <n v="0.2752293577981651"/>
    <n v="126"/>
    <x v="3"/>
  </r>
  <r>
    <x v="1595"/>
    <n v="14.9"/>
    <n v="29"/>
    <x v="76"/>
    <n v="432.1"/>
    <x v="0"/>
    <x v="3"/>
    <n v="1.9463087248322146"/>
    <n v="124"/>
    <x v="3"/>
  </r>
  <r>
    <x v="1596"/>
    <n v="353.43"/>
    <n v="2"/>
    <x v="0"/>
    <n v="706.86"/>
    <x v="2"/>
    <x v="2"/>
    <n v="5.658829188240953E-3"/>
    <n v="128"/>
    <x v="3"/>
  </r>
  <r>
    <x v="1597"/>
    <n v="55.99"/>
    <n v="42"/>
    <x v="0"/>
    <n v="2351.58"/>
    <x v="3"/>
    <x v="3"/>
    <n v="0.75013395249151626"/>
    <n v="78"/>
    <x v="3"/>
  </r>
  <r>
    <x v="1598"/>
    <n v="47.07"/>
    <n v="1"/>
    <x v="0"/>
    <n v="47.07"/>
    <x v="0"/>
    <x v="2"/>
    <n v="2.1244954323348206E-2"/>
    <n v="124"/>
    <x v="3"/>
  </r>
  <r>
    <x v="1599"/>
    <n v="74.92"/>
    <n v="4"/>
    <x v="0"/>
    <n v="299.68"/>
    <x v="3"/>
    <x v="2"/>
    <n v="5.3390282968499729E-2"/>
    <n v="121"/>
    <x v="3"/>
  </r>
  <r>
    <x v="1600"/>
    <n v="6.74"/>
    <n v="137"/>
    <x v="0"/>
    <n v="923.38"/>
    <x v="0"/>
    <x v="0"/>
    <n v="20.326409495548962"/>
    <n v="102"/>
    <x v="3"/>
  </r>
  <r>
    <x v="1601"/>
    <n v="32.6"/>
    <n v="4"/>
    <x v="0"/>
    <n v="130.4"/>
    <x v="0"/>
    <x v="2"/>
    <n v="0.12269938650306748"/>
    <n v="117"/>
    <x v="3"/>
  </r>
  <r>
    <x v="1602"/>
    <n v="58.55"/>
    <n v="2"/>
    <x v="0"/>
    <n v="117.1"/>
    <x v="3"/>
    <x v="2"/>
    <n v="3.4158838599487616E-2"/>
    <n v="127"/>
    <x v="3"/>
  </r>
  <r>
    <x v="1603"/>
    <n v="35.24"/>
    <n v="3"/>
    <x v="0"/>
    <n v="105.72"/>
    <x v="0"/>
    <x v="2"/>
    <n v="8.5130533484676502E-2"/>
    <n v="125"/>
    <x v="3"/>
  </r>
  <r>
    <x v="1604"/>
    <n v="64.349999999999994"/>
    <n v="10"/>
    <x v="0"/>
    <n v="643.5"/>
    <x v="3"/>
    <x v="2"/>
    <n v="0.15540015540015542"/>
    <n v="105"/>
    <x v="3"/>
  </r>
  <r>
    <x v="1605"/>
    <n v="59.43"/>
    <n v="3"/>
    <x v="0"/>
    <n v="178.29"/>
    <x v="3"/>
    <x v="2"/>
    <n v="5.047955577990914E-2"/>
    <n v="62"/>
    <x v="3"/>
  </r>
  <r>
    <x v="1606"/>
    <n v="102.05"/>
    <n v="8"/>
    <x v="77"/>
    <n v="816.4"/>
    <x v="1"/>
    <x v="2"/>
    <n v="7.839294463498285E-2"/>
    <n v="127"/>
    <x v="3"/>
  </r>
  <r>
    <x v="1607"/>
    <n v="9.09"/>
    <n v="2"/>
    <x v="0"/>
    <n v="18.18"/>
    <x v="0"/>
    <x v="2"/>
    <n v="0.22002200220022003"/>
    <n v="120"/>
    <x v="3"/>
  </r>
  <r>
    <x v="1485"/>
    <n v="20.87"/>
    <n v="56"/>
    <x v="0"/>
    <n v="1168.72"/>
    <x v="0"/>
    <x v="0"/>
    <n v="2.6832774317201724"/>
    <n v="128"/>
    <x v="3"/>
  </r>
  <r>
    <x v="1608"/>
    <n v="18.54"/>
    <n v="7"/>
    <x v="0"/>
    <n v="129.78"/>
    <x v="0"/>
    <x v="2"/>
    <n v="0.37756202804746497"/>
    <n v="128"/>
    <x v="3"/>
  </r>
  <r>
    <x v="1609"/>
    <n v="35.68"/>
    <n v="26"/>
    <x v="0"/>
    <n v="927.68"/>
    <x v="0"/>
    <x v="3"/>
    <n v="0.72869955156950672"/>
    <n v="55"/>
    <x v="3"/>
  </r>
  <r>
    <x v="1610"/>
    <n v="91.36"/>
    <n v="1"/>
    <x v="0"/>
    <n v="91.36"/>
    <x v="3"/>
    <x v="2"/>
    <n v="1.0945709281961471E-2"/>
    <n v="126"/>
    <x v="3"/>
  </r>
  <r>
    <x v="1611"/>
    <n v="56.99"/>
    <n v="43"/>
    <x v="0"/>
    <n v="2450.5700000000002"/>
    <x v="3"/>
    <x v="3"/>
    <n v="0.75451833655027201"/>
    <n v="127"/>
    <x v="3"/>
  </r>
  <r>
    <x v="1612"/>
    <n v="32.729999999999997"/>
    <n v="45"/>
    <x v="0"/>
    <n v="1472.85"/>
    <x v="0"/>
    <x v="3"/>
    <n v="1.3748854262144823"/>
    <n v="117"/>
    <x v="3"/>
  </r>
  <r>
    <x v="1613"/>
    <n v="18.239999999999998"/>
    <n v="4"/>
    <x v="0"/>
    <n v="72.959999999999994"/>
    <x v="0"/>
    <x v="2"/>
    <n v="0.2192982456140351"/>
    <n v="128"/>
    <x v="3"/>
  </r>
  <r>
    <x v="1614"/>
    <n v="122.29"/>
    <n v="3"/>
    <x v="0"/>
    <n v="366.87"/>
    <x v="1"/>
    <x v="2"/>
    <n v="2.4531850519257502E-2"/>
    <n v="110"/>
    <x v="3"/>
  </r>
  <r>
    <x v="1615"/>
    <n v="75.22"/>
    <n v="3"/>
    <x v="0"/>
    <n v="225.66"/>
    <x v="3"/>
    <x v="2"/>
    <n v="3.9883009837809097E-2"/>
    <n v="109"/>
    <x v="3"/>
  </r>
  <r>
    <x v="1616"/>
    <n v="194.64"/>
    <n v="1"/>
    <x v="0"/>
    <n v="194.64"/>
    <x v="1"/>
    <x v="2"/>
    <n v="5.1376900945334985E-3"/>
    <n v="119"/>
    <x v="3"/>
  </r>
  <r>
    <x v="1617"/>
    <n v="190"/>
    <n v="2"/>
    <x v="0"/>
    <n v="380"/>
    <x v="1"/>
    <x v="2"/>
    <n v="1.0526315789473684E-2"/>
    <n v="94"/>
    <x v="3"/>
  </r>
  <r>
    <x v="1618"/>
    <n v="36.380000000000003"/>
    <n v="7"/>
    <x v="0"/>
    <n v="254.66000000000003"/>
    <x v="0"/>
    <x v="2"/>
    <n v="0.19241341396371631"/>
    <n v="116"/>
    <x v="3"/>
  </r>
  <r>
    <x v="1619"/>
    <n v="7.46"/>
    <n v="14"/>
    <x v="0"/>
    <n v="104.44"/>
    <x v="0"/>
    <x v="3"/>
    <n v="1.8766756032171581"/>
    <n v="128"/>
    <x v="3"/>
  </r>
  <r>
    <x v="1620"/>
    <n v="2.86"/>
    <n v="8"/>
    <x v="0"/>
    <n v="22.88"/>
    <x v="0"/>
    <x v="2"/>
    <n v="2.7972027972027975"/>
    <n v="128"/>
    <x v="3"/>
  </r>
  <r>
    <x v="1621"/>
    <n v="74.849999999999994"/>
    <n v="2"/>
    <x v="0"/>
    <n v="149.69999999999999"/>
    <x v="3"/>
    <x v="2"/>
    <n v="2.6720106880427523E-2"/>
    <n v="126"/>
    <x v="3"/>
  </r>
  <r>
    <x v="1622"/>
    <n v="19.440000000000001"/>
    <n v="393"/>
    <x v="0"/>
    <n v="7639.92"/>
    <x v="0"/>
    <x v="0"/>
    <n v="20.216049382716047"/>
    <n v="127"/>
    <x v="3"/>
  </r>
  <r>
    <x v="1623"/>
    <n v="9.74"/>
    <n v="30"/>
    <x v="0"/>
    <n v="292.2"/>
    <x v="0"/>
    <x v="3"/>
    <n v="3.0800821355236141"/>
    <n v="128"/>
    <x v="3"/>
  </r>
  <r>
    <x v="1596"/>
    <n v="451.56"/>
    <n v="2"/>
    <x v="0"/>
    <n v="903.12"/>
    <x v="2"/>
    <x v="2"/>
    <n v="4.4290902648595979E-3"/>
    <n v="128"/>
    <x v="3"/>
  </r>
  <r>
    <x v="1624"/>
    <n v="194.21"/>
    <n v="2"/>
    <x v="0"/>
    <n v="388.42"/>
    <x v="1"/>
    <x v="2"/>
    <n v="1.0298130889243601E-2"/>
    <n v="127"/>
    <x v="3"/>
  </r>
  <r>
    <x v="1625"/>
    <n v="31.57"/>
    <n v="12"/>
    <x v="0"/>
    <n v="378.84000000000003"/>
    <x v="0"/>
    <x v="3"/>
    <n v="0.3801076971808679"/>
    <n v="119"/>
    <x v="3"/>
  </r>
  <r>
    <x v="1626"/>
    <n v="32.4"/>
    <n v="20"/>
    <x v="0"/>
    <n v="648"/>
    <x v="0"/>
    <x v="3"/>
    <n v="0.61728395061728403"/>
    <n v="124"/>
    <x v="3"/>
  </r>
  <r>
    <x v="1627"/>
    <n v="30.08"/>
    <n v="2"/>
    <x v="78"/>
    <n v="60.16"/>
    <x v="0"/>
    <x v="2"/>
    <n v="6.6489361702127658E-2"/>
    <n v="126"/>
    <x v="3"/>
  </r>
  <r>
    <x v="1628"/>
    <n v="216.49"/>
    <n v="1"/>
    <x v="0"/>
    <n v="216.49"/>
    <x v="2"/>
    <x v="2"/>
    <n v="4.6191510000461915E-3"/>
    <n v="127"/>
    <x v="3"/>
  </r>
  <r>
    <x v="1629"/>
    <n v="7.15"/>
    <n v="71"/>
    <x v="0"/>
    <n v="507.65000000000003"/>
    <x v="0"/>
    <x v="0"/>
    <n v="9.93006993006993"/>
    <n v="91"/>
    <x v="3"/>
  </r>
  <r>
    <x v="1551"/>
    <n v="1.78"/>
    <n v="51"/>
    <x v="0"/>
    <n v="90.78"/>
    <x v="0"/>
    <x v="0"/>
    <n v="28.651685393258425"/>
    <n v="115"/>
    <x v="3"/>
  </r>
  <r>
    <x v="1630"/>
    <n v="75.989999999999995"/>
    <n v="3"/>
    <x v="0"/>
    <n v="227.96999999999997"/>
    <x v="3"/>
    <x v="2"/>
    <n v="3.947887879984209E-2"/>
    <n v="110"/>
    <x v="3"/>
  </r>
  <r>
    <x v="1631"/>
    <n v="19.760000000000002"/>
    <n v="9"/>
    <x v="0"/>
    <n v="177.84"/>
    <x v="0"/>
    <x v="2"/>
    <n v="0.45546558704453438"/>
    <n v="128"/>
    <x v="3"/>
  </r>
  <r>
    <x v="1632"/>
    <n v="66.959999999999994"/>
    <n v="4"/>
    <x v="79"/>
    <n v="267.83999999999997"/>
    <x v="3"/>
    <x v="2"/>
    <n v="5.9737156511350066E-2"/>
    <n v="128"/>
    <x v="3"/>
  </r>
  <r>
    <x v="1633"/>
    <n v="9.01"/>
    <n v="12"/>
    <x v="0"/>
    <n v="108.12"/>
    <x v="0"/>
    <x v="3"/>
    <n v="1.3318534961154274"/>
    <n v="126"/>
    <x v="3"/>
  </r>
  <r>
    <x v="1634"/>
    <n v="31.36"/>
    <n v="10"/>
    <x v="0"/>
    <n v="313.60000000000002"/>
    <x v="0"/>
    <x v="2"/>
    <n v="0.31887755102040816"/>
    <n v="128"/>
    <x v="3"/>
  </r>
  <r>
    <x v="1635"/>
    <n v="69.349999999999994"/>
    <n v="8"/>
    <x v="0"/>
    <n v="554.79999999999995"/>
    <x v="3"/>
    <x v="2"/>
    <n v="0.11535688536409518"/>
    <n v="112"/>
    <x v="3"/>
  </r>
  <r>
    <x v="1636"/>
    <n v="49.73"/>
    <n v="3"/>
    <x v="0"/>
    <n v="149.19"/>
    <x v="0"/>
    <x v="2"/>
    <n v="6.0325759099135332E-2"/>
    <n v="86"/>
    <x v="3"/>
  </r>
  <r>
    <x v="1561"/>
    <n v="6.92"/>
    <n v="47"/>
    <x v="0"/>
    <n v="325.24"/>
    <x v="0"/>
    <x v="3"/>
    <n v="6.7919075144508669"/>
    <n v="125"/>
    <x v="3"/>
  </r>
  <r>
    <x v="1637"/>
    <n v="61.08"/>
    <n v="5"/>
    <x v="0"/>
    <n v="305.39999999999998"/>
    <x v="3"/>
    <x v="2"/>
    <n v="8.1859855926653569E-2"/>
    <n v="125"/>
    <x v="3"/>
  </r>
  <r>
    <x v="1326"/>
    <n v="31.58"/>
    <n v="5"/>
    <x v="0"/>
    <n v="157.89999999999998"/>
    <x v="0"/>
    <x v="2"/>
    <n v="0.15832805573147563"/>
    <n v="126"/>
    <x v="3"/>
  </r>
  <r>
    <x v="1638"/>
    <n v="16.260000000000002"/>
    <n v="9"/>
    <x v="23"/>
    <n v="146.34"/>
    <x v="0"/>
    <x v="2"/>
    <n v="0.55350553505535049"/>
    <n v="124"/>
    <x v="3"/>
  </r>
  <r>
    <x v="1639"/>
    <n v="241.2"/>
    <n v="22"/>
    <x v="0"/>
    <n v="5306.4"/>
    <x v="2"/>
    <x v="3"/>
    <n v="9.1210613598673301E-2"/>
    <n v="123"/>
    <x v="3"/>
  </r>
  <r>
    <x v="1640"/>
    <n v="59.08"/>
    <n v="17"/>
    <x v="0"/>
    <n v="1004.36"/>
    <x v="3"/>
    <x v="3"/>
    <n v="0.28774542992552471"/>
    <n v="126"/>
    <x v="3"/>
  </r>
  <r>
    <x v="1641"/>
    <n v="47.17"/>
    <n v="19"/>
    <x v="0"/>
    <n v="896.23"/>
    <x v="0"/>
    <x v="3"/>
    <n v="0.40279838880644475"/>
    <n v="120"/>
    <x v="3"/>
  </r>
  <r>
    <x v="1642"/>
    <n v="31.48"/>
    <n v="6"/>
    <x v="0"/>
    <n v="188.88"/>
    <x v="0"/>
    <x v="2"/>
    <n v="0.19059720457433291"/>
    <n v="125"/>
    <x v="3"/>
  </r>
  <r>
    <x v="1643"/>
    <n v="208.32"/>
    <n v="7"/>
    <x v="0"/>
    <n v="1458.24"/>
    <x v="2"/>
    <x v="2"/>
    <n v="3.3602150537634407E-2"/>
    <n v="109"/>
    <x v="3"/>
  </r>
  <r>
    <x v="1644"/>
    <n v="56.7"/>
    <n v="32"/>
    <x v="0"/>
    <n v="1814.4"/>
    <x v="3"/>
    <x v="3"/>
    <n v="0.56437389770723101"/>
    <n v="92"/>
    <x v="3"/>
  </r>
  <r>
    <x v="1645"/>
    <n v="167.02"/>
    <n v="2"/>
    <x v="80"/>
    <n v="334.04"/>
    <x v="1"/>
    <x v="2"/>
    <n v="1.1974613818704346E-2"/>
    <n v="118"/>
    <x v="3"/>
  </r>
  <r>
    <x v="1646"/>
    <n v="141.18"/>
    <n v="3"/>
    <x v="0"/>
    <n v="423.54"/>
    <x v="1"/>
    <x v="2"/>
    <n v="2.1249468763280918E-2"/>
    <n v="118"/>
    <x v="3"/>
  </r>
  <r>
    <x v="1647"/>
    <n v="41.08"/>
    <n v="19"/>
    <x v="0"/>
    <n v="780.52"/>
    <x v="0"/>
    <x v="3"/>
    <n v="0.46251217137293088"/>
    <n v="103"/>
    <x v="3"/>
  </r>
  <r>
    <x v="1648"/>
    <n v="66.23"/>
    <n v="30"/>
    <x v="0"/>
    <n v="1986.9"/>
    <x v="3"/>
    <x v="3"/>
    <n v="0.45296693341386074"/>
    <n v="105"/>
    <x v="3"/>
  </r>
  <r>
    <x v="1649"/>
    <n v="246.12"/>
    <n v="1"/>
    <x v="0"/>
    <n v="246.12"/>
    <x v="2"/>
    <x v="2"/>
    <n v="4.0630586705672029E-3"/>
    <n v="113"/>
    <x v="3"/>
  </r>
  <r>
    <x v="1650"/>
    <n v="39.67"/>
    <n v="13"/>
    <x v="0"/>
    <n v="515.71"/>
    <x v="0"/>
    <x v="3"/>
    <n v="0.32770355432316611"/>
    <n v="117"/>
    <x v="3"/>
  </r>
  <r>
    <x v="1651"/>
    <n v="24.44"/>
    <n v="369"/>
    <x v="0"/>
    <n v="9018.36"/>
    <x v="0"/>
    <x v="0"/>
    <n v="15.098199672667757"/>
    <n v="127"/>
    <x v="3"/>
  </r>
  <r>
    <x v="1652"/>
    <n v="70.209999999999994"/>
    <n v="5"/>
    <x v="0"/>
    <n v="351.04999999999995"/>
    <x v="3"/>
    <x v="2"/>
    <n v="7.1214926648625554E-2"/>
    <n v="116"/>
    <x v="3"/>
  </r>
  <r>
    <x v="1653"/>
    <n v="38.369999999999997"/>
    <n v="2"/>
    <x v="0"/>
    <n v="76.739999999999995"/>
    <x v="0"/>
    <x v="2"/>
    <n v="5.2124055251498567E-2"/>
    <n v="124"/>
    <x v="3"/>
  </r>
  <r>
    <x v="1654"/>
    <n v="10.95"/>
    <n v="3"/>
    <x v="0"/>
    <n v="32.849999999999994"/>
    <x v="0"/>
    <x v="2"/>
    <n v="0.27397260273972607"/>
    <n v="120"/>
    <x v="3"/>
  </r>
  <r>
    <x v="1655"/>
    <n v="29.57"/>
    <n v="275"/>
    <x v="0"/>
    <n v="8131.75"/>
    <x v="0"/>
    <x v="0"/>
    <n v="9.2999661819411568"/>
    <n v="126"/>
    <x v="3"/>
  </r>
  <r>
    <x v="1656"/>
    <n v="20.38"/>
    <n v="9"/>
    <x v="0"/>
    <n v="183.42"/>
    <x v="0"/>
    <x v="2"/>
    <n v="0.44160942100098138"/>
    <n v="112"/>
    <x v="3"/>
  </r>
  <r>
    <x v="1657"/>
    <n v="50.68"/>
    <n v="2"/>
    <x v="0"/>
    <n v="101.36"/>
    <x v="3"/>
    <x v="2"/>
    <n v="3.9463299131807419E-2"/>
    <n v="106"/>
    <x v="3"/>
  </r>
  <r>
    <x v="1658"/>
    <n v="105.31"/>
    <n v="11"/>
    <x v="0"/>
    <n v="1158.4100000000001"/>
    <x v="1"/>
    <x v="3"/>
    <n v="0.10445351818440794"/>
    <n v="122"/>
    <x v="3"/>
  </r>
  <r>
    <x v="1659"/>
    <n v="48.44"/>
    <n v="12"/>
    <x v="0"/>
    <n v="581.28"/>
    <x v="0"/>
    <x v="3"/>
    <n v="0.24772914946325353"/>
    <n v="127"/>
    <x v="3"/>
  </r>
  <r>
    <x v="1660"/>
    <n v="81.72"/>
    <n v="9"/>
    <x v="0"/>
    <n v="735.48"/>
    <x v="3"/>
    <x v="2"/>
    <n v="0.11013215859030837"/>
    <n v="123"/>
    <x v="3"/>
  </r>
  <r>
    <x v="1661"/>
    <n v="115.95"/>
    <n v="21"/>
    <x v="0"/>
    <n v="2434.9500000000003"/>
    <x v="1"/>
    <x v="3"/>
    <n v="0.18111254851228978"/>
    <n v="125"/>
    <x v="3"/>
  </r>
  <r>
    <x v="1662"/>
    <n v="57.83"/>
    <n v="20"/>
    <x v="81"/>
    <n v="1156.5999999999999"/>
    <x v="3"/>
    <x v="3"/>
    <n v="0.34584125886218225"/>
    <n v="127"/>
    <x v="3"/>
  </r>
  <r>
    <x v="1663"/>
    <n v="133.06"/>
    <n v="16"/>
    <x v="0"/>
    <n v="2128.96"/>
    <x v="1"/>
    <x v="3"/>
    <n v="0.12024650533593867"/>
    <n v="104"/>
    <x v="3"/>
  </r>
  <r>
    <x v="1664"/>
    <n v="25.16"/>
    <n v="12"/>
    <x v="82"/>
    <n v="301.92"/>
    <x v="0"/>
    <x v="3"/>
    <n v="0.47694753577106519"/>
    <n v="127"/>
    <x v="3"/>
  </r>
  <r>
    <x v="1665"/>
    <n v="13.08"/>
    <n v="19"/>
    <x v="83"/>
    <n v="248.52"/>
    <x v="0"/>
    <x v="3"/>
    <n v="1.452599388379205"/>
    <n v="125"/>
    <x v="3"/>
  </r>
  <r>
    <x v="1666"/>
    <n v="160.19"/>
    <n v="5"/>
    <x v="0"/>
    <n v="800.95"/>
    <x v="1"/>
    <x v="2"/>
    <n v="3.1212934640114865E-2"/>
    <n v="128"/>
    <x v="3"/>
  </r>
  <r>
    <x v="1406"/>
    <n v="125.44"/>
    <n v="1"/>
    <x v="0"/>
    <n v="125.44"/>
    <x v="1"/>
    <x v="2"/>
    <n v="7.9719387755102043E-3"/>
    <n v="127"/>
    <x v="3"/>
  </r>
  <r>
    <x v="1667"/>
    <n v="46.98"/>
    <n v="10"/>
    <x v="0"/>
    <n v="469.79999999999995"/>
    <x v="0"/>
    <x v="2"/>
    <n v="0.21285653469561516"/>
    <n v="103"/>
    <x v="3"/>
  </r>
  <r>
    <x v="1668"/>
    <n v="352.74"/>
    <n v="9"/>
    <x v="0"/>
    <n v="3174.66"/>
    <x v="2"/>
    <x v="2"/>
    <n v="2.5514543289675114E-2"/>
    <n v="128"/>
    <x v="3"/>
  </r>
  <r>
    <x v="1669"/>
    <n v="3.1"/>
    <n v="15"/>
    <x v="0"/>
    <n v="46.5"/>
    <x v="0"/>
    <x v="3"/>
    <n v="4.838709677419355"/>
    <n v="101"/>
    <x v="3"/>
  </r>
  <r>
    <x v="1670"/>
    <n v="138.65"/>
    <n v="7"/>
    <x v="0"/>
    <n v="970.55000000000007"/>
    <x v="1"/>
    <x v="2"/>
    <n v="5.0486837360259641E-2"/>
    <n v="105"/>
    <x v="3"/>
  </r>
  <r>
    <x v="1671"/>
    <n v="20.37"/>
    <n v="24"/>
    <x v="0"/>
    <n v="488.88"/>
    <x v="0"/>
    <x v="3"/>
    <n v="1.1782032400589102"/>
    <n v="126"/>
    <x v="3"/>
  </r>
  <r>
    <x v="1672"/>
    <n v="11.2"/>
    <n v="19"/>
    <x v="84"/>
    <n v="212.79999999999998"/>
    <x v="0"/>
    <x v="3"/>
    <n v="1.6964285714285716"/>
    <n v="96"/>
    <x v="3"/>
  </r>
  <r>
    <x v="1673"/>
    <n v="39.97"/>
    <n v="28"/>
    <x v="0"/>
    <n v="1119.1599999999999"/>
    <x v="0"/>
    <x v="3"/>
    <n v="0.70052539404553416"/>
    <n v="128"/>
    <x v="3"/>
  </r>
  <r>
    <x v="1674"/>
    <n v="20.48"/>
    <n v="280"/>
    <x v="0"/>
    <n v="5734.4000000000005"/>
    <x v="0"/>
    <x v="0"/>
    <n v="13.671875"/>
    <n v="128"/>
    <x v="3"/>
  </r>
  <r>
    <x v="1675"/>
    <n v="579.71"/>
    <n v="0"/>
    <x v="0"/>
    <n v="0"/>
    <x v="2"/>
    <x v="1"/>
    <n v="0"/>
    <n v="107"/>
    <x v="3"/>
  </r>
  <r>
    <x v="1676"/>
    <n v="28.83"/>
    <n v="164"/>
    <x v="0"/>
    <n v="4728.12"/>
    <x v="0"/>
    <x v="0"/>
    <n v="5.6885189039195287"/>
    <n v="117"/>
    <x v="3"/>
  </r>
  <r>
    <x v="1677"/>
    <n v="100.75"/>
    <n v="7"/>
    <x v="0"/>
    <n v="705.25"/>
    <x v="1"/>
    <x v="2"/>
    <n v="6.9478908188585611E-2"/>
    <n v="124"/>
    <x v="3"/>
  </r>
  <r>
    <x v="1678"/>
    <n v="14.54"/>
    <n v="31"/>
    <x v="0"/>
    <n v="450.73999999999995"/>
    <x v="0"/>
    <x v="3"/>
    <n v="2.1320495185694637"/>
    <n v="124"/>
    <x v="3"/>
  </r>
  <r>
    <x v="1679"/>
    <n v="23.51"/>
    <n v="6"/>
    <x v="0"/>
    <n v="141.06"/>
    <x v="0"/>
    <x v="2"/>
    <n v="0.25521054870267967"/>
    <n v="125"/>
    <x v="3"/>
  </r>
  <r>
    <x v="1680"/>
    <n v="49.76"/>
    <n v="4"/>
    <x v="0"/>
    <n v="199.04"/>
    <x v="0"/>
    <x v="2"/>
    <n v="8.0385852090032156E-2"/>
    <n v="123"/>
    <x v="3"/>
  </r>
  <r>
    <x v="629"/>
    <n v="102.92"/>
    <n v="3"/>
    <x v="0"/>
    <n v="308.76"/>
    <x v="1"/>
    <x v="2"/>
    <n v="2.9148853478429847E-2"/>
    <n v="124"/>
    <x v="3"/>
  </r>
  <r>
    <x v="1681"/>
    <n v="22.92"/>
    <n v="48"/>
    <x v="0"/>
    <n v="1100.1600000000001"/>
    <x v="0"/>
    <x v="3"/>
    <n v="2.0942408376963351"/>
    <n v="126"/>
    <x v="3"/>
  </r>
  <r>
    <x v="1682"/>
    <n v="18.239999999999998"/>
    <n v="3"/>
    <x v="0"/>
    <n v="54.72"/>
    <x v="0"/>
    <x v="2"/>
    <n v="0.16447368421052633"/>
    <n v="118"/>
    <x v="3"/>
  </r>
  <r>
    <x v="1683"/>
    <n v="103.46"/>
    <n v="133"/>
    <x v="0"/>
    <n v="13760.179999999998"/>
    <x v="1"/>
    <x v="0"/>
    <n v="1.2855209742895806"/>
    <n v="128"/>
    <x v="3"/>
  </r>
  <r>
    <x v="1684"/>
    <n v="50.23"/>
    <n v="7"/>
    <x v="85"/>
    <n v="351.60999999999996"/>
    <x v="3"/>
    <x v="2"/>
    <n v="0.13935894883535738"/>
    <n v="126"/>
    <x v="3"/>
  </r>
  <r>
    <x v="1685"/>
    <n v="22.52"/>
    <n v="13"/>
    <x v="0"/>
    <n v="292.76"/>
    <x v="0"/>
    <x v="3"/>
    <n v="0.57726465364120783"/>
    <n v="118"/>
    <x v="3"/>
  </r>
  <r>
    <x v="1686"/>
    <n v="10"/>
    <n v="9"/>
    <x v="86"/>
    <n v="90"/>
    <x v="0"/>
    <x v="2"/>
    <n v="0.9"/>
    <n v="125"/>
    <x v="3"/>
  </r>
  <r>
    <x v="1687"/>
    <n v="171.3"/>
    <n v="3"/>
    <x v="0"/>
    <n v="513.90000000000009"/>
    <x v="1"/>
    <x v="2"/>
    <n v="1.7513134851138354E-2"/>
    <n v="117"/>
    <x v="3"/>
  </r>
  <r>
    <x v="1688"/>
    <n v="25.47"/>
    <n v="60"/>
    <x v="0"/>
    <n v="1528.1999999999998"/>
    <x v="0"/>
    <x v="0"/>
    <n v="2.3557126030624267"/>
    <n v="128"/>
    <x v="3"/>
  </r>
  <r>
    <x v="1689"/>
    <n v="21.7"/>
    <n v="28"/>
    <x v="87"/>
    <n v="607.6"/>
    <x v="0"/>
    <x v="3"/>
    <n v="1.2903225806451613"/>
    <n v="126"/>
    <x v="3"/>
  </r>
  <r>
    <x v="1690"/>
    <n v="75.55"/>
    <n v="2"/>
    <x v="0"/>
    <n v="151.1"/>
    <x v="3"/>
    <x v="2"/>
    <n v="2.6472534745201854E-2"/>
    <n v="83"/>
    <x v="3"/>
  </r>
  <r>
    <x v="1691"/>
    <n v="217.95"/>
    <n v="6"/>
    <x v="88"/>
    <n v="1307.6999999999998"/>
    <x v="2"/>
    <x v="2"/>
    <n v="2.7529249827942189E-2"/>
    <n v="126"/>
    <x v="3"/>
  </r>
  <r>
    <x v="1692"/>
    <n v="8.82"/>
    <n v="14"/>
    <x v="0"/>
    <n v="123.48"/>
    <x v="0"/>
    <x v="3"/>
    <n v="1.5873015873015872"/>
    <n v="92"/>
    <x v="3"/>
  </r>
  <r>
    <x v="1693"/>
    <n v="61.66"/>
    <n v="4"/>
    <x v="0"/>
    <n v="246.64"/>
    <x v="3"/>
    <x v="2"/>
    <n v="6.4871878040869288E-2"/>
    <n v="117"/>
    <x v="3"/>
  </r>
  <r>
    <x v="1538"/>
    <n v="7.18"/>
    <n v="16"/>
    <x v="0"/>
    <n v="114.88"/>
    <x v="0"/>
    <x v="3"/>
    <n v="2.2284122562674096"/>
    <n v="122"/>
    <x v="3"/>
  </r>
  <r>
    <x v="1694"/>
    <n v="25.48"/>
    <n v="2"/>
    <x v="0"/>
    <n v="50.96"/>
    <x v="0"/>
    <x v="2"/>
    <n v="7.8492935635792779E-2"/>
    <n v="122"/>
    <x v="3"/>
  </r>
  <r>
    <x v="1695"/>
    <n v="46.66"/>
    <n v="2"/>
    <x v="0"/>
    <n v="93.32"/>
    <x v="0"/>
    <x v="2"/>
    <n v="4.2863266180882986E-2"/>
    <n v="128"/>
    <x v="3"/>
  </r>
  <r>
    <x v="1696"/>
    <n v="8.3699999999999992"/>
    <n v="20"/>
    <x v="0"/>
    <n v="167.39999999999998"/>
    <x v="0"/>
    <x v="3"/>
    <n v="2.3894862604540026"/>
    <n v="126"/>
    <x v="3"/>
  </r>
  <r>
    <x v="1697"/>
    <n v="89.15"/>
    <n v="37"/>
    <x v="89"/>
    <n v="3298.55"/>
    <x v="3"/>
    <x v="3"/>
    <n v="0.4150308468872686"/>
    <n v="123"/>
    <x v="3"/>
  </r>
  <r>
    <x v="1329"/>
    <n v="234.31"/>
    <n v="4"/>
    <x v="0"/>
    <n v="937.24"/>
    <x v="2"/>
    <x v="2"/>
    <n v="1.7071401135248174E-2"/>
    <n v="95"/>
    <x v="3"/>
  </r>
  <r>
    <x v="1698"/>
    <n v="39.119999999999997"/>
    <n v="20"/>
    <x v="0"/>
    <n v="782.4"/>
    <x v="0"/>
    <x v="3"/>
    <n v="0.5112474437627812"/>
    <n v="128"/>
    <x v="3"/>
  </r>
  <r>
    <x v="1699"/>
    <n v="16"/>
    <n v="21"/>
    <x v="90"/>
    <n v="336"/>
    <x v="0"/>
    <x v="3"/>
    <n v="1.3125"/>
    <n v="127"/>
    <x v="3"/>
  </r>
  <r>
    <x v="1700"/>
    <n v="60.39"/>
    <n v="14"/>
    <x v="0"/>
    <n v="845.46"/>
    <x v="3"/>
    <x v="3"/>
    <n v="0.23182646133465806"/>
    <n v="125"/>
    <x v="3"/>
  </r>
  <r>
    <x v="1701"/>
    <n v="41.44"/>
    <n v="3"/>
    <x v="91"/>
    <n v="124.32"/>
    <x v="0"/>
    <x v="2"/>
    <n v="7.2393822393822402E-2"/>
    <n v="106"/>
    <x v="3"/>
  </r>
  <r>
    <x v="1702"/>
    <n v="4.97"/>
    <n v="5"/>
    <x v="92"/>
    <n v="24.849999999999998"/>
    <x v="0"/>
    <x v="2"/>
    <n v="1.0060362173038231"/>
    <n v="126"/>
    <x v="3"/>
  </r>
  <r>
    <x v="1703"/>
    <n v="45.95"/>
    <n v="13"/>
    <x v="1"/>
    <n v="597.35"/>
    <x v="0"/>
    <x v="3"/>
    <n v="0.2829162132752992"/>
    <n v="98"/>
    <x v="3"/>
  </r>
  <r>
    <x v="1704"/>
    <n v="59.43"/>
    <n v="2"/>
    <x v="0"/>
    <n v="118.86"/>
    <x v="3"/>
    <x v="2"/>
    <n v="3.3653037186606088E-2"/>
    <n v="59"/>
    <x v="3"/>
  </r>
  <r>
    <x v="1705"/>
    <n v="34.049999999999997"/>
    <n v="10"/>
    <x v="0"/>
    <n v="340.5"/>
    <x v="0"/>
    <x v="2"/>
    <n v="0.29368575624082233"/>
    <n v="113"/>
    <x v="3"/>
  </r>
  <r>
    <x v="1706"/>
    <n v="27.96"/>
    <n v="16"/>
    <x v="15"/>
    <n v="447.36"/>
    <x v="0"/>
    <x v="3"/>
    <n v="0.57224606580829751"/>
    <n v="127"/>
    <x v="3"/>
  </r>
  <r>
    <x v="1707"/>
    <n v="28.16"/>
    <n v="26"/>
    <x v="0"/>
    <n v="732.16"/>
    <x v="0"/>
    <x v="3"/>
    <n v="0.92329545454545459"/>
    <n v="128"/>
    <x v="3"/>
  </r>
  <r>
    <x v="1708"/>
    <n v="42.42"/>
    <n v="18"/>
    <x v="0"/>
    <n v="763.56000000000006"/>
    <x v="0"/>
    <x v="3"/>
    <n v="0.42432814710042432"/>
    <n v="116"/>
    <x v="3"/>
  </r>
  <r>
    <x v="1709"/>
    <n v="38.450000000000003"/>
    <n v="3"/>
    <x v="0"/>
    <n v="115.35000000000001"/>
    <x v="0"/>
    <x v="2"/>
    <n v="7.8023407022106625E-2"/>
    <n v="128"/>
    <x v="3"/>
  </r>
  <r>
    <x v="303"/>
    <n v="23.37"/>
    <n v="10"/>
    <x v="0"/>
    <n v="233.70000000000002"/>
    <x v="0"/>
    <x v="2"/>
    <n v="0.42789901583226359"/>
    <n v="124"/>
    <x v="3"/>
  </r>
  <r>
    <x v="1710"/>
    <n v="117"/>
    <n v="0"/>
    <x v="0"/>
    <n v="0"/>
    <x v="1"/>
    <x v="1"/>
    <n v="0"/>
    <n v="112"/>
    <x v="3"/>
  </r>
  <r>
    <x v="1339"/>
    <n v="71.08"/>
    <n v="4"/>
    <x v="0"/>
    <n v="284.32"/>
    <x v="3"/>
    <x v="2"/>
    <n v="5.6274620146314014E-2"/>
    <n v="106"/>
    <x v="3"/>
  </r>
  <r>
    <x v="1711"/>
    <n v="187.04"/>
    <n v="0"/>
    <x v="0"/>
    <n v="0"/>
    <x v="1"/>
    <x v="1"/>
    <n v="0"/>
    <n v="116"/>
    <x v="3"/>
  </r>
  <r>
    <x v="1645"/>
    <n v="167.02"/>
    <n v="2"/>
    <x v="80"/>
    <n v="334.04"/>
    <x v="1"/>
    <x v="2"/>
    <n v="1.1974613818704346E-2"/>
    <n v="118"/>
    <x v="3"/>
  </r>
  <r>
    <x v="1686"/>
    <n v="10"/>
    <n v="9"/>
    <x v="86"/>
    <n v="90"/>
    <x v="0"/>
    <x v="2"/>
    <n v="0.9"/>
    <n v="125"/>
    <x v="3"/>
  </r>
  <r>
    <x v="1038"/>
    <n v="108.14"/>
    <n v="1"/>
    <x v="0"/>
    <n v="108.14"/>
    <x v="1"/>
    <x v="2"/>
    <n v="9.2472720547438509E-3"/>
    <n v="126"/>
    <x v="3"/>
  </r>
  <r>
    <x v="1712"/>
    <n v="25.42"/>
    <n v="2"/>
    <x v="0"/>
    <n v="50.84"/>
    <x v="0"/>
    <x v="2"/>
    <n v="7.8678206136900075E-2"/>
    <n v="128"/>
    <x v="3"/>
  </r>
  <r>
    <x v="1713"/>
    <n v="86.35"/>
    <n v="1"/>
    <x v="0"/>
    <n v="86.35"/>
    <x v="3"/>
    <x v="2"/>
    <n v="1.1580775911986104E-2"/>
    <n v="122"/>
    <x v="3"/>
  </r>
  <r>
    <x v="1714"/>
    <n v="155.16"/>
    <n v="0"/>
    <x v="0"/>
    <n v="0"/>
    <x v="1"/>
    <x v="1"/>
    <n v="0"/>
    <n v="97"/>
    <x v="3"/>
  </r>
  <r>
    <x v="369"/>
    <n v="273.97000000000003"/>
    <n v="7"/>
    <x v="0"/>
    <n v="1917.7900000000002"/>
    <x v="2"/>
    <x v="2"/>
    <n v="2.5550242727305907E-2"/>
    <n v="95"/>
    <x v="3"/>
  </r>
  <r>
    <x v="1224"/>
    <n v="21.08"/>
    <n v="1"/>
    <x v="0"/>
    <n v="21.08"/>
    <x v="0"/>
    <x v="2"/>
    <n v="4.743833017077799E-2"/>
    <n v="120"/>
    <x v="3"/>
  </r>
  <r>
    <x v="1715"/>
    <n v="329.45"/>
    <n v="0"/>
    <x v="0"/>
    <n v="0"/>
    <x v="2"/>
    <x v="1"/>
    <n v="0"/>
    <n v="124"/>
    <x v="3"/>
  </r>
  <r>
    <x v="1716"/>
    <n v="937.46"/>
    <n v="3"/>
    <x v="0"/>
    <n v="2812.38"/>
    <x v="2"/>
    <x v="2"/>
    <n v="3.200136539159004E-3"/>
    <n v="116"/>
    <x v="3"/>
  </r>
  <r>
    <x v="1717"/>
    <n v="141.72"/>
    <n v="5"/>
    <x v="0"/>
    <n v="708.6"/>
    <x v="1"/>
    <x v="2"/>
    <n v="3.5280835450183463E-2"/>
    <n v="125"/>
    <x v="3"/>
  </r>
  <r>
    <x v="1718"/>
    <n v="74.72"/>
    <n v="0"/>
    <x v="0"/>
    <n v="0"/>
    <x v="3"/>
    <x v="1"/>
    <n v="0"/>
    <n v="97"/>
    <x v="3"/>
  </r>
  <r>
    <x v="1719"/>
    <n v="58.62"/>
    <n v="0"/>
    <x v="93"/>
    <n v="0"/>
    <x v="3"/>
    <x v="1"/>
    <n v="0"/>
    <n v="122"/>
    <x v="3"/>
  </r>
  <r>
    <x v="793"/>
    <n v="101.44"/>
    <n v="0"/>
    <x v="0"/>
    <n v="0"/>
    <x v="1"/>
    <x v="1"/>
    <n v="0"/>
    <n v="127"/>
    <x v="3"/>
  </r>
  <r>
    <x v="1720"/>
    <n v="163.9"/>
    <n v="1"/>
    <x v="0"/>
    <n v="163.9"/>
    <x v="1"/>
    <x v="2"/>
    <n v="6.1012812690665035E-3"/>
    <n v="127"/>
    <x v="3"/>
  </r>
  <r>
    <x v="1721"/>
    <n v="61.47"/>
    <n v="0"/>
    <x v="0"/>
    <n v="0"/>
    <x v="3"/>
    <x v="1"/>
    <n v="0"/>
    <n v="116"/>
    <x v="3"/>
  </r>
  <r>
    <x v="1722"/>
    <n v="146.63999999999999"/>
    <n v="0"/>
    <x v="0"/>
    <n v="0"/>
    <x v="1"/>
    <x v="1"/>
    <n v="0"/>
    <n v="123"/>
    <x v="3"/>
  </r>
  <r>
    <x v="1723"/>
    <n v="131.78"/>
    <n v="0"/>
    <x v="0"/>
    <n v="0"/>
    <x v="1"/>
    <x v="1"/>
    <n v="0"/>
    <n v="117"/>
    <x v="3"/>
  </r>
  <r>
    <x v="1724"/>
    <n v="715.35"/>
    <n v="0"/>
    <x v="0"/>
    <n v="0"/>
    <x v="2"/>
    <x v="1"/>
    <n v="0"/>
    <n v="128"/>
    <x v="3"/>
  </r>
  <r>
    <x v="1725"/>
    <n v="129.78"/>
    <n v="0"/>
    <x v="0"/>
    <n v="0"/>
    <x v="1"/>
    <x v="1"/>
    <n v="0"/>
    <n v="128"/>
    <x v="3"/>
  </r>
  <r>
    <x v="1114"/>
    <n v="63.98"/>
    <n v="2"/>
    <x v="0"/>
    <n v="127.96"/>
    <x v="3"/>
    <x v="2"/>
    <n v="3.125976867771179E-2"/>
    <n v="55"/>
    <x v="3"/>
  </r>
  <r>
    <x v="1244"/>
    <n v="112.45"/>
    <n v="5"/>
    <x v="0"/>
    <n v="562.25"/>
    <x v="1"/>
    <x v="2"/>
    <n v="4.4464206313917294E-2"/>
    <n v="110"/>
    <x v="3"/>
  </r>
  <r>
    <x v="1726"/>
    <n v="601.58000000000004"/>
    <n v="0"/>
    <x v="0"/>
    <n v="0"/>
    <x v="2"/>
    <x v="1"/>
    <n v="0"/>
    <n v="128"/>
    <x v="3"/>
  </r>
  <r>
    <x v="1219"/>
    <n v="54.99"/>
    <n v="3"/>
    <x v="0"/>
    <n v="164.97"/>
    <x v="3"/>
    <x v="2"/>
    <n v="5.4555373704309872E-2"/>
    <n v="127"/>
    <x v="3"/>
  </r>
  <r>
    <x v="1727"/>
    <n v="14.71"/>
    <n v="3"/>
    <x v="94"/>
    <n v="44.13"/>
    <x v="0"/>
    <x v="2"/>
    <n v="0.20394289598912305"/>
    <n v="114"/>
    <x v="3"/>
  </r>
  <r>
    <x v="1615"/>
    <n v="75.22"/>
    <n v="3"/>
    <x v="0"/>
    <n v="225.66"/>
    <x v="3"/>
    <x v="2"/>
    <n v="3.9883009837809097E-2"/>
    <n v="109"/>
    <x v="3"/>
  </r>
  <r>
    <x v="1367"/>
    <n v="102.14"/>
    <n v="2"/>
    <x v="0"/>
    <n v="204.28"/>
    <x v="1"/>
    <x v="2"/>
    <n v="1.9580967299784608E-2"/>
    <n v="126"/>
    <x v="3"/>
  </r>
  <r>
    <x v="1728"/>
    <n v="98.23"/>
    <n v="0"/>
    <x v="95"/>
    <n v="0"/>
    <x v="3"/>
    <x v="1"/>
    <n v="0"/>
    <n v="124"/>
    <x v="3"/>
  </r>
  <r>
    <x v="783"/>
    <n v="58.94"/>
    <n v="0"/>
    <x v="0"/>
    <n v="0"/>
    <x v="3"/>
    <x v="1"/>
    <n v="0"/>
    <n v="126"/>
    <x v="3"/>
  </r>
  <r>
    <x v="779"/>
    <n v="28"/>
    <n v="1"/>
    <x v="0"/>
    <n v="28"/>
    <x v="0"/>
    <x v="2"/>
    <n v="3.5714285714285712E-2"/>
    <n v="128"/>
    <x v="3"/>
  </r>
  <r>
    <x v="1729"/>
    <n v="492.16"/>
    <n v="0"/>
    <x v="0"/>
    <n v="0"/>
    <x v="2"/>
    <x v="1"/>
    <n v="0"/>
    <n v="126"/>
    <x v="3"/>
  </r>
  <r>
    <x v="1643"/>
    <n v="208.32"/>
    <n v="7"/>
    <x v="0"/>
    <n v="1458.24"/>
    <x v="2"/>
    <x v="2"/>
    <n v="3.3602150537634407E-2"/>
    <n v="109"/>
    <x v="3"/>
  </r>
  <r>
    <x v="1239"/>
    <n v="71.42"/>
    <n v="4"/>
    <x v="0"/>
    <n v="285.68"/>
    <x v="3"/>
    <x v="2"/>
    <n v="5.6006720806496775E-2"/>
    <n v="126"/>
    <x v="3"/>
  </r>
  <r>
    <x v="1520"/>
    <n v="99.99"/>
    <n v="24"/>
    <x v="0"/>
    <n v="2399.7599999999998"/>
    <x v="3"/>
    <x v="3"/>
    <n v="0.24002400240024005"/>
    <n v="117"/>
    <x v="3"/>
  </r>
  <r>
    <x v="1730"/>
    <n v="202.49"/>
    <n v="0"/>
    <x v="0"/>
    <n v="0"/>
    <x v="2"/>
    <x v="1"/>
    <n v="0"/>
    <n v="115"/>
    <x v="3"/>
  </r>
  <r>
    <x v="110"/>
    <n v="263.91000000000003"/>
    <n v="15"/>
    <x v="0"/>
    <n v="3958.6500000000005"/>
    <x v="2"/>
    <x v="3"/>
    <n v="5.6837558258497206E-2"/>
    <n v="109"/>
    <x v="3"/>
  </r>
  <r>
    <x v="1731"/>
    <n v="393.09"/>
    <n v="0"/>
    <x v="0"/>
    <n v="0"/>
    <x v="2"/>
    <x v="1"/>
    <n v="0"/>
    <n v="127"/>
    <x v="3"/>
  </r>
  <r>
    <x v="1732"/>
    <n v="241.38"/>
    <n v="0"/>
    <x v="0"/>
    <n v="0"/>
    <x v="2"/>
    <x v="1"/>
    <n v="0"/>
    <n v="112"/>
    <x v="3"/>
  </r>
  <r>
    <x v="1733"/>
    <n v="173.48"/>
    <n v="2"/>
    <x v="0"/>
    <n v="346.96"/>
    <x v="1"/>
    <x v="2"/>
    <n v="1.1528706479133042E-2"/>
    <n v="119"/>
    <x v="3"/>
  </r>
  <r>
    <x v="154"/>
    <n v="263.57"/>
    <n v="0"/>
    <x v="0"/>
    <n v="0"/>
    <x v="2"/>
    <x v="1"/>
    <n v="0"/>
    <n v="105"/>
    <x v="3"/>
  </r>
  <r>
    <x v="1734"/>
    <n v="33.82"/>
    <n v="1"/>
    <x v="75"/>
    <n v="33.82"/>
    <x v="0"/>
    <x v="2"/>
    <n v="2.956830277942046E-2"/>
    <n v="119"/>
    <x v="3"/>
  </r>
  <r>
    <x v="376"/>
    <n v="50.76"/>
    <n v="3"/>
    <x v="0"/>
    <n v="152.28"/>
    <x v="3"/>
    <x v="2"/>
    <n v="5.9101654846335699E-2"/>
    <n v="128"/>
    <x v="3"/>
  </r>
  <r>
    <x v="132"/>
    <n v="129.15"/>
    <n v="3"/>
    <x v="0"/>
    <n v="387.45000000000005"/>
    <x v="1"/>
    <x v="2"/>
    <n v="2.3228803716608595E-2"/>
    <n v="114"/>
    <x v="3"/>
  </r>
  <r>
    <x v="323"/>
    <n v="357.43"/>
    <n v="2"/>
    <x v="0"/>
    <n v="714.86"/>
    <x v="2"/>
    <x v="2"/>
    <n v="5.5955012170215146E-3"/>
    <n v="112"/>
    <x v="3"/>
  </r>
  <r>
    <x v="1735"/>
    <n v="366.6"/>
    <n v="0"/>
    <x v="0"/>
    <n v="0"/>
    <x v="2"/>
    <x v="1"/>
    <n v="0"/>
    <n v="125"/>
    <x v="3"/>
  </r>
  <r>
    <x v="1608"/>
    <n v="18.54"/>
    <n v="7"/>
    <x v="0"/>
    <n v="129.78"/>
    <x v="0"/>
    <x v="2"/>
    <n v="0.37756202804746497"/>
    <n v="128"/>
    <x v="3"/>
  </r>
  <r>
    <x v="1736"/>
    <n v="172.69"/>
    <n v="11"/>
    <x v="0"/>
    <n v="1899.59"/>
    <x v="1"/>
    <x v="3"/>
    <n v="6.3697955874688753E-2"/>
    <n v="125"/>
    <x v="3"/>
  </r>
  <r>
    <x v="1737"/>
    <n v="39.54"/>
    <n v="8"/>
    <x v="96"/>
    <n v="316.32"/>
    <x v="0"/>
    <x v="2"/>
    <n v="0.20232675771370764"/>
    <n v="126"/>
    <x v="3"/>
  </r>
  <r>
    <x v="1414"/>
    <n v="169.14"/>
    <n v="6"/>
    <x v="0"/>
    <n v="1014.8399999999999"/>
    <x v="1"/>
    <x v="2"/>
    <n v="3.547357218871941E-2"/>
    <n v="117"/>
    <x v="3"/>
  </r>
  <r>
    <x v="41"/>
    <n v="111.68"/>
    <n v="1"/>
    <x v="0"/>
    <n v="111.68"/>
    <x v="1"/>
    <x v="2"/>
    <n v="8.9541547277936957E-3"/>
    <n v="125"/>
    <x v="3"/>
  </r>
  <r>
    <x v="1738"/>
    <n v="292.75"/>
    <n v="0"/>
    <x v="0"/>
    <n v="0"/>
    <x v="2"/>
    <x v="1"/>
    <n v="0"/>
    <n v="122"/>
    <x v="3"/>
  </r>
  <r>
    <x v="1739"/>
    <n v="78.55"/>
    <n v="0"/>
    <x v="97"/>
    <n v="0"/>
    <x v="3"/>
    <x v="1"/>
    <n v="0"/>
    <n v="128"/>
    <x v="3"/>
  </r>
  <r>
    <x v="869"/>
    <n v="143.83000000000001"/>
    <n v="0"/>
    <x v="0"/>
    <n v="0"/>
    <x v="1"/>
    <x v="1"/>
    <n v="0"/>
    <n v="113"/>
    <x v="3"/>
  </r>
  <r>
    <x v="1740"/>
    <n v="1001.17"/>
    <n v="3"/>
    <x v="0"/>
    <n v="3003.5099999999998"/>
    <x v="2"/>
    <x v="2"/>
    <n v="2.9964941019007762E-3"/>
    <n v="121"/>
    <x v="3"/>
  </r>
  <r>
    <x v="1741"/>
    <n v="203.11"/>
    <n v="0"/>
    <x v="0"/>
    <n v="0"/>
    <x v="2"/>
    <x v="1"/>
    <n v="0"/>
    <n v="78"/>
    <x v="3"/>
  </r>
  <r>
    <x v="425"/>
    <n v="58.75"/>
    <n v="0"/>
    <x v="0"/>
    <n v="0"/>
    <x v="3"/>
    <x v="1"/>
    <n v="0"/>
    <n v="128"/>
    <x v="3"/>
  </r>
  <r>
    <x v="1742"/>
    <n v="99.71"/>
    <n v="11"/>
    <x v="0"/>
    <n v="1096.81"/>
    <x v="3"/>
    <x v="3"/>
    <n v="0.11031992779059273"/>
    <n v="125"/>
    <x v="3"/>
  </r>
  <r>
    <x v="41"/>
    <n v="141.05000000000001"/>
    <n v="1"/>
    <x v="0"/>
    <n v="141.05000000000001"/>
    <x v="1"/>
    <x v="2"/>
    <n v="7.0896845090393469E-3"/>
    <n v="125"/>
    <x v="3"/>
  </r>
  <r>
    <x v="1743"/>
    <n v="123.66"/>
    <n v="0"/>
    <x v="0"/>
    <n v="0"/>
    <x v="1"/>
    <x v="1"/>
    <n v="0"/>
    <n v="122"/>
    <x v="3"/>
  </r>
  <r>
    <x v="1744"/>
    <n v="166.5"/>
    <n v="2"/>
    <x v="0"/>
    <n v="333"/>
    <x v="1"/>
    <x v="2"/>
    <n v="1.2012012012012012E-2"/>
    <n v="127"/>
    <x v="3"/>
  </r>
  <r>
    <x v="1577"/>
    <n v="101.53"/>
    <n v="4"/>
    <x v="0"/>
    <n v="406.12"/>
    <x v="1"/>
    <x v="2"/>
    <n v="3.9397222495814045E-2"/>
    <n v="116"/>
    <x v="3"/>
  </r>
  <r>
    <x v="444"/>
    <n v="566.39"/>
    <n v="1"/>
    <x v="0"/>
    <n v="566.39"/>
    <x v="2"/>
    <x v="2"/>
    <n v="1.765567894913399E-3"/>
    <n v="128"/>
    <x v="3"/>
  </r>
  <r>
    <x v="258"/>
    <n v="166.58"/>
    <n v="1"/>
    <x v="0"/>
    <n v="166.58"/>
    <x v="1"/>
    <x v="2"/>
    <n v="6.0031216232440867E-3"/>
    <n v="126"/>
    <x v="3"/>
  </r>
  <r>
    <x v="1050"/>
    <n v="133.88999999999999"/>
    <n v="12"/>
    <x v="0"/>
    <n v="1606.6799999999998"/>
    <x v="1"/>
    <x v="3"/>
    <n v="8.962581223392338E-2"/>
    <n v="122"/>
    <x v="3"/>
  </r>
  <r>
    <x v="1745"/>
    <n v="181.65"/>
    <n v="3"/>
    <x v="0"/>
    <n v="544.95000000000005"/>
    <x v="1"/>
    <x v="2"/>
    <n v="1.6515276630883566E-2"/>
    <n v="117"/>
    <x v="3"/>
  </r>
  <r>
    <x v="1746"/>
    <n v="143.51"/>
    <n v="1"/>
    <x v="0"/>
    <n v="143.51"/>
    <x v="1"/>
    <x v="2"/>
    <n v="6.9681555292314132E-3"/>
    <n v="103"/>
    <x v="3"/>
  </r>
  <r>
    <x v="1747"/>
    <n v="188.75"/>
    <n v="2"/>
    <x v="0"/>
    <n v="377.5"/>
    <x v="1"/>
    <x v="2"/>
    <n v="1.0596026490066225E-2"/>
    <n v="125"/>
    <x v="3"/>
  </r>
  <r>
    <x v="1748"/>
    <n v="146.88"/>
    <n v="2"/>
    <x v="0"/>
    <n v="293.76"/>
    <x v="1"/>
    <x v="2"/>
    <n v="1.3616557734204794E-2"/>
    <n v="103"/>
    <x v="3"/>
  </r>
  <r>
    <x v="1749"/>
    <n v="248.13"/>
    <n v="2"/>
    <x v="0"/>
    <n v="496.26"/>
    <x v="2"/>
    <x v="2"/>
    <n v="8.0602909765042519E-3"/>
    <n v="107"/>
    <x v="3"/>
  </r>
  <r>
    <x v="1301"/>
    <n v="148.72999999999999"/>
    <n v="8"/>
    <x v="0"/>
    <n v="1189.8399999999999"/>
    <x v="1"/>
    <x v="2"/>
    <n v="5.3788744705170449E-2"/>
    <n v="128"/>
    <x v="3"/>
  </r>
  <r>
    <x v="16"/>
    <n v="183.3"/>
    <n v="0"/>
    <x v="0"/>
    <n v="0"/>
    <x v="1"/>
    <x v="1"/>
    <n v="0"/>
    <n v="126"/>
    <x v="3"/>
  </r>
  <r>
    <x v="1750"/>
    <n v="155.26"/>
    <n v="1"/>
    <x v="0"/>
    <n v="155.26"/>
    <x v="1"/>
    <x v="2"/>
    <n v="6.4408089656060805E-3"/>
    <n v="96"/>
    <x v="3"/>
  </r>
  <r>
    <x v="1751"/>
    <n v="92.74"/>
    <n v="3"/>
    <x v="0"/>
    <n v="278.21999999999997"/>
    <x v="3"/>
    <x v="2"/>
    <n v="3.2348501186111711E-2"/>
    <n v="121"/>
    <x v="3"/>
  </r>
  <r>
    <x v="201"/>
    <n v="151.28"/>
    <n v="15"/>
    <x v="0"/>
    <n v="2269.1999999999998"/>
    <x v="1"/>
    <x v="3"/>
    <n v="9.9153886832363827E-2"/>
    <n v="128"/>
    <x v="3"/>
  </r>
  <r>
    <x v="798"/>
    <n v="262.20999999999998"/>
    <n v="2"/>
    <x v="0"/>
    <n v="524.41999999999996"/>
    <x v="2"/>
    <x v="2"/>
    <n v="7.627474161931277E-3"/>
    <n v="122"/>
    <x v="3"/>
  </r>
  <r>
    <x v="214"/>
    <n v="474.39"/>
    <n v="0"/>
    <x v="0"/>
    <n v="0"/>
    <x v="2"/>
    <x v="1"/>
    <n v="0"/>
    <n v="122"/>
    <x v="3"/>
  </r>
  <r>
    <x v="1172"/>
    <n v="320.51"/>
    <n v="8"/>
    <x v="0"/>
    <n v="2564.08"/>
    <x v="2"/>
    <x v="2"/>
    <n v="2.4960219649932919E-2"/>
    <n v="123"/>
    <x v="3"/>
  </r>
  <r>
    <x v="1752"/>
    <n v="99.86"/>
    <n v="1"/>
    <x v="0"/>
    <n v="99.86"/>
    <x v="3"/>
    <x v="2"/>
    <n v="1.0014019627478469E-2"/>
    <n v="124"/>
    <x v="3"/>
  </r>
  <r>
    <x v="1753"/>
    <n v="613.66"/>
    <n v="2"/>
    <x v="0"/>
    <n v="1227.32"/>
    <x v="2"/>
    <x v="2"/>
    <n v="3.2591337222566243E-3"/>
    <n v="122"/>
    <x v="3"/>
  </r>
  <r>
    <x v="1754"/>
    <n v="172.81"/>
    <n v="0"/>
    <x v="0"/>
    <n v="0"/>
    <x v="1"/>
    <x v="1"/>
    <n v="0"/>
    <n v="98"/>
    <x v="3"/>
  </r>
  <r>
    <x v="1755"/>
    <n v="13.83"/>
    <n v="7"/>
    <x v="0"/>
    <n v="96.81"/>
    <x v="0"/>
    <x v="2"/>
    <n v="0.50614605929139556"/>
    <n v="120"/>
    <x v="3"/>
  </r>
  <r>
    <x v="1756"/>
    <n v="25.48"/>
    <n v="57"/>
    <x v="0"/>
    <n v="1452.3600000000001"/>
    <x v="0"/>
    <x v="0"/>
    <n v="2.2370486656200943"/>
    <n v="116"/>
    <x v="3"/>
  </r>
  <r>
    <x v="1757"/>
    <n v="232.83"/>
    <n v="5"/>
    <x v="0"/>
    <n v="1164.1500000000001"/>
    <x v="2"/>
    <x v="2"/>
    <n v="2.1474895846755142E-2"/>
    <n v="122"/>
    <x v="3"/>
  </r>
  <r>
    <x v="1758"/>
    <n v="391.61"/>
    <n v="5"/>
    <x v="0"/>
    <n v="1958.0500000000002"/>
    <x v="2"/>
    <x v="2"/>
    <n v="1.2767804703659253E-2"/>
    <n v="117"/>
    <x v="3"/>
  </r>
  <r>
    <x v="1111"/>
    <n v="34.85"/>
    <n v="2"/>
    <x v="0"/>
    <n v="69.7"/>
    <x v="0"/>
    <x v="2"/>
    <n v="5.7388809182209469E-2"/>
    <n v="110"/>
    <x v="3"/>
  </r>
  <r>
    <x v="1649"/>
    <n v="246.12"/>
    <n v="1"/>
    <x v="0"/>
    <n v="246.12"/>
    <x v="2"/>
    <x v="2"/>
    <n v="4.0630586705672029E-3"/>
    <n v="113"/>
    <x v="3"/>
  </r>
  <r>
    <x v="1759"/>
    <n v="459.6"/>
    <n v="1"/>
    <x v="0"/>
    <n v="459.6"/>
    <x v="2"/>
    <x v="2"/>
    <n v="2.1758050478677109E-3"/>
    <n v="108"/>
    <x v="3"/>
  </r>
  <r>
    <x v="1760"/>
    <n v="121.15"/>
    <n v="1"/>
    <x v="0"/>
    <n v="121.15"/>
    <x v="1"/>
    <x v="2"/>
    <n v="8.2542302930251749E-3"/>
    <n v="116"/>
    <x v="3"/>
  </r>
  <r>
    <x v="1248"/>
    <n v="207.55"/>
    <n v="0"/>
    <x v="0"/>
    <n v="0"/>
    <x v="2"/>
    <x v="1"/>
    <n v="0"/>
    <n v="126"/>
    <x v="3"/>
  </r>
  <r>
    <x v="1761"/>
    <n v="12.04"/>
    <n v="11"/>
    <x v="98"/>
    <n v="132.44"/>
    <x v="0"/>
    <x v="3"/>
    <n v="0.91362126245847186"/>
    <n v="112"/>
    <x v="3"/>
  </r>
  <r>
    <x v="1338"/>
    <n v="163.92"/>
    <n v="2"/>
    <x v="0"/>
    <n v="327.84"/>
    <x v="1"/>
    <x v="2"/>
    <n v="1.2201073694485115E-2"/>
    <n v="122"/>
    <x v="3"/>
  </r>
  <r>
    <x v="1762"/>
    <n v="101.32"/>
    <n v="1"/>
    <x v="0"/>
    <n v="101.32"/>
    <x v="1"/>
    <x v="2"/>
    <n v="9.8697196999605226E-3"/>
    <n v="118"/>
    <x v="3"/>
  </r>
  <r>
    <x v="1075"/>
    <n v="102.02"/>
    <n v="1"/>
    <x v="0"/>
    <n v="102.02"/>
    <x v="1"/>
    <x v="2"/>
    <n v="9.8019996079200169E-3"/>
    <n v="125"/>
    <x v="3"/>
  </r>
  <r>
    <x v="1763"/>
    <n v="4.26"/>
    <n v="0"/>
    <x v="99"/>
    <n v="0"/>
    <x v="0"/>
    <x v="1"/>
    <n v="0"/>
    <n v="127"/>
    <x v="3"/>
  </r>
  <r>
    <x v="1764"/>
    <n v="192.8"/>
    <n v="0"/>
    <x v="0"/>
    <n v="0"/>
    <x v="1"/>
    <x v="1"/>
    <n v="0"/>
    <n v="88"/>
    <x v="3"/>
  </r>
  <r>
    <x v="1029"/>
    <n v="255.02"/>
    <n v="5"/>
    <x v="0"/>
    <n v="1275.1000000000001"/>
    <x v="2"/>
    <x v="2"/>
    <n v="1.960630538781272E-2"/>
    <n v="123"/>
    <x v="3"/>
  </r>
  <r>
    <x v="1765"/>
    <n v="75.67"/>
    <n v="14"/>
    <x v="0"/>
    <n v="1059.3800000000001"/>
    <x v="3"/>
    <x v="3"/>
    <n v="0.18501387604070305"/>
    <n v="97"/>
    <x v="3"/>
  </r>
  <r>
    <x v="1766"/>
    <n v="9.3699999999999992"/>
    <n v="4"/>
    <x v="39"/>
    <n v="37.479999999999997"/>
    <x v="0"/>
    <x v="2"/>
    <n v="0.42689434364994666"/>
    <n v="123"/>
    <x v="3"/>
  </r>
  <r>
    <x v="1767"/>
    <n v="88.02"/>
    <n v="1"/>
    <x v="0"/>
    <n v="88.02"/>
    <x v="3"/>
    <x v="2"/>
    <n v="1.1361054305839582E-2"/>
    <n v="101"/>
    <x v="3"/>
  </r>
  <r>
    <x v="750"/>
    <n v="188.67"/>
    <n v="11"/>
    <x v="0"/>
    <n v="2075.37"/>
    <x v="1"/>
    <x v="3"/>
    <n v="5.8302856839985165E-2"/>
    <n v="123"/>
    <x v="3"/>
  </r>
  <r>
    <x v="1768"/>
    <n v="144.44"/>
    <n v="0"/>
    <x v="100"/>
    <n v="0"/>
    <x v="1"/>
    <x v="1"/>
    <n v="0"/>
    <n v="120"/>
    <x v="3"/>
  </r>
  <r>
    <x v="1005"/>
    <n v="141.96"/>
    <n v="2"/>
    <x v="0"/>
    <n v="283.92"/>
    <x v="1"/>
    <x v="2"/>
    <n v="1.4088475626937165E-2"/>
    <n v="103"/>
    <x v="3"/>
  </r>
  <r>
    <x v="91"/>
    <n v="297.24"/>
    <n v="1"/>
    <x v="0"/>
    <n v="297.24"/>
    <x v="2"/>
    <x v="2"/>
    <n v="3.3642847530614989E-3"/>
    <n v="113"/>
    <x v="3"/>
  </r>
  <r>
    <x v="1605"/>
    <n v="59.43"/>
    <n v="3"/>
    <x v="0"/>
    <n v="178.29"/>
    <x v="3"/>
    <x v="2"/>
    <n v="5.047955577990914E-2"/>
    <n v="62"/>
    <x v="3"/>
  </r>
  <r>
    <x v="1769"/>
    <n v="448.79"/>
    <n v="1"/>
    <x v="0"/>
    <n v="448.79"/>
    <x v="2"/>
    <x v="2"/>
    <n v="2.2282136411239111E-3"/>
    <n v="128"/>
    <x v="3"/>
  </r>
  <r>
    <x v="332"/>
    <n v="1052.29"/>
    <n v="1"/>
    <x v="0"/>
    <n v="1052.29"/>
    <x v="2"/>
    <x v="2"/>
    <n v="9.503083750677095E-4"/>
    <n v="124"/>
    <x v="3"/>
  </r>
  <r>
    <x v="933"/>
    <n v="159.57"/>
    <n v="3"/>
    <x v="0"/>
    <n v="478.71"/>
    <x v="1"/>
    <x v="2"/>
    <n v="1.8800526414739612E-2"/>
    <n v="120"/>
    <x v="3"/>
  </r>
  <r>
    <x v="947"/>
    <n v="214.69"/>
    <n v="0"/>
    <x v="0"/>
    <n v="0"/>
    <x v="2"/>
    <x v="1"/>
    <n v="0"/>
    <n v="128"/>
    <x v="3"/>
  </r>
  <r>
    <x v="1104"/>
    <n v="1.27"/>
    <n v="9"/>
    <x v="0"/>
    <n v="11.43"/>
    <x v="0"/>
    <x v="2"/>
    <n v="7.0866141732283463"/>
    <n v="121"/>
    <x v="3"/>
  </r>
  <r>
    <x v="1770"/>
    <n v="121.32"/>
    <n v="2"/>
    <x v="0"/>
    <n v="242.64"/>
    <x v="1"/>
    <x v="2"/>
    <n v="1.6485328058028357E-2"/>
    <n v="123"/>
    <x v="3"/>
  </r>
  <r>
    <x v="1771"/>
    <n v="149.38999999999999"/>
    <n v="3"/>
    <x v="0"/>
    <n v="448.16999999999996"/>
    <x v="1"/>
    <x v="2"/>
    <n v="2.0081665439453781E-2"/>
    <n v="128"/>
    <x v="3"/>
  </r>
  <r>
    <x v="1282"/>
    <n v="121.07"/>
    <n v="11"/>
    <x v="0"/>
    <n v="1331.77"/>
    <x v="1"/>
    <x v="3"/>
    <n v="9.085652928058148E-2"/>
    <n v="112"/>
    <x v="3"/>
  </r>
  <r>
    <x v="1772"/>
    <n v="398.47"/>
    <n v="0"/>
    <x v="0"/>
    <n v="0"/>
    <x v="2"/>
    <x v="1"/>
    <n v="0"/>
    <n v="127"/>
    <x v="3"/>
  </r>
  <r>
    <x v="222"/>
    <n v="118"/>
    <n v="1"/>
    <x v="0"/>
    <n v="118"/>
    <x v="1"/>
    <x v="2"/>
    <n v="8.4745762711864406E-3"/>
    <n v="122"/>
    <x v="3"/>
  </r>
  <r>
    <x v="1773"/>
    <n v="228.05"/>
    <n v="0"/>
    <x v="0"/>
    <n v="0"/>
    <x v="2"/>
    <x v="1"/>
    <n v="0"/>
    <n v="128"/>
    <x v="3"/>
  </r>
  <r>
    <x v="214"/>
    <n v="456.8"/>
    <n v="0"/>
    <x v="0"/>
    <n v="0"/>
    <x v="2"/>
    <x v="1"/>
    <n v="0"/>
    <n v="122"/>
    <x v="3"/>
  </r>
  <r>
    <x v="1774"/>
    <n v="101.66"/>
    <n v="2"/>
    <x v="0"/>
    <n v="203.32"/>
    <x v="1"/>
    <x v="2"/>
    <n v="1.9673421207948062E-2"/>
    <n v="122"/>
    <x v="3"/>
  </r>
  <r>
    <x v="1775"/>
    <n v="53.8"/>
    <n v="0"/>
    <x v="96"/>
    <n v="0"/>
    <x v="3"/>
    <x v="1"/>
    <n v="0"/>
    <n v="121"/>
    <x v="3"/>
  </r>
  <r>
    <x v="1715"/>
    <n v="432.76"/>
    <n v="1"/>
    <x v="0"/>
    <n v="432.76"/>
    <x v="2"/>
    <x v="2"/>
    <n v="2.310749607172567E-3"/>
    <n v="124"/>
    <x v="3"/>
  </r>
  <r>
    <x v="1544"/>
    <n v="396.07"/>
    <n v="14"/>
    <x v="0"/>
    <n v="5544.98"/>
    <x v="2"/>
    <x v="3"/>
    <n v="3.5347287095715406E-2"/>
    <n v="128"/>
    <x v="3"/>
  </r>
  <r>
    <x v="1776"/>
    <n v="196.16"/>
    <n v="3"/>
    <x v="0"/>
    <n v="588.48"/>
    <x v="1"/>
    <x v="2"/>
    <n v="1.5293637846655791E-2"/>
    <n v="125"/>
    <x v="3"/>
  </r>
  <r>
    <x v="1777"/>
    <n v="104.83"/>
    <n v="0"/>
    <x v="0"/>
    <n v="0"/>
    <x v="1"/>
    <x v="1"/>
    <n v="0"/>
    <n v="112"/>
    <x v="3"/>
  </r>
  <r>
    <x v="1778"/>
    <n v="130.63"/>
    <n v="0"/>
    <x v="0"/>
    <n v="0"/>
    <x v="1"/>
    <x v="1"/>
    <n v="0"/>
    <n v="128"/>
    <x v="3"/>
  </r>
  <r>
    <x v="1779"/>
    <n v="386.76"/>
    <n v="6"/>
    <x v="0"/>
    <n v="2320.56"/>
    <x v="2"/>
    <x v="2"/>
    <n v="1.5513496742165685E-2"/>
    <n v="125"/>
    <x v="3"/>
  </r>
  <r>
    <x v="1670"/>
    <n v="138.65"/>
    <n v="7"/>
    <x v="0"/>
    <n v="970.55000000000007"/>
    <x v="1"/>
    <x v="2"/>
    <n v="5.0486837360259641E-2"/>
    <n v="105"/>
    <x v="3"/>
  </r>
  <r>
    <x v="360"/>
    <n v="159.38"/>
    <n v="3"/>
    <x v="0"/>
    <n v="478.14"/>
    <x v="1"/>
    <x v="2"/>
    <n v="1.8822938888191743E-2"/>
    <n v="124"/>
    <x v="3"/>
  </r>
  <r>
    <x v="1780"/>
    <n v="146.16999999999999"/>
    <n v="3"/>
    <x v="0"/>
    <n v="438.51"/>
    <x v="1"/>
    <x v="2"/>
    <n v="2.0524047342135872E-2"/>
    <n v="114"/>
    <x v="3"/>
  </r>
  <r>
    <x v="1781"/>
    <n v="39.04"/>
    <n v="0"/>
    <x v="0"/>
    <n v="0"/>
    <x v="0"/>
    <x v="1"/>
    <n v="0"/>
    <n v="128"/>
    <x v="3"/>
  </r>
  <r>
    <x v="1014"/>
    <n v="35.409999999999997"/>
    <n v="2"/>
    <x v="0"/>
    <n v="70.819999999999993"/>
    <x v="0"/>
    <x v="2"/>
    <n v="5.6481219994351885E-2"/>
    <n v="93"/>
    <x v="3"/>
  </r>
  <r>
    <x v="1782"/>
    <n v="50.77"/>
    <n v="1"/>
    <x v="0"/>
    <n v="50.77"/>
    <x v="3"/>
    <x v="2"/>
    <n v="1.9696671262556628E-2"/>
    <n v="119"/>
    <x v="3"/>
  </r>
  <r>
    <x v="1522"/>
    <n v="308.16000000000003"/>
    <n v="7"/>
    <x v="0"/>
    <n v="2157.1200000000003"/>
    <x v="2"/>
    <x v="2"/>
    <n v="2.271547248182762E-2"/>
    <n v="123"/>
    <x v="3"/>
  </r>
  <r>
    <x v="1783"/>
    <n v="140.09"/>
    <n v="1"/>
    <x v="0"/>
    <n v="140.09"/>
    <x v="1"/>
    <x v="2"/>
    <n v="7.138268256121065E-3"/>
    <n v="127"/>
    <x v="3"/>
  </r>
  <r>
    <x v="1116"/>
    <n v="37.090000000000003"/>
    <n v="10"/>
    <x v="0"/>
    <n v="370.90000000000003"/>
    <x v="0"/>
    <x v="2"/>
    <n v="0.2696144513345915"/>
    <n v="65"/>
    <x v="3"/>
  </r>
  <r>
    <x v="1784"/>
    <n v="298.89999999999998"/>
    <n v="0"/>
    <x v="0"/>
    <n v="0"/>
    <x v="2"/>
    <x v="1"/>
    <n v="0"/>
    <n v="125"/>
    <x v="3"/>
  </r>
  <r>
    <x v="1785"/>
    <n v="306.57"/>
    <n v="5"/>
    <x v="0"/>
    <n v="1532.85"/>
    <x v="2"/>
    <x v="2"/>
    <n v="1.6309488860619108E-2"/>
    <n v="124"/>
    <x v="3"/>
  </r>
  <r>
    <x v="1786"/>
    <n v="353.01"/>
    <n v="1"/>
    <x v="0"/>
    <n v="353.01"/>
    <x v="2"/>
    <x v="2"/>
    <n v="2.8327809410498288E-3"/>
    <n v="128"/>
    <x v="3"/>
  </r>
  <r>
    <x v="1787"/>
    <n v="555.46"/>
    <n v="0"/>
    <x v="0"/>
    <n v="0"/>
    <x v="2"/>
    <x v="1"/>
    <n v="0"/>
    <n v="121"/>
    <x v="3"/>
  </r>
  <r>
    <x v="1788"/>
    <n v="325.83"/>
    <n v="4"/>
    <x v="0"/>
    <n v="1303.32"/>
    <x v="2"/>
    <x v="2"/>
    <n v="1.2276340422919928E-2"/>
    <n v="116"/>
    <x v="3"/>
  </r>
  <r>
    <x v="1789"/>
    <n v="105.16"/>
    <n v="2"/>
    <x v="0"/>
    <n v="210.32"/>
    <x v="1"/>
    <x v="2"/>
    <n v="1.9018638265500192E-2"/>
    <n v="128"/>
    <x v="3"/>
  </r>
  <r>
    <x v="998"/>
    <n v="72.489999999999995"/>
    <n v="8"/>
    <x v="0"/>
    <n v="579.91999999999996"/>
    <x v="3"/>
    <x v="2"/>
    <n v="0.11036004966202236"/>
    <n v="122"/>
    <x v="3"/>
  </r>
  <r>
    <x v="1494"/>
    <n v="276.64999999999998"/>
    <n v="2"/>
    <x v="0"/>
    <n v="553.29999999999995"/>
    <x v="2"/>
    <x v="2"/>
    <n v="7.2293511657328764E-3"/>
    <n v="127"/>
    <x v="3"/>
  </r>
  <r>
    <x v="1361"/>
    <n v="196.44"/>
    <n v="10"/>
    <x v="0"/>
    <n v="1964.4"/>
    <x v="1"/>
    <x v="2"/>
    <n v="5.0906129097943391E-2"/>
    <n v="128"/>
    <x v="3"/>
  </r>
  <r>
    <x v="1790"/>
    <n v="228.18"/>
    <n v="0"/>
    <x v="0"/>
    <n v="0"/>
    <x v="2"/>
    <x v="1"/>
    <n v="0"/>
    <n v="124"/>
    <x v="3"/>
  </r>
  <r>
    <x v="1791"/>
    <n v="99.48"/>
    <n v="0"/>
    <x v="101"/>
    <n v="0"/>
    <x v="3"/>
    <x v="1"/>
    <n v="0"/>
    <n v="12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63F21-B370-4117-8ADC-787FCE28601C}" name="P_T Price Analysi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Price Category">
  <location ref="A3:E8" firstHeaderRow="0" firstDataRow="1" firstDataCol="1"/>
  <pivotFields count="10">
    <pivotField dataField="1" showAll="0"/>
    <pivotField numFmtId="169" showAll="0"/>
    <pivotField dataField="1" numFmtId="1" showAll="0"/>
    <pivotField showAll="0">
      <items count="103">
        <item x="101"/>
        <item x="1"/>
        <item x="33"/>
        <item x="47"/>
        <item x="72"/>
        <item x="10"/>
        <item x="79"/>
        <item x="31"/>
        <item x="30"/>
        <item x="16"/>
        <item x="53"/>
        <item x="2"/>
        <item x="71"/>
        <item x="24"/>
        <item x="83"/>
        <item x="19"/>
        <item x="92"/>
        <item x="60"/>
        <item x="95"/>
        <item x="40"/>
        <item x="38"/>
        <item x="58"/>
        <item x="76"/>
        <item x="65"/>
        <item x="18"/>
        <item x="97"/>
        <item x="29"/>
        <item x="34"/>
        <item x="100"/>
        <item x="13"/>
        <item x="41"/>
        <item x="87"/>
        <item x="44"/>
        <item x="43"/>
        <item x="70"/>
        <item x="50"/>
        <item x="22"/>
        <item x="6"/>
        <item x="82"/>
        <item x="66"/>
        <item x="36"/>
        <item x="91"/>
        <item x="11"/>
        <item x="62"/>
        <item x="27"/>
        <item x="67"/>
        <item x="3"/>
        <item x="8"/>
        <item x="37"/>
        <item x="57"/>
        <item x="81"/>
        <item x="54"/>
        <item x="46"/>
        <item x="86"/>
        <item x="74"/>
        <item x="4"/>
        <item x="89"/>
        <item x="45"/>
        <item x="9"/>
        <item x="88"/>
        <item x="77"/>
        <item x="26"/>
        <item x="12"/>
        <item x="98"/>
        <item x="61"/>
        <item x="15"/>
        <item x="25"/>
        <item x="52"/>
        <item x="20"/>
        <item x="93"/>
        <item x="75"/>
        <item x="59"/>
        <item x="90"/>
        <item x="51"/>
        <item x="17"/>
        <item x="23"/>
        <item x="84"/>
        <item x="64"/>
        <item x="94"/>
        <item x="42"/>
        <item x="55"/>
        <item x="7"/>
        <item x="63"/>
        <item x="28"/>
        <item x="49"/>
        <item x="69"/>
        <item x="39"/>
        <item x="21"/>
        <item x="99"/>
        <item x="68"/>
        <item x="14"/>
        <item x="78"/>
        <item x="85"/>
        <item x="56"/>
        <item x="73"/>
        <item x="48"/>
        <item x="5"/>
        <item x="35"/>
        <item x="96"/>
        <item x="32"/>
        <item x="80"/>
        <item x="0"/>
        <item t="default"/>
      </items>
    </pivotField>
    <pivotField dataField="1" numFmtId="166" showAll="0"/>
    <pivotField axis="axisRow" showAll="0">
      <items count="5">
        <item x="1"/>
        <item x="3"/>
        <item x="2"/>
        <item x="0"/>
        <item t="default"/>
      </items>
    </pivotField>
    <pivotField showAll="0">
      <items count="5">
        <item x="0"/>
        <item x="2"/>
        <item x="3"/>
        <item x="1"/>
        <item t="default"/>
      </items>
    </pivotField>
    <pivotField showAll="0"/>
    <pivotField showAll="0"/>
    <pivotField showAll="0"/>
  </pivotFields>
  <rowFields count="1">
    <field x="5"/>
  </rowFields>
  <rowItems count="5">
    <i>
      <x/>
    </i>
    <i>
      <x v="1"/>
    </i>
    <i>
      <x v="2"/>
    </i>
    <i>
      <x v="3"/>
    </i>
    <i t="grand">
      <x/>
    </i>
  </rowItems>
  <colFields count="1">
    <field x="-2"/>
  </colFields>
  <colItems count="4">
    <i>
      <x/>
    </i>
    <i i="1">
      <x v="1"/>
    </i>
    <i i="2">
      <x v="2"/>
    </i>
    <i i="3">
      <x v="3"/>
    </i>
  </colItems>
  <dataFields count="4">
    <dataField name="Total Units Sold" fld="2" baseField="5" baseItem="0" numFmtId="1"/>
    <dataField name="Total Revenue" fld="4" baseField="5" baseItem="0" numFmtId="166"/>
    <dataField name="Product Count" fld="0" subtotal="count" baseField="5" baseItem="0"/>
    <dataField name="Average units sold" fld="2" subtotal="average" baseField="5" baseItem="0" numFmtId="1"/>
  </dataFields>
  <formats count="3">
    <format dxfId="11">
      <pivotArea field="5" type="button" dataOnly="0" labelOnly="1" outline="0" axis="axisRow" fieldPosition="0"/>
    </format>
    <format dxfId="10">
      <pivotArea dataOnly="0" labelOnly="1" fieldPosition="0">
        <references count="1">
          <reference field="5" count="0"/>
        </references>
      </pivotArea>
    </format>
    <format dxfId="9">
      <pivotArea dataOnly="0" labelOnly="1" grandRow="1" outline="0" fieldPosition="0"/>
    </format>
  </formats>
  <chartFormats count="40">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5" count="1" selected="0">
            <x v="0"/>
          </reference>
        </references>
      </pivotArea>
    </chartFormat>
    <chartFormat chart="34" format="6">
      <pivotArea type="data" outline="0" fieldPosition="0">
        <references count="2">
          <reference field="4294967294" count="1" selected="0">
            <x v="0"/>
          </reference>
          <reference field="5" count="1" selected="0">
            <x v="1"/>
          </reference>
        </references>
      </pivotArea>
    </chartFormat>
    <chartFormat chart="34" format="7">
      <pivotArea type="data" outline="0" fieldPosition="0">
        <references count="2">
          <reference field="4294967294" count="1" selected="0">
            <x v="0"/>
          </reference>
          <reference field="5" count="1" selected="0">
            <x v="2"/>
          </reference>
        </references>
      </pivotArea>
    </chartFormat>
    <chartFormat chart="34" format="8">
      <pivotArea type="data" outline="0" fieldPosition="0">
        <references count="2">
          <reference field="4294967294" count="1" selected="0">
            <x v="0"/>
          </reference>
          <reference field="5" count="1" selected="0">
            <x v="3"/>
          </reference>
        </references>
      </pivotArea>
    </chartFormat>
    <chartFormat chart="34" format="9" series="1">
      <pivotArea type="data" outline="0" fieldPosition="0">
        <references count="1">
          <reference field="4294967294" count="1" selected="0">
            <x v="1"/>
          </reference>
        </references>
      </pivotArea>
    </chartFormat>
    <chartFormat chart="34" format="10">
      <pivotArea type="data" outline="0" fieldPosition="0">
        <references count="2">
          <reference field="4294967294" count="1" selected="0">
            <x v="1"/>
          </reference>
          <reference field="5" count="1" selected="0">
            <x v="0"/>
          </reference>
        </references>
      </pivotArea>
    </chartFormat>
    <chartFormat chart="34" format="11">
      <pivotArea type="data" outline="0" fieldPosition="0">
        <references count="2">
          <reference field="4294967294" count="1" selected="0">
            <x v="1"/>
          </reference>
          <reference field="5" count="1" selected="0">
            <x v="1"/>
          </reference>
        </references>
      </pivotArea>
    </chartFormat>
    <chartFormat chart="34" format="12">
      <pivotArea type="data" outline="0" fieldPosition="0">
        <references count="2">
          <reference field="4294967294" count="1" selected="0">
            <x v="1"/>
          </reference>
          <reference field="5" count="1" selected="0">
            <x v="2"/>
          </reference>
        </references>
      </pivotArea>
    </chartFormat>
    <chartFormat chart="34" format="13">
      <pivotArea type="data" outline="0" fieldPosition="0">
        <references count="2">
          <reference field="4294967294" count="1" selected="0">
            <x v="1"/>
          </reference>
          <reference field="5" count="1" selected="0">
            <x v="3"/>
          </reference>
        </references>
      </pivotArea>
    </chartFormat>
    <chartFormat chart="34" format="14" series="1">
      <pivotArea type="data" outline="0" fieldPosition="0">
        <references count="1">
          <reference field="4294967294" count="1" selected="0">
            <x v="2"/>
          </reference>
        </references>
      </pivotArea>
    </chartFormat>
    <chartFormat chart="34" format="15">
      <pivotArea type="data" outline="0" fieldPosition="0">
        <references count="2">
          <reference field="4294967294" count="1" selected="0">
            <x v="2"/>
          </reference>
          <reference field="5" count="1" selected="0">
            <x v="0"/>
          </reference>
        </references>
      </pivotArea>
    </chartFormat>
    <chartFormat chart="34" format="16">
      <pivotArea type="data" outline="0" fieldPosition="0">
        <references count="2">
          <reference field="4294967294" count="1" selected="0">
            <x v="2"/>
          </reference>
          <reference field="5" count="1" selected="0">
            <x v="1"/>
          </reference>
        </references>
      </pivotArea>
    </chartFormat>
    <chartFormat chart="34" format="17">
      <pivotArea type="data" outline="0" fieldPosition="0">
        <references count="2">
          <reference field="4294967294" count="1" selected="0">
            <x v="2"/>
          </reference>
          <reference field="5" count="1" selected="0">
            <x v="2"/>
          </reference>
        </references>
      </pivotArea>
    </chartFormat>
    <chartFormat chart="34" format="18">
      <pivotArea type="data" outline="0" fieldPosition="0">
        <references count="2">
          <reference field="4294967294" count="1" selected="0">
            <x v="2"/>
          </reference>
          <reference field="5" count="1" selected="0">
            <x v="3"/>
          </reference>
        </references>
      </pivotArea>
    </chartFormat>
    <chartFormat chart="34" format="19" series="1">
      <pivotArea type="data" outline="0" fieldPosition="0">
        <references count="1">
          <reference field="4294967294" count="1" selected="0">
            <x v="3"/>
          </reference>
        </references>
      </pivotArea>
    </chartFormat>
    <chartFormat chart="34" format="20">
      <pivotArea type="data" outline="0" fieldPosition="0">
        <references count="2">
          <reference field="4294967294" count="1" selected="0">
            <x v="3"/>
          </reference>
          <reference field="5" count="1" selected="0">
            <x v="0"/>
          </reference>
        </references>
      </pivotArea>
    </chartFormat>
    <chartFormat chart="34" format="21">
      <pivotArea type="data" outline="0" fieldPosition="0">
        <references count="2">
          <reference field="4294967294" count="1" selected="0">
            <x v="3"/>
          </reference>
          <reference field="5" count="1" selected="0">
            <x v="1"/>
          </reference>
        </references>
      </pivotArea>
    </chartFormat>
    <chartFormat chart="34" format="22">
      <pivotArea type="data" outline="0" fieldPosition="0">
        <references count="2">
          <reference field="4294967294" count="1" selected="0">
            <x v="3"/>
          </reference>
          <reference field="5" count="1" selected="0">
            <x v="2"/>
          </reference>
        </references>
      </pivotArea>
    </chartFormat>
    <chartFormat chart="34" format="23">
      <pivotArea type="data" outline="0" fieldPosition="0">
        <references count="2">
          <reference field="4294967294" count="1" selected="0">
            <x v="3"/>
          </reference>
          <reference field="5" count="1" selected="0">
            <x v="3"/>
          </reference>
        </references>
      </pivotArea>
    </chartFormat>
    <chartFormat chart="39" format="44" series="1">
      <pivotArea type="data" outline="0" fieldPosition="0">
        <references count="1">
          <reference field="4294967294" count="1" selected="0">
            <x v="0"/>
          </reference>
        </references>
      </pivotArea>
    </chartFormat>
    <chartFormat chart="39" format="45">
      <pivotArea type="data" outline="0" fieldPosition="0">
        <references count="2">
          <reference field="4294967294" count="1" selected="0">
            <x v="0"/>
          </reference>
          <reference field="5" count="1" selected="0">
            <x v="0"/>
          </reference>
        </references>
      </pivotArea>
    </chartFormat>
    <chartFormat chart="39" format="46">
      <pivotArea type="data" outline="0" fieldPosition="0">
        <references count="2">
          <reference field="4294967294" count="1" selected="0">
            <x v="0"/>
          </reference>
          <reference field="5" count="1" selected="0">
            <x v="1"/>
          </reference>
        </references>
      </pivotArea>
    </chartFormat>
    <chartFormat chart="39" format="47">
      <pivotArea type="data" outline="0" fieldPosition="0">
        <references count="2">
          <reference field="4294967294" count="1" selected="0">
            <x v="0"/>
          </reference>
          <reference field="5" count="1" selected="0">
            <x v="2"/>
          </reference>
        </references>
      </pivotArea>
    </chartFormat>
    <chartFormat chart="39" format="48">
      <pivotArea type="data" outline="0" fieldPosition="0">
        <references count="2">
          <reference field="4294967294" count="1" selected="0">
            <x v="0"/>
          </reference>
          <reference field="5" count="1" selected="0">
            <x v="3"/>
          </reference>
        </references>
      </pivotArea>
    </chartFormat>
    <chartFormat chart="39" format="49" series="1">
      <pivotArea type="data" outline="0" fieldPosition="0">
        <references count="1">
          <reference field="4294967294" count="1" selected="0">
            <x v="1"/>
          </reference>
        </references>
      </pivotArea>
    </chartFormat>
    <chartFormat chart="39" format="50">
      <pivotArea type="data" outline="0" fieldPosition="0">
        <references count="2">
          <reference field="4294967294" count="1" selected="0">
            <x v="1"/>
          </reference>
          <reference field="5" count="1" selected="0">
            <x v="0"/>
          </reference>
        </references>
      </pivotArea>
    </chartFormat>
    <chartFormat chart="39" format="51">
      <pivotArea type="data" outline="0" fieldPosition="0">
        <references count="2">
          <reference field="4294967294" count="1" selected="0">
            <x v="1"/>
          </reference>
          <reference field="5" count="1" selected="0">
            <x v="1"/>
          </reference>
        </references>
      </pivotArea>
    </chartFormat>
    <chartFormat chart="39" format="52">
      <pivotArea type="data" outline="0" fieldPosition="0">
        <references count="2">
          <reference field="4294967294" count="1" selected="0">
            <x v="1"/>
          </reference>
          <reference field="5" count="1" selected="0">
            <x v="2"/>
          </reference>
        </references>
      </pivotArea>
    </chartFormat>
    <chartFormat chart="39" format="53">
      <pivotArea type="data" outline="0" fieldPosition="0">
        <references count="2">
          <reference field="4294967294" count="1" selected="0">
            <x v="1"/>
          </reference>
          <reference field="5" count="1" selected="0">
            <x v="3"/>
          </reference>
        </references>
      </pivotArea>
    </chartFormat>
    <chartFormat chart="39" format="54" series="1">
      <pivotArea type="data" outline="0" fieldPosition="0">
        <references count="1">
          <reference field="4294967294" count="1" selected="0">
            <x v="2"/>
          </reference>
        </references>
      </pivotArea>
    </chartFormat>
    <chartFormat chart="39" format="55">
      <pivotArea type="data" outline="0" fieldPosition="0">
        <references count="2">
          <reference field="4294967294" count="1" selected="0">
            <x v="2"/>
          </reference>
          <reference field="5" count="1" selected="0">
            <x v="0"/>
          </reference>
        </references>
      </pivotArea>
    </chartFormat>
    <chartFormat chart="39" format="56">
      <pivotArea type="data" outline="0" fieldPosition="0">
        <references count="2">
          <reference field="4294967294" count="1" selected="0">
            <x v="2"/>
          </reference>
          <reference field="5" count="1" selected="0">
            <x v="1"/>
          </reference>
        </references>
      </pivotArea>
    </chartFormat>
    <chartFormat chart="39" format="57">
      <pivotArea type="data" outline="0" fieldPosition="0">
        <references count="2">
          <reference field="4294967294" count="1" selected="0">
            <x v="2"/>
          </reference>
          <reference field="5" count="1" selected="0">
            <x v="2"/>
          </reference>
        </references>
      </pivotArea>
    </chartFormat>
    <chartFormat chart="39" format="58">
      <pivotArea type="data" outline="0" fieldPosition="0">
        <references count="2">
          <reference field="4294967294" count="1" selected="0">
            <x v="2"/>
          </reference>
          <reference field="5" count="1" selected="0">
            <x v="3"/>
          </reference>
        </references>
      </pivotArea>
    </chartFormat>
    <chartFormat chart="39" format="59" series="1">
      <pivotArea type="data" outline="0" fieldPosition="0">
        <references count="1">
          <reference field="4294967294" count="1" selected="0">
            <x v="3"/>
          </reference>
        </references>
      </pivotArea>
    </chartFormat>
    <chartFormat chart="39" format="60">
      <pivotArea type="data" outline="0" fieldPosition="0">
        <references count="2">
          <reference field="4294967294" count="1" selected="0">
            <x v="3"/>
          </reference>
          <reference field="5" count="1" selected="0">
            <x v="0"/>
          </reference>
        </references>
      </pivotArea>
    </chartFormat>
    <chartFormat chart="39" format="61">
      <pivotArea type="data" outline="0" fieldPosition="0">
        <references count="2">
          <reference field="4294967294" count="1" selected="0">
            <x v="3"/>
          </reference>
          <reference field="5" count="1" selected="0">
            <x v="1"/>
          </reference>
        </references>
      </pivotArea>
    </chartFormat>
    <chartFormat chart="39" format="62">
      <pivotArea type="data" outline="0" fieldPosition="0">
        <references count="2">
          <reference field="4294967294" count="1" selected="0">
            <x v="3"/>
          </reference>
          <reference field="5" count="1" selected="0">
            <x v="2"/>
          </reference>
        </references>
      </pivotArea>
    </chartFormat>
    <chartFormat chart="39" format="63">
      <pivotArea type="data" outline="0" fieldPosition="0">
        <references count="2">
          <reference field="4294967294" count="1" selected="0">
            <x v="3"/>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47DED-484A-4CD8-A978-88F55BF5E6A7}" name="PT_Shipping"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Tag text">
  <location ref="A3:E106" firstHeaderRow="0" firstDataRow="1" firstDataCol="1"/>
  <pivotFields count="10">
    <pivotField dataField="1" showAll="0"/>
    <pivotField dataField="1" numFmtId="169" showAll="0"/>
    <pivotField dataField="1" numFmtId="1" showAll="0"/>
    <pivotField axis="axisRow" showAll="0">
      <items count="103">
        <item x="101"/>
        <item x="1"/>
        <item n="b" x="33"/>
        <item x="47"/>
        <item x="72"/>
        <item x="10"/>
        <item x="79"/>
        <item x="31"/>
        <item x="30"/>
        <item x="16"/>
        <item x="53"/>
        <item x="2"/>
        <item x="71"/>
        <item x="24"/>
        <item x="83"/>
        <item x="19"/>
        <item x="92"/>
        <item x="60"/>
        <item x="95"/>
        <item x="40"/>
        <item x="38"/>
        <item x="58"/>
        <item x="76"/>
        <item x="65"/>
        <item x="18"/>
        <item x="97"/>
        <item x="29"/>
        <item x="34"/>
        <item x="100"/>
        <item x="13"/>
        <item x="41"/>
        <item x="87"/>
        <item x="44"/>
        <item x="43"/>
        <item x="70"/>
        <item x="50"/>
        <item x="22"/>
        <item x="6"/>
        <item x="82"/>
        <item x="66"/>
        <item x="36"/>
        <item x="91"/>
        <item x="11"/>
        <item x="62"/>
        <item x="27"/>
        <item x="67"/>
        <item x="3"/>
        <item x="8"/>
        <item x="37"/>
        <item x="57"/>
        <item x="81"/>
        <item x="54"/>
        <item x="46"/>
        <item x="86"/>
        <item x="74"/>
        <item x="4"/>
        <item x="89"/>
        <item x="45"/>
        <item x="9"/>
        <item x="88"/>
        <item x="77"/>
        <item x="26"/>
        <item x="12"/>
        <item x="98"/>
        <item x="61"/>
        <item x="15"/>
        <item x="25"/>
        <item x="52"/>
        <item x="20"/>
        <item x="93"/>
        <item x="75"/>
        <item x="59"/>
        <item x="90"/>
        <item x="51"/>
        <item x="17"/>
        <item x="23"/>
        <item x="84"/>
        <item x="64"/>
        <item x="94"/>
        <item x="42"/>
        <item x="55"/>
        <item x="7"/>
        <item x="63"/>
        <item x="28"/>
        <item x="49"/>
        <item x="69"/>
        <item x="39"/>
        <item x="21"/>
        <item x="99"/>
        <item x="68"/>
        <item x="14"/>
        <item x="78"/>
        <item x="85"/>
        <item x="56"/>
        <item x="73"/>
        <item x="48"/>
        <item x="5"/>
        <item x="35"/>
        <item x="96"/>
        <item x="32"/>
        <item x="80"/>
        <item x="0"/>
        <item t="default"/>
      </items>
    </pivotField>
    <pivotField dataField="1" numFmtId="166" showAll="0"/>
    <pivotField showAll="0">
      <items count="5">
        <item x="1"/>
        <item x="3"/>
        <item x="2"/>
        <item x="0"/>
        <item t="default"/>
      </items>
    </pivotField>
    <pivotField showAll="0">
      <items count="5">
        <item x="0"/>
        <item x="2"/>
        <item x="3"/>
        <item x="1"/>
        <item t="default"/>
      </items>
    </pivotField>
    <pivotField showAll="0"/>
    <pivotField showAll="0"/>
    <pivotField showAll="0"/>
  </pivotFields>
  <rowFields count="1">
    <field x="3"/>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4">
    <i>
      <x/>
    </i>
    <i i="1">
      <x v="1"/>
    </i>
    <i i="2">
      <x v="2"/>
    </i>
    <i i="3">
      <x v="3"/>
    </i>
  </colItems>
  <dataFields count="4">
    <dataField name="Count of productTitle" fld="0" subtotal="count" baseField="3" baseItem="0"/>
    <dataField name="Sum of sold" fld="2" baseField="3" baseItem="0" numFmtId="1"/>
    <dataField name="Average of price" fld="1" subtotal="average" baseField="3" baseItem="0" numFmtId="169"/>
    <dataField name="Sum of Revenue" fld="4" baseField="3" baseItem="0" numFmtId="166"/>
  </dataFields>
  <formats count="8">
    <format dxfId="8">
      <pivotArea dataOnly="0" labelOnly="1" fieldPosition="0">
        <references count="1">
          <reference field="3" count="0"/>
        </references>
      </pivotArea>
    </format>
    <format dxfId="7">
      <pivotArea field="3" type="button" dataOnly="0" labelOnly="1" outline="0" axis="axisRow" fieldPosition="0"/>
    </format>
    <format dxfId="6">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3" count="2">
            <x v="100"/>
            <x v="101"/>
          </reference>
        </references>
      </pivotArea>
    </format>
    <format dxfId="3">
      <pivotArea dataOnly="0" labelOnly="1" grandRow="1" outline="0" fieldPosition="0"/>
    </format>
    <format dxfId="2">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s>
  <chartFormats count="8">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3"/>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2"/>
          </reference>
        </references>
      </pivotArea>
    </chartFormat>
    <chartFormat chart="15"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AA324-3C99-4B68-B182-4D110B0F6754}" name="PT_Distribution"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9" firstHeaderRow="1" firstDataRow="2" firstDataCol="1"/>
  <pivotFields count="10">
    <pivotField dataField="1" showAll="0"/>
    <pivotField numFmtId="169" showAll="0"/>
    <pivotField numFmtId="1" showAll="0"/>
    <pivotField showAll="0">
      <items count="103">
        <item x="101"/>
        <item x="1"/>
        <item x="33"/>
        <item x="47"/>
        <item x="72"/>
        <item x="10"/>
        <item x="79"/>
        <item x="31"/>
        <item x="30"/>
        <item x="16"/>
        <item x="53"/>
        <item x="2"/>
        <item x="71"/>
        <item x="24"/>
        <item x="83"/>
        <item x="19"/>
        <item x="92"/>
        <item x="60"/>
        <item x="95"/>
        <item x="40"/>
        <item x="38"/>
        <item x="58"/>
        <item x="76"/>
        <item x="65"/>
        <item x="18"/>
        <item x="97"/>
        <item x="29"/>
        <item x="34"/>
        <item x="100"/>
        <item x="13"/>
        <item x="41"/>
        <item x="87"/>
        <item x="44"/>
        <item x="43"/>
        <item x="70"/>
        <item x="50"/>
        <item x="22"/>
        <item x="6"/>
        <item x="82"/>
        <item x="66"/>
        <item x="36"/>
        <item x="91"/>
        <item x="11"/>
        <item x="62"/>
        <item x="27"/>
        <item x="67"/>
        <item x="3"/>
        <item x="8"/>
        <item x="37"/>
        <item x="57"/>
        <item x="81"/>
        <item x="54"/>
        <item x="46"/>
        <item x="86"/>
        <item x="74"/>
        <item x="4"/>
        <item x="89"/>
        <item x="45"/>
        <item x="9"/>
        <item x="88"/>
        <item x="77"/>
        <item x="26"/>
        <item x="12"/>
        <item x="98"/>
        <item x="61"/>
        <item x="15"/>
        <item x="25"/>
        <item x="52"/>
        <item x="20"/>
        <item x="93"/>
        <item x="75"/>
        <item x="59"/>
        <item x="90"/>
        <item x="51"/>
        <item x="17"/>
        <item x="23"/>
        <item x="84"/>
        <item x="64"/>
        <item x="94"/>
        <item x="42"/>
        <item x="55"/>
        <item x="7"/>
        <item x="63"/>
        <item x="28"/>
        <item x="49"/>
        <item x="69"/>
        <item x="39"/>
        <item x="21"/>
        <item x="99"/>
        <item x="68"/>
        <item x="14"/>
        <item x="78"/>
        <item x="85"/>
        <item x="56"/>
        <item x="73"/>
        <item x="48"/>
        <item x="5"/>
        <item x="35"/>
        <item x="96"/>
        <item x="32"/>
        <item x="80"/>
        <item x="0"/>
        <item t="default"/>
      </items>
    </pivotField>
    <pivotField numFmtId="166" showAll="0"/>
    <pivotField axis="axisCol" showAll="0">
      <items count="5">
        <item x="1"/>
        <item x="3"/>
        <item x="2"/>
        <item x="0"/>
        <item t="default"/>
      </items>
    </pivotField>
    <pivotField axis="axisRow" showAll="0">
      <items count="5">
        <item x="0"/>
        <item x="2"/>
        <item x="3"/>
        <item x="1"/>
        <item t="default"/>
      </items>
    </pivotField>
    <pivotField showAll="0"/>
    <pivotField showAll="0"/>
    <pivotField showAll="0"/>
  </pivotFields>
  <rowFields count="1">
    <field x="6"/>
  </rowFields>
  <rowItems count="5">
    <i>
      <x/>
    </i>
    <i>
      <x v="1"/>
    </i>
    <i>
      <x v="2"/>
    </i>
    <i>
      <x v="3"/>
    </i>
    <i t="grand">
      <x/>
    </i>
  </rowItems>
  <colFields count="1">
    <field x="5"/>
  </colFields>
  <colItems count="5">
    <i>
      <x/>
    </i>
    <i>
      <x v="1"/>
    </i>
    <i>
      <x v="2"/>
    </i>
    <i>
      <x v="3"/>
    </i>
    <i t="grand">
      <x/>
    </i>
  </colItems>
  <dataFields count="1">
    <dataField name="Count of productTitle" fld="0" subtotal="count" showDataAs="percentOfTotal" baseField="0" baseItem="0" numFmtId="10"/>
  </dataFields>
  <chartFormats count="40">
    <chartFormat chart="5" format="4" series="1">
      <pivotArea type="data" outline="0" fieldPosition="0">
        <references count="2">
          <reference field="4294967294" count="1" selected="0">
            <x v="0"/>
          </reference>
          <reference field="5" count="1" selected="0">
            <x v="0"/>
          </reference>
        </references>
      </pivotArea>
    </chartFormat>
    <chartFormat chart="5" format="5">
      <pivotArea type="data" outline="0" fieldPosition="0">
        <references count="3">
          <reference field="4294967294" count="1" selected="0">
            <x v="0"/>
          </reference>
          <reference field="5" count="1" selected="0">
            <x v="0"/>
          </reference>
          <reference field="6" count="1" selected="0">
            <x v="0"/>
          </reference>
        </references>
      </pivotArea>
    </chartFormat>
    <chartFormat chart="5" format="6">
      <pivotArea type="data" outline="0" fieldPosition="0">
        <references count="3">
          <reference field="4294967294" count="1" selected="0">
            <x v="0"/>
          </reference>
          <reference field="5" count="1" selected="0">
            <x v="0"/>
          </reference>
          <reference field="6" count="1" selected="0">
            <x v="1"/>
          </reference>
        </references>
      </pivotArea>
    </chartFormat>
    <chartFormat chart="5" format="7">
      <pivotArea type="data" outline="0" fieldPosition="0">
        <references count="3">
          <reference field="4294967294" count="1" selected="0">
            <x v="0"/>
          </reference>
          <reference field="5" count="1" selected="0">
            <x v="0"/>
          </reference>
          <reference field="6" count="1" selected="0">
            <x v="2"/>
          </reference>
        </references>
      </pivotArea>
    </chartFormat>
    <chartFormat chart="5" format="8">
      <pivotArea type="data" outline="0" fieldPosition="0">
        <references count="3">
          <reference field="4294967294" count="1" selected="0">
            <x v="0"/>
          </reference>
          <reference field="5" count="1" selected="0">
            <x v="0"/>
          </reference>
          <reference field="6" count="1" selected="0">
            <x v="3"/>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3">
          <reference field="4294967294" count="1" selected="0">
            <x v="0"/>
          </reference>
          <reference field="5" count="1" selected="0">
            <x v="1"/>
          </reference>
          <reference field="6" count="1" selected="0">
            <x v="0"/>
          </reference>
        </references>
      </pivotArea>
    </chartFormat>
    <chartFormat chart="5" format="11">
      <pivotArea type="data" outline="0" fieldPosition="0">
        <references count="3">
          <reference field="4294967294" count="1" selected="0">
            <x v="0"/>
          </reference>
          <reference field="5" count="1" selected="0">
            <x v="1"/>
          </reference>
          <reference field="6" count="1" selected="0">
            <x v="1"/>
          </reference>
        </references>
      </pivotArea>
    </chartFormat>
    <chartFormat chart="5" format="12">
      <pivotArea type="data" outline="0" fieldPosition="0">
        <references count="3">
          <reference field="4294967294" count="1" selected="0">
            <x v="0"/>
          </reference>
          <reference field="5" count="1" selected="0">
            <x v="1"/>
          </reference>
          <reference field="6" count="1" selected="0">
            <x v="2"/>
          </reference>
        </references>
      </pivotArea>
    </chartFormat>
    <chartFormat chart="5" format="13">
      <pivotArea type="data" outline="0" fieldPosition="0">
        <references count="3">
          <reference field="4294967294" count="1" selected="0">
            <x v="0"/>
          </reference>
          <reference field="5" count="1" selected="0">
            <x v="1"/>
          </reference>
          <reference field="6" count="1" selected="0">
            <x v="3"/>
          </reference>
        </references>
      </pivotArea>
    </chartFormat>
    <chartFormat chart="5" format="14" series="1">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3">
          <reference field="4294967294" count="1" selected="0">
            <x v="0"/>
          </reference>
          <reference field="5" count="1" selected="0">
            <x v="2"/>
          </reference>
          <reference field="6" count="1" selected="0">
            <x v="0"/>
          </reference>
        </references>
      </pivotArea>
    </chartFormat>
    <chartFormat chart="5" format="16">
      <pivotArea type="data" outline="0" fieldPosition="0">
        <references count="3">
          <reference field="4294967294" count="1" selected="0">
            <x v="0"/>
          </reference>
          <reference field="5" count="1" selected="0">
            <x v="2"/>
          </reference>
          <reference field="6" count="1" selected="0">
            <x v="1"/>
          </reference>
        </references>
      </pivotArea>
    </chartFormat>
    <chartFormat chart="5" format="17">
      <pivotArea type="data" outline="0" fieldPosition="0">
        <references count="3">
          <reference field="4294967294" count="1" selected="0">
            <x v="0"/>
          </reference>
          <reference field="5" count="1" selected="0">
            <x v="2"/>
          </reference>
          <reference field="6" count="1" selected="0">
            <x v="2"/>
          </reference>
        </references>
      </pivotArea>
    </chartFormat>
    <chartFormat chart="5" format="18">
      <pivotArea type="data" outline="0" fieldPosition="0">
        <references count="3">
          <reference field="4294967294" count="1" selected="0">
            <x v="0"/>
          </reference>
          <reference field="5" count="1" selected="0">
            <x v="2"/>
          </reference>
          <reference field="6" count="1" selected="0">
            <x v="3"/>
          </reference>
        </references>
      </pivotArea>
    </chartFormat>
    <chartFormat chart="5" format="19" series="1">
      <pivotArea type="data" outline="0" fieldPosition="0">
        <references count="2">
          <reference field="4294967294" count="1" selected="0">
            <x v="0"/>
          </reference>
          <reference field="5" count="1" selected="0">
            <x v="3"/>
          </reference>
        </references>
      </pivotArea>
    </chartFormat>
    <chartFormat chart="5" format="20">
      <pivotArea type="data" outline="0" fieldPosition="0">
        <references count="3">
          <reference field="4294967294" count="1" selected="0">
            <x v="0"/>
          </reference>
          <reference field="5" count="1" selected="0">
            <x v="3"/>
          </reference>
          <reference field="6" count="1" selected="0">
            <x v="0"/>
          </reference>
        </references>
      </pivotArea>
    </chartFormat>
    <chartFormat chart="5" format="21">
      <pivotArea type="data" outline="0" fieldPosition="0">
        <references count="3">
          <reference field="4294967294" count="1" selected="0">
            <x v="0"/>
          </reference>
          <reference field="5" count="1" selected="0">
            <x v="3"/>
          </reference>
          <reference field="6" count="1" selected="0">
            <x v="1"/>
          </reference>
        </references>
      </pivotArea>
    </chartFormat>
    <chartFormat chart="5" format="22">
      <pivotArea type="data" outline="0" fieldPosition="0">
        <references count="3">
          <reference field="4294967294" count="1" selected="0">
            <x v="0"/>
          </reference>
          <reference field="5" count="1" selected="0">
            <x v="3"/>
          </reference>
          <reference field="6" count="1" selected="0">
            <x v="2"/>
          </reference>
        </references>
      </pivotArea>
    </chartFormat>
    <chartFormat chart="5" format="23">
      <pivotArea type="data" outline="0" fieldPosition="0">
        <references count="3">
          <reference field="4294967294" count="1" selected="0">
            <x v="0"/>
          </reference>
          <reference field="5" count="1" selected="0">
            <x v="3"/>
          </reference>
          <reference field="6" count="1" selected="0">
            <x v="3"/>
          </reference>
        </references>
      </pivotArea>
    </chartFormat>
    <chartFormat chart="9" format="44" series="1">
      <pivotArea type="data" outline="0" fieldPosition="0">
        <references count="2">
          <reference field="4294967294" count="1" selected="0">
            <x v="0"/>
          </reference>
          <reference field="5" count="1" selected="0">
            <x v="0"/>
          </reference>
        </references>
      </pivotArea>
    </chartFormat>
    <chartFormat chart="9" format="45">
      <pivotArea type="data" outline="0" fieldPosition="0">
        <references count="3">
          <reference field="4294967294" count="1" selected="0">
            <x v="0"/>
          </reference>
          <reference field="5" count="1" selected="0">
            <x v="0"/>
          </reference>
          <reference field="6" count="1" selected="0">
            <x v="0"/>
          </reference>
        </references>
      </pivotArea>
    </chartFormat>
    <chartFormat chart="9" format="46">
      <pivotArea type="data" outline="0" fieldPosition="0">
        <references count="3">
          <reference field="4294967294" count="1" selected="0">
            <x v="0"/>
          </reference>
          <reference field="5" count="1" selected="0">
            <x v="0"/>
          </reference>
          <reference field="6" count="1" selected="0">
            <x v="1"/>
          </reference>
        </references>
      </pivotArea>
    </chartFormat>
    <chartFormat chart="9" format="47">
      <pivotArea type="data" outline="0" fieldPosition="0">
        <references count="3">
          <reference field="4294967294" count="1" selected="0">
            <x v="0"/>
          </reference>
          <reference field="5" count="1" selected="0">
            <x v="0"/>
          </reference>
          <reference field="6" count="1" selected="0">
            <x v="2"/>
          </reference>
        </references>
      </pivotArea>
    </chartFormat>
    <chartFormat chart="9" format="48">
      <pivotArea type="data" outline="0" fieldPosition="0">
        <references count="3">
          <reference field="4294967294" count="1" selected="0">
            <x v="0"/>
          </reference>
          <reference field="5" count="1" selected="0">
            <x v="0"/>
          </reference>
          <reference field="6" count="1" selected="0">
            <x v="3"/>
          </reference>
        </references>
      </pivotArea>
    </chartFormat>
    <chartFormat chart="9" format="49" series="1">
      <pivotArea type="data" outline="0" fieldPosition="0">
        <references count="2">
          <reference field="4294967294" count="1" selected="0">
            <x v="0"/>
          </reference>
          <reference field="5" count="1" selected="0">
            <x v="1"/>
          </reference>
        </references>
      </pivotArea>
    </chartFormat>
    <chartFormat chart="9" format="50">
      <pivotArea type="data" outline="0" fieldPosition="0">
        <references count="3">
          <reference field="4294967294" count="1" selected="0">
            <x v="0"/>
          </reference>
          <reference field="5" count="1" selected="0">
            <x v="1"/>
          </reference>
          <reference field="6" count="1" selected="0">
            <x v="0"/>
          </reference>
        </references>
      </pivotArea>
    </chartFormat>
    <chartFormat chart="9" format="51">
      <pivotArea type="data" outline="0" fieldPosition="0">
        <references count="3">
          <reference field="4294967294" count="1" selected="0">
            <x v="0"/>
          </reference>
          <reference field="5" count="1" selected="0">
            <x v="1"/>
          </reference>
          <reference field="6" count="1" selected="0">
            <x v="1"/>
          </reference>
        </references>
      </pivotArea>
    </chartFormat>
    <chartFormat chart="9" format="52">
      <pivotArea type="data" outline="0" fieldPosition="0">
        <references count="3">
          <reference field="4294967294" count="1" selected="0">
            <x v="0"/>
          </reference>
          <reference field="5" count="1" selected="0">
            <x v="1"/>
          </reference>
          <reference field="6" count="1" selected="0">
            <x v="2"/>
          </reference>
        </references>
      </pivotArea>
    </chartFormat>
    <chartFormat chart="9" format="53">
      <pivotArea type="data" outline="0" fieldPosition="0">
        <references count="3">
          <reference field="4294967294" count="1" selected="0">
            <x v="0"/>
          </reference>
          <reference field="5" count="1" selected="0">
            <x v="1"/>
          </reference>
          <reference field="6" count="1" selected="0">
            <x v="3"/>
          </reference>
        </references>
      </pivotArea>
    </chartFormat>
    <chartFormat chart="9" format="54" series="1">
      <pivotArea type="data" outline="0" fieldPosition="0">
        <references count="2">
          <reference field="4294967294" count="1" selected="0">
            <x v="0"/>
          </reference>
          <reference field="5" count="1" selected="0">
            <x v="2"/>
          </reference>
        </references>
      </pivotArea>
    </chartFormat>
    <chartFormat chart="9" format="55">
      <pivotArea type="data" outline="0" fieldPosition="0">
        <references count="3">
          <reference field="4294967294" count="1" selected="0">
            <x v="0"/>
          </reference>
          <reference field="5" count="1" selected="0">
            <x v="2"/>
          </reference>
          <reference field="6" count="1" selected="0">
            <x v="0"/>
          </reference>
        </references>
      </pivotArea>
    </chartFormat>
    <chartFormat chart="9" format="56">
      <pivotArea type="data" outline="0" fieldPosition="0">
        <references count="3">
          <reference field="4294967294" count="1" selected="0">
            <x v="0"/>
          </reference>
          <reference field="5" count="1" selected="0">
            <x v="2"/>
          </reference>
          <reference field="6" count="1" selected="0">
            <x v="1"/>
          </reference>
        </references>
      </pivotArea>
    </chartFormat>
    <chartFormat chart="9" format="57">
      <pivotArea type="data" outline="0" fieldPosition="0">
        <references count="3">
          <reference field="4294967294" count="1" selected="0">
            <x v="0"/>
          </reference>
          <reference field="5" count="1" selected="0">
            <x v="2"/>
          </reference>
          <reference field="6" count="1" selected="0">
            <x v="2"/>
          </reference>
        </references>
      </pivotArea>
    </chartFormat>
    <chartFormat chart="9" format="58">
      <pivotArea type="data" outline="0" fieldPosition="0">
        <references count="3">
          <reference field="4294967294" count="1" selected="0">
            <x v="0"/>
          </reference>
          <reference field="5" count="1" selected="0">
            <x v="2"/>
          </reference>
          <reference field="6" count="1" selected="0">
            <x v="3"/>
          </reference>
        </references>
      </pivotArea>
    </chartFormat>
    <chartFormat chart="9" format="59" series="1">
      <pivotArea type="data" outline="0" fieldPosition="0">
        <references count="2">
          <reference field="4294967294" count="1" selected="0">
            <x v="0"/>
          </reference>
          <reference field="5" count="1" selected="0">
            <x v="3"/>
          </reference>
        </references>
      </pivotArea>
    </chartFormat>
    <chartFormat chart="9" format="60">
      <pivotArea type="data" outline="0" fieldPosition="0">
        <references count="3">
          <reference field="4294967294" count="1" selected="0">
            <x v="0"/>
          </reference>
          <reference field="5" count="1" selected="0">
            <x v="3"/>
          </reference>
          <reference field="6" count="1" selected="0">
            <x v="0"/>
          </reference>
        </references>
      </pivotArea>
    </chartFormat>
    <chartFormat chart="9" format="61">
      <pivotArea type="data" outline="0" fieldPosition="0">
        <references count="3">
          <reference field="4294967294" count="1" selected="0">
            <x v="0"/>
          </reference>
          <reference field="5" count="1" selected="0">
            <x v="3"/>
          </reference>
          <reference field="6" count="1" selected="0">
            <x v="1"/>
          </reference>
        </references>
      </pivotArea>
    </chartFormat>
    <chartFormat chart="9" format="62">
      <pivotArea type="data" outline="0" fieldPosition="0">
        <references count="3">
          <reference field="4294967294" count="1" selected="0">
            <x v="0"/>
          </reference>
          <reference field="5" count="1" selected="0">
            <x v="3"/>
          </reference>
          <reference field="6" count="1" selected="0">
            <x v="2"/>
          </reference>
        </references>
      </pivotArea>
    </chartFormat>
    <chartFormat chart="9" format="63">
      <pivotArea type="data" outline="0" fieldPosition="0">
        <references count="3">
          <reference field="4294967294" count="1" selected="0">
            <x v="0"/>
          </reference>
          <reference field="5" count="1" selected="0">
            <x v="3"/>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322090-C22E-4371-B46D-44207F94575B}" name="PT_Top-Product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15" firstHeaderRow="1" firstDataRow="1" firstDataCol="1"/>
  <pivotFields count="10">
    <pivotField axis="axisRow" showAll="0" measureFilter="1">
      <items count="1793">
        <item x="662"/>
        <item x="1260"/>
        <item x="1135"/>
        <item x="1431"/>
        <item x="1460"/>
        <item x="1279"/>
        <item x="134"/>
        <item x="1483"/>
        <item x="1290"/>
        <item x="1536"/>
        <item x="1522"/>
        <item x="101"/>
        <item x="288"/>
        <item x="1306"/>
        <item x="1601"/>
        <item x="1346"/>
        <item x="1740"/>
        <item x="456"/>
        <item x="441"/>
        <item x="122"/>
        <item x="591"/>
        <item x="502"/>
        <item x="1413"/>
        <item x="1620"/>
        <item x="1368"/>
        <item x="1642"/>
        <item x="533"/>
        <item x="1332"/>
        <item x="955"/>
        <item x="1011"/>
        <item x="1443"/>
        <item x="202"/>
        <item x="404"/>
        <item x="1380"/>
        <item x="741"/>
        <item x="1023"/>
        <item x="1643"/>
        <item x="350"/>
        <item x="1064"/>
        <item x="302"/>
        <item x="1477"/>
        <item x="755"/>
        <item x="334"/>
        <item x="748"/>
        <item x="78"/>
        <item x="331"/>
        <item x="487"/>
        <item x="1116"/>
        <item x="226"/>
        <item x="760"/>
        <item x="1558"/>
        <item x="575"/>
        <item x="803"/>
        <item x="560"/>
        <item x="493"/>
        <item x="415"/>
        <item x="1647"/>
        <item x="215"/>
        <item x="1101"/>
        <item x="1242"/>
        <item x="1080"/>
        <item x="1145"/>
        <item x="693"/>
        <item x="237"/>
        <item x="1679"/>
        <item x="1597"/>
        <item x="1148"/>
        <item x="1321"/>
        <item x="928"/>
        <item x="642"/>
        <item x="142"/>
        <item x="13"/>
        <item x="44"/>
        <item x="1722"/>
        <item x="583"/>
        <item x="715"/>
        <item x="126"/>
        <item x="264"/>
        <item x="239"/>
        <item x="671"/>
        <item x="1218"/>
        <item x="396"/>
        <item x="283"/>
        <item x="1513"/>
        <item x="762"/>
        <item x="746"/>
        <item x="36"/>
        <item x="80"/>
        <item x="1713"/>
        <item x="129"/>
        <item x="5"/>
        <item x="526"/>
        <item x="553"/>
        <item x="1725"/>
        <item x="83"/>
        <item x="41"/>
        <item x="385"/>
        <item x="518"/>
        <item x="1678"/>
        <item x="209"/>
        <item x="12"/>
        <item x="324"/>
        <item x="1557"/>
        <item x="1320"/>
        <item x="742"/>
        <item x="157"/>
        <item x="618"/>
        <item x="985"/>
        <item x="1015"/>
        <item x="1766"/>
        <item x="305"/>
        <item x="1760"/>
        <item x="561"/>
        <item x="367"/>
        <item x="268"/>
        <item x="1485"/>
        <item x="513"/>
        <item x="1578"/>
        <item x="340"/>
        <item x="906"/>
        <item x="1341"/>
        <item x="835"/>
        <item x="1317"/>
        <item x="854"/>
        <item x="301"/>
        <item x="255"/>
        <item x="383"/>
        <item x="188"/>
        <item x="190"/>
        <item x="199"/>
        <item x="328"/>
        <item x="276"/>
        <item x="10"/>
        <item x="103"/>
        <item x="548"/>
        <item x="192"/>
        <item x="1146"/>
        <item x="758"/>
        <item x="1363"/>
        <item x="1121"/>
        <item x="825"/>
        <item x="991"/>
        <item x="1006"/>
        <item x="1504"/>
        <item x="1217"/>
        <item x="1510"/>
        <item x="1744"/>
        <item x="50"/>
        <item x="386"/>
        <item x="19"/>
        <item x="654"/>
        <item x="429"/>
        <item x="332"/>
        <item x="191"/>
        <item x="23"/>
        <item x="212"/>
        <item x="398"/>
        <item x="243"/>
        <item x="216"/>
        <item x="57"/>
        <item x="304"/>
        <item x="1257"/>
        <item x="682"/>
        <item x="169"/>
        <item x="1714"/>
        <item x="1076"/>
        <item x="54"/>
        <item x="45"/>
        <item x="46"/>
        <item x="1757"/>
        <item x="29"/>
        <item x="235"/>
        <item x="251"/>
        <item x="24"/>
        <item x="295"/>
        <item x="40"/>
        <item x="531"/>
        <item x="1779"/>
        <item x="1689"/>
        <item x="814"/>
        <item x="314"/>
        <item x="986"/>
        <item x="1282"/>
        <item x="786"/>
        <item x="960"/>
        <item x="497"/>
        <item x="904"/>
        <item x="509"/>
        <item x="55"/>
        <item x="1436"/>
        <item x="546"/>
        <item x="1786"/>
        <item x="6"/>
        <item x="585"/>
        <item x="127"/>
        <item x="520"/>
        <item x="830"/>
        <item x="862"/>
        <item x="1209"/>
        <item x="249"/>
        <item x="853"/>
        <item x="1055"/>
        <item x="207"/>
        <item x="1270"/>
        <item x="933"/>
        <item x="636"/>
        <item x="1049"/>
        <item x="967"/>
        <item x="1003"/>
        <item x="628"/>
        <item x="1390"/>
        <item x="355"/>
        <item x="270"/>
        <item x="51"/>
        <item x="223"/>
        <item x="400"/>
        <item x="1283"/>
        <item x="611"/>
        <item x="1102"/>
        <item x="1311"/>
        <item x="1370"/>
        <item x="1708"/>
        <item x="1507"/>
        <item x="221"/>
        <item x="108"/>
        <item x="1788"/>
        <item x="25"/>
        <item x="614"/>
        <item x="358"/>
        <item x="1579"/>
        <item x="695"/>
        <item x="43"/>
        <item x="379"/>
        <item x="563"/>
        <item x="824"/>
        <item x="377"/>
        <item x="369"/>
        <item x="1769"/>
        <item x="1726"/>
        <item x="571"/>
        <item x="313"/>
        <item x="266"/>
        <item x="18"/>
        <item x="1729"/>
        <item x="96"/>
        <item x="123"/>
        <item x="260"/>
        <item x="49"/>
        <item x="257"/>
        <item x="1772"/>
        <item x="605"/>
        <item x="943"/>
        <item x="1763"/>
        <item x="660"/>
        <item x="1717"/>
        <item x="1399"/>
        <item x="652"/>
        <item x="937"/>
        <item x="42"/>
        <item x="27"/>
        <item x="552"/>
        <item x="225"/>
        <item x="623"/>
        <item x="1735"/>
        <item x="20"/>
        <item x="173"/>
        <item x="121"/>
        <item x="739"/>
        <item x="139"/>
        <item x="833"/>
        <item x="228"/>
        <item x="572"/>
        <item x="1691"/>
        <item x="1402"/>
        <item x="772"/>
        <item x="1172"/>
        <item x="764"/>
        <item x="312"/>
        <item x="635"/>
        <item x="514"/>
        <item x="902"/>
        <item x="600"/>
        <item x="311"/>
        <item x="323"/>
        <item x="670"/>
        <item x="1354"/>
        <item x="1621"/>
        <item x="689"/>
        <item x="567"/>
        <item x="757"/>
        <item x="613"/>
        <item x="60"/>
        <item x="63"/>
        <item x="1492"/>
        <item x="445"/>
        <item x="1326"/>
        <item x="308"/>
        <item x="1687"/>
        <item x="438"/>
        <item x="1780"/>
        <item x="1403"/>
        <item x="1424"/>
        <item x="1490"/>
        <item x="880"/>
        <item x="144"/>
        <item x="156"/>
        <item x="938"/>
        <item x="913"/>
        <item x="1323"/>
        <item x="84"/>
        <item x="87"/>
        <item x="1060"/>
        <item x="297"/>
        <item x="26"/>
        <item x="244"/>
        <item x="1414"/>
        <item x="719"/>
        <item x="1706"/>
        <item x="375"/>
        <item x="1371"/>
        <item x="439"/>
        <item x="874"/>
        <item x="1479"/>
        <item x="70"/>
        <item x="791"/>
        <item x="1167"/>
        <item x="194"/>
        <item x="729"/>
        <item x="167"/>
        <item x="1537"/>
        <item x="1530"/>
        <item x="926"/>
        <item x="1491"/>
        <item x="1595"/>
        <item x="477"/>
        <item x="1658"/>
        <item x="505"/>
        <item x="1449"/>
        <item x="1742"/>
        <item x="1098"/>
        <item x="557"/>
        <item x="1438"/>
        <item x="1117"/>
        <item x="924"/>
        <item x="1233"/>
        <item x="189"/>
        <item x="1120"/>
        <item x="958"/>
        <item x="889"/>
        <item x="1743"/>
        <item x="1335"/>
        <item x="781"/>
        <item x="901"/>
        <item x="1791"/>
        <item x="1776"/>
        <item x="1701"/>
        <item x="100"/>
        <item x="437"/>
        <item x="939"/>
        <item x="1157"/>
        <item x="1249"/>
        <item x="93"/>
        <item x="116"/>
        <item x="289"/>
        <item x="1202"/>
        <item x="442"/>
        <item x="961"/>
        <item x="1139"/>
        <item x="420"/>
        <item x="380"/>
        <item x="274"/>
        <item x="1155"/>
        <item x="1514"/>
        <item x="912"/>
        <item x="1065"/>
        <item x="1733"/>
        <item x="761"/>
        <item x="774"/>
        <item x="180"/>
        <item x="1213"/>
        <item x="1746"/>
        <item x="1456"/>
        <item x="899"/>
        <item x="532"/>
        <item x="927"/>
        <item x="806"/>
        <item x="857"/>
        <item x="1505"/>
        <item x="519"/>
        <item x="1564"/>
        <item x="474"/>
        <item x="1364"/>
        <item x="435"/>
        <item x="516"/>
        <item x="1586"/>
        <item x="1493"/>
        <item x="179"/>
        <item x="1457"/>
        <item x="1113"/>
        <item x="972"/>
        <item x="773"/>
        <item x="1193"/>
        <item x="1408"/>
        <item x="657"/>
        <item x="677"/>
        <item x="431"/>
        <item x="241"/>
        <item x="1433"/>
        <item x="353"/>
        <item x="1644"/>
        <item x="1285"/>
        <item x="1056"/>
        <item x="718"/>
        <item x="1712"/>
        <item x="1529"/>
        <item x="1634"/>
        <item x="1183"/>
        <item x="1110"/>
        <item x="399"/>
        <item x="1667"/>
        <item x="1645"/>
        <item x="1439"/>
        <item x="1192"/>
        <item x="280"/>
        <item x="158"/>
        <item x="111"/>
        <item x="176"/>
        <item x="935"/>
        <item x="424"/>
        <item x="828"/>
        <item x="624"/>
        <item x="248"/>
        <item x="1359"/>
        <item x="777"/>
        <item x="1517"/>
        <item x="1584"/>
        <item x="1662"/>
        <item x="1118"/>
        <item x="873"/>
        <item x="1291"/>
        <item x="1503"/>
        <item x="1275"/>
        <item x="916"/>
        <item x="1553"/>
        <item x="1605"/>
        <item x="1528"/>
        <item x="1199"/>
        <item x="517"/>
        <item x="1587"/>
        <item x="852"/>
        <item x="1556"/>
        <item x="1133"/>
        <item x="1690"/>
        <item x="1614"/>
        <item x="692"/>
        <item x="1169"/>
        <item x="726"/>
        <item x="508"/>
        <item x="152"/>
        <item x="870"/>
        <item x="890"/>
        <item x="1308"/>
        <item x="1421"/>
        <item x="1358"/>
        <item x="747"/>
        <item x="1455"/>
        <item x="262"/>
        <item x="1181"/>
        <item x="62"/>
        <item x="669"/>
        <item x="679"/>
        <item x="792"/>
        <item x="1125"/>
        <item x="856"/>
        <item x="735"/>
        <item x="443"/>
        <item x="1734"/>
        <item x="1589"/>
        <item x="495"/>
        <item x="950"/>
        <item x="465"/>
        <item x="411"/>
        <item x="1607"/>
        <item x="1184"/>
        <item x="1707"/>
        <item x="743"/>
        <item x="1309"/>
        <item x="900"/>
        <item x="539"/>
        <item x="113"/>
        <item x="650"/>
        <item x="1598"/>
        <item x="1635"/>
        <item x="110"/>
        <item x="1349"/>
        <item x="1775"/>
        <item x="721"/>
        <item x="1749"/>
        <item x="85"/>
        <item x="307"/>
        <item x="1759"/>
        <item x="1581"/>
        <item x="1253"/>
        <item x="2"/>
        <item x="1751"/>
        <item x="1533"/>
        <item x="351"/>
        <item x="868"/>
        <item x="936"/>
        <item x="1091"/>
        <item x="1204"/>
        <item x="863"/>
        <item x="1214"/>
        <item x="1235"/>
        <item x="1585"/>
        <item x="1748"/>
        <item x="1469"/>
        <item x="1140"/>
        <item x="1730"/>
        <item x="1487"/>
        <item x="1543"/>
        <item x="1711"/>
        <item x="871"/>
        <item x="1088"/>
        <item x="1095"/>
        <item x="1159"/>
        <item x="1596"/>
        <item x="174"/>
        <item x="56"/>
        <item x="1216"/>
        <item x="1401"/>
        <item x="1473"/>
        <item x="462"/>
        <item x="1280"/>
        <item x="1702"/>
        <item x="1318"/>
        <item x="1442"/>
        <item x="1590"/>
        <item x="1203"/>
        <item x="1472"/>
        <item x="1422"/>
        <item x="992"/>
        <item x="1262"/>
        <item x="1583"/>
        <item x="1058"/>
        <item x="1482"/>
        <item x="455"/>
        <item x="629"/>
        <item x="1248"/>
        <item x="865"/>
        <item x="1693"/>
        <item x="799"/>
        <item x="0"/>
        <item x="896"/>
        <item x="1377"/>
        <item x="1552"/>
        <item x="65"/>
        <item x="965"/>
        <item x="932"/>
        <item x="1588"/>
        <item x="696"/>
        <item x="1417"/>
        <item x="1041"/>
        <item x="694"/>
        <item x="702"/>
        <item x="842"/>
        <item x="1527"/>
        <item x="941"/>
        <item x="831"/>
        <item x="1250"/>
        <item x="631"/>
        <item x="1783"/>
        <item x="1383"/>
        <item x="397"/>
        <item x="1636"/>
        <item x="1208"/>
        <item x="811"/>
        <item x="1252"/>
        <item x="1782"/>
        <item x="974"/>
        <item x="1649"/>
        <item x="259"/>
        <item x="952"/>
        <item x="371"/>
        <item x="545"/>
        <item x="64"/>
        <item x="77"/>
        <item x="1236"/>
        <item x="512"/>
        <item x="1393"/>
        <item x="1147"/>
        <item x="205"/>
        <item x="256"/>
        <item x="716"/>
        <item x="335"/>
        <item x="1571"/>
        <item x="1154"/>
        <item x="1251"/>
        <item x="1459"/>
        <item x="345"/>
        <item x="387"/>
        <item x="1158"/>
        <item x="1653"/>
        <item x="1278"/>
        <item x="81"/>
        <item x="1032"/>
        <item x="500"/>
        <item x="547"/>
        <item x="541"/>
        <item x="649"/>
        <item x="1303"/>
        <item x="759"/>
        <item x="953"/>
        <item x="1173"/>
        <item x="181"/>
        <item x="1374"/>
        <item x="250"/>
        <item x="587"/>
        <item x="131"/>
        <item x="1033"/>
        <item x="1005"/>
        <item x="797"/>
        <item x="637"/>
        <item x="701"/>
        <item x="562"/>
        <item x="1407"/>
        <item x="1330"/>
        <item x="754"/>
        <item x="1663"/>
        <item x="905"/>
        <item x="1651"/>
        <item x="977"/>
        <item x="1019"/>
        <item x="475"/>
        <item x="1339"/>
        <item x="1069"/>
        <item x="373"/>
        <item x="1425"/>
        <item x="1142"/>
        <item x="1389"/>
        <item x="584"/>
        <item x="1002"/>
        <item x="1721"/>
        <item x="1189"/>
        <item x="641"/>
        <item x="851"/>
        <item x="1100"/>
        <item x="706"/>
        <item x="92"/>
        <item x="1046"/>
        <item x="1170"/>
        <item x="844"/>
        <item x="224"/>
        <item x="52"/>
        <item x="964"/>
        <item x="1577"/>
        <item x="1127"/>
        <item x="1182"/>
        <item x="320"/>
        <item x="1259"/>
        <item x="1239"/>
        <item x="299"/>
        <item x="1511"/>
        <item x="1266"/>
        <item x="392"/>
        <item x="1316"/>
        <item x="165"/>
        <item x="1021"/>
        <item x="1781"/>
        <item x="769"/>
        <item x="1703"/>
        <item x="32"/>
        <item x="1542"/>
        <item x="543"/>
        <item x="1560"/>
        <item x="1427"/>
        <item x="1594"/>
        <item x="1550"/>
        <item x="1606"/>
        <item x="1265"/>
        <item x="969"/>
        <item x="1551"/>
        <item x="665"/>
        <item x="394"/>
        <item x="1502"/>
        <item x="1467"/>
        <item x="1623"/>
        <item x="997"/>
        <item x="1224"/>
        <item x="908"/>
        <item x="1619"/>
        <item x="1307"/>
        <item x="135"/>
        <item x="511"/>
        <item x="1395"/>
        <item x="117"/>
        <item x="298"/>
        <item x="646"/>
        <item x="785"/>
        <item x="1298"/>
        <item x="979"/>
        <item x="90"/>
        <item x="1073"/>
        <item x="850"/>
        <item x="876"/>
        <item x="922"/>
        <item x="1024"/>
        <item x="911"/>
        <item x="1765"/>
        <item x="607"/>
        <item x="1463"/>
        <item x="1324"/>
        <item x="944"/>
        <item x="776"/>
        <item x="879"/>
        <item x="229"/>
        <item x="1454"/>
        <item x="1488"/>
        <item x="990"/>
        <item x="1347"/>
        <item x="841"/>
        <item x="393"/>
        <item x="1790"/>
        <item x="15"/>
        <item x="370"/>
        <item x="253"/>
        <item x="316"/>
        <item x="573"/>
        <item x="1739"/>
        <item x="447"/>
        <item x="1732"/>
        <item x="337"/>
        <item x="230"/>
        <item x="119"/>
        <item x="1022"/>
        <item x="231"/>
        <item x="881"/>
        <item x="633"/>
        <item x="1180"/>
        <item x="959"/>
        <item x="1652"/>
        <item x="137"/>
        <item x="232"/>
        <item x="1789"/>
        <item x="1785"/>
        <item x="559"/>
        <item x="1731"/>
        <item x="1715"/>
        <item x="346"/>
        <item x="293"/>
        <item x="104"/>
        <item x="488"/>
        <item x="214"/>
        <item x="1774"/>
        <item x="1497"/>
        <item x="128"/>
        <item x="1078"/>
        <item x="1381"/>
        <item x="823"/>
        <item x="219"/>
        <item x="1499"/>
        <item x="1670"/>
        <item x="1084"/>
        <item x="1357"/>
        <item x="1384"/>
        <item x="1039"/>
        <item x="1134"/>
        <item x="578"/>
        <item x="30"/>
        <item x="1272"/>
        <item x="75"/>
        <item x="1099"/>
        <item x="1404"/>
        <item x="956"/>
        <item x="213"/>
        <item x="1360"/>
        <item x="470"/>
        <item x="1512"/>
        <item x="1261"/>
        <item x="705"/>
        <item x="1547"/>
        <item x="829"/>
        <item x="632"/>
        <item x="634"/>
        <item x="458"/>
        <item x="1412"/>
        <item x="1138"/>
        <item x="35"/>
        <item x="319"/>
        <item x="1313"/>
        <item x="479"/>
        <item x="810"/>
        <item x="940"/>
        <item x="1418"/>
        <item x="1176"/>
        <item x="1632"/>
        <item x="1238"/>
        <item x="1276"/>
        <item x="551"/>
        <item x="464"/>
        <item x="33"/>
        <item x="483"/>
        <item x="402"/>
        <item x="1410"/>
        <item x="886"/>
        <item x="1416"/>
        <item x="945"/>
        <item x="1761"/>
        <item x="1375"/>
        <item x="325"/>
        <item x="1509"/>
        <item x="698"/>
        <item x="1566"/>
        <item x="1044"/>
        <item x="1719"/>
        <item x="1465"/>
        <item x="1545"/>
        <item x="1447"/>
        <item x="832"/>
        <item x="1378"/>
        <item x="982"/>
        <item x="1090"/>
        <item x="1661"/>
        <item x="1685"/>
        <item x="1071"/>
        <item x="1325"/>
        <item x="1277"/>
        <item x="1144"/>
        <item x="372"/>
        <item x="434"/>
        <item x="855"/>
        <item x="685"/>
        <item x="1461"/>
        <item x="1136"/>
        <item x="1600"/>
        <item x="1617"/>
        <item x="11"/>
        <item x="1219"/>
        <item x="763"/>
        <item x="919"/>
        <item x="745"/>
        <item x="363"/>
        <item x="917"/>
        <item x="1314"/>
        <item x="1130"/>
        <item x="1241"/>
        <item x="846"/>
        <item x="1156"/>
        <item x="1052"/>
        <item x="67"/>
        <item x="975"/>
        <item x="942"/>
        <item x="1426"/>
        <item x="645"/>
        <item x="1200"/>
        <item x="877"/>
        <item x="408"/>
        <item x="1210"/>
        <item x="309"/>
        <item x="929"/>
        <item x="1225"/>
        <item x="1532"/>
        <item x="1163"/>
        <item x="542"/>
        <item x="425"/>
        <item x="1255"/>
        <item x="1646"/>
        <item x="1677"/>
        <item x="1440"/>
        <item x="1478"/>
        <item x="1405"/>
        <item x="732"/>
        <item x="711"/>
        <item x="238"/>
        <item x="523"/>
        <item x="1437"/>
        <item x="359"/>
        <item x="816"/>
        <item x="1627"/>
        <item x="1500"/>
        <item x="1018"/>
        <item x="946"/>
        <item x="1450"/>
        <item x="951"/>
        <item x="1494"/>
        <item x="1754"/>
        <item x="1297"/>
        <item x="388"/>
        <item x="1286"/>
        <item x="1569"/>
        <item x="1256"/>
        <item x="107"/>
        <item x="118"/>
        <item x="271"/>
        <item x="342"/>
        <item x="269"/>
        <item x="292"/>
        <item x="845"/>
        <item x="1245"/>
        <item x="767"/>
        <item x="185"/>
        <item x="279"/>
        <item x="770"/>
        <item x="1191"/>
        <item x="1762"/>
        <item x="1234"/>
        <item x="1367"/>
        <item x="1030"/>
        <item x="146"/>
        <item x="184"/>
        <item x="412"/>
        <item x="987"/>
        <item x="948"/>
        <item x="258"/>
        <item x="1406"/>
        <item x="751"/>
        <item x="1710"/>
        <item x="1430"/>
        <item x="1656"/>
        <item x="970"/>
        <item x="287"/>
        <item x="983"/>
        <item x="1343"/>
        <item x="779"/>
        <item x="1310"/>
        <item x="909"/>
        <item x="1613"/>
        <item x="1631"/>
        <item x="1608"/>
        <item x="625"/>
        <item x="303"/>
        <item x="593"/>
        <item x="1756"/>
        <item x="590"/>
        <item x="272"/>
        <item x="1682"/>
        <item x="69"/>
        <item x="1001"/>
        <item x="622"/>
        <item x="1240"/>
        <item x="356"/>
        <item x="206"/>
        <item x="222"/>
        <item x="796"/>
        <item x="621"/>
        <item x="801"/>
        <item x="564"/>
        <item x="321"/>
        <item x="550"/>
        <item x="1211"/>
        <item x="1129"/>
        <item x="476"/>
        <item x="1195"/>
        <item x="1356"/>
        <item x="193"/>
        <item x="376"/>
        <item x="7"/>
        <item x="498"/>
        <item x="1315"/>
        <item x="352"/>
        <item x="683"/>
        <item x="71"/>
        <item x="333"/>
        <item x="1753"/>
        <item x="1083"/>
        <item x="570"/>
        <item x="795"/>
        <item x="656"/>
        <item x="1107"/>
        <item x="91"/>
        <item x="661"/>
        <item x="1062"/>
        <item x="934"/>
        <item x="1392"/>
        <item x="68"/>
        <item x="699"/>
        <item x="410"/>
        <item x="1072"/>
        <item x="1081"/>
        <item x="1237"/>
        <item x="1164"/>
        <item x="608"/>
        <item x="1017"/>
        <item x="1254"/>
        <item x="1077"/>
        <item x="859"/>
        <item x="581"/>
        <item x="673"/>
        <item x="802"/>
        <item x="540"/>
        <item x="344"/>
        <item x="1602"/>
        <item x="252"/>
        <item x="1398"/>
        <item x="1575"/>
        <item x="102"/>
        <item x="59"/>
        <item x="1352"/>
        <item x="580"/>
        <item x="798"/>
        <item x="125"/>
        <item x="638"/>
        <item x="1570"/>
        <item x="1137"/>
        <item x="1331"/>
        <item x="1194"/>
        <item x="1616"/>
        <item x="738"/>
        <item x="275"/>
        <item x="34"/>
        <item x="1580"/>
        <item x="1067"/>
        <item x="97"/>
        <item x="105"/>
        <item x="727"/>
        <item x="1563"/>
        <item x="771"/>
        <item x="630"/>
        <item x="1031"/>
        <item x="691"/>
        <item x="680"/>
        <item x="1506"/>
        <item x="1516"/>
        <item x="1674"/>
        <item x="160"/>
        <item x="1000"/>
        <item x="576"/>
        <item x="1562"/>
        <item x="161"/>
        <item x="894"/>
        <item x="878"/>
        <item x="1736"/>
        <item x="966"/>
        <item x="1495"/>
        <item x="836"/>
        <item x="610"/>
        <item x="427"/>
        <item x="697"/>
        <item x="579"/>
        <item x="31"/>
        <item x="89"/>
        <item x="197"/>
        <item x="804"/>
        <item x="807"/>
        <item x="789"/>
        <item x="164"/>
        <item x="155"/>
        <item x="218"/>
        <item x="594"/>
        <item x="838"/>
        <item x="430"/>
        <item x="448"/>
        <item x="428"/>
        <item x="1185"/>
        <item x="1468"/>
        <item x="849"/>
        <item x="812"/>
        <item x="1409"/>
        <item x="962"/>
        <item x="885"/>
        <item x="3"/>
        <item x="717"/>
        <item x="640"/>
        <item x="1086"/>
        <item x="1342"/>
        <item x="875"/>
        <item x="664"/>
        <item x="1029"/>
        <item x="949"/>
        <item x="419"/>
        <item x="1054"/>
        <item x="708"/>
        <item x="66"/>
        <item x="1215"/>
        <item x="459"/>
        <item x="384"/>
        <item x="603"/>
        <item x="568"/>
        <item x="1212"/>
        <item x="756"/>
        <item x="1264"/>
        <item x="195"/>
        <item x="109"/>
        <item x="918"/>
        <item x="14"/>
        <item x="648"/>
        <item x="1038"/>
        <item x="884"/>
        <item x="329"/>
        <item x="1122"/>
        <item x="1174"/>
        <item x="285"/>
        <item x="421"/>
        <item x="1114"/>
        <item x="714"/>
        <item x="783"/>
        <item x="703"/>
        <item x="28"/>
        <item x="1222"/>
        <item x="1312"/>
        <item x="1301"/>
        <item x="998"/>
        <item x="1246"/>
        <item x="318"/>
        <item x="1165"/>
        <item x="281"/>
        <item x="1128"/>
        <item x="1610"/>
        <item x="687"/>
        <item x="1221"/>
        <item x="1247"/>
        <item x="847"/>
        <item x="724"/>
        <item x="1103"/>
        <item x="130"/>
        <item x="588"/>
        <item x="723"/>
        <item x="1382"/>
        <item x="1534"/>
        <item x="921"/>
        <item x="503"/>
        <item x="984"/>
        <item x="418"/>
        <item x="466"/>
        <item x="1778"/>
        <item x="1525"/>
        <item x="210"/>
        <item x="1451"/>
        <item x="1348"/>
        <item x="1555"/>
        <item x="391"/>
        <item x="1654"/>
        <item x="609"/>
        <item x="1445"/>
        <item x="382"/>
        <item x="1047"/>
        <item x="1288"/>
        <item x="1108"/>
        <item x="76"/>
        <item x="1085"/>
        <item x="528"/>
        <item x="790"/>
        <item x="737"/>
        <item x="1684"/>
        <item x="577"/>
        <item x="208"/>
        <item x="1683"/>
        <item x="290"/>
        <item x="86"/>
        <item x="1633"/>
        <item x="994"/>
        <item x="147"/>
        <item x="1420"/>
        <item x="867"/>
        <item x="808"/>
        <item x="1723"/>
        <item x="1063"/>
        <item x="339"/>
        <item x="615"/>
        <item x="538"/>
        <item x="1770"/>
        <item x="1448"/>
        <item x="775"/>
        <item x="626"/>
        <item x="1012"/>
        <item x="778"/>
        <item x="1353"/>
        <item x="647"/>
        <item x="907"/>
        <item x="676"/>
        <item x="1009"/>
        <item x="171"/>
        <item x="1540"/>
        <item x="1388"/>
        <item x="1471"/>
        <item x="74"/>
        <item x="598"/>
        <item x="1201"/>
        <item x="58"/>
        <item x="1415"/>
        <item x="848"/>
        <item x="1296"/>
        <item x="1576"/>
        <item x="1531"/>
        <item x="1369"/>
        <item x="861"/>
        <item x="1489"/>
        <item x="1231"/>
        <item x="1340"/>
        <item x="1151"/>
        <item x="467"/>
        <item x="1544"/>
        <item x="1444"/>
        <item x="183"/>
        <item x="1705"/>
        <item x="378"/>
        <item x="423"/>
        <item x="1565"/>
        <item x="1372"/>
        <item x="740"/>
        <item x="170"/>
        <item x="472"/>
        <item x="364"/>
        <item x="1737"/>
        <item x="468"/>
        <item x="1559"/>
        <item x="1040"/>
        <item x="1648"/>
        <item x="1755"/>
        <item x="336"/>
        <item x="457"/>
        <item x="263"/>
        <item x="407"/>
        <item x="1515"/>
        <item x="99"/>
        <item x="1665"/>
        <item x="1668"/>
        <item x="247"/>
        <item x="1230"/>
        <item x="1269"/>
        <item x="473"/>
        <item x="1458"/>
        <item x="1535"/>
        <item x="819"/>
        <item x="973"/>
        <item x="1188"/>
        <item x="818"/>
        <item x="674"/>
        <item x="920"/>
        <item x="1025"/>
        <item x="1327"/>
        <item x="1655"/>
        <item x="1453"/>
        <item x="1197"/>
        <item x="1319"/>
        <item x="1379"/>
        <item x="1704"/>
        <item x="1281"/>
        <item x="22"/>
        <item x="981"/>
        <item x="1501"/>
        <item x="1452"/>
        <item x="678"/>
        <item x="549"/>
        <item x="450"/>
        <item x="1305"/>
        <item x="834"/>
        <item x="426"/>
        <item x="1724"/>
        <item x="1716"/>
        <item x="246"/>
        <item x="1"/>
        <item x="554"/>
        <item x="667"/>
        <item x="282"/>
        <item x="601"/>
        <item x="9"/>
        <item x="47"/>
        <item x="537"/>
        <item x="294"/>
        <item x="1675"/>
        <item x="1051"/>
        <item x="1028"/>
        <item x="1373"/>
        <item x="278"/>
        <item x="366"/>
        <item x="1764"/>
        <item x="1441"/>
        <item x="403"/>
        <item x="827"/>
        <item x="413"/>
        <item x="787"/>
        <item x="1787"/>
        <item x="744"/>
        <item x="891"/>
        <item x="162"/>
        <item x="988"/>
        <item x="187"/>
        <item x="658"/>
        <item x="17"/>
        <item x="361"/>
        <item x="414"/>
        <item x="360"/>
        <item x="39"/>
        <item x="48"/>
        <item x="389"/>
        <item x="348"/>
        <item x="315"/>
        <item x="153"/>
        <item x="148"/>
        <item x="267"/>
        <item x="177"/>
        <item x="409"/>
        <item x="569"/>
        <item x="141"/>
        <item x="582"/>
        <item x="175"/>
        <item x="16"/>
        <item x="589"/>
        <item x="21"/>
        <item x="592"/>
        <item x="444"/>
        <item x="317"/>
        <item x="220"/>
        <item x="203"/>
        <item x="365"/>
        <item x="432"/>
        <item x="1747"/>
        <item x="1223"/>
        <item x="449"/>
        <item x="485"/>
        <item x="1727"/>
        <item x="527"/>
        <item x="1481"/>
        <item x="644"/>
        <item x="1486"/>
        <item x="931"/>
        <item x="606"/>
        <item x="1625"/>
        <item x="888"/>
        <item x="555"/>
        <item x="1694"/>
        <item x="1688"/>
        <item x="1391"/>
        <item x="461"/>
        <item x="1132"/>
        <item x="1696"/>
        <item x="914"/>
        <item x="731"/>
        <item x="864"/>
        <item x="947"/>
        <item x="1271"/>
        <item x="1274"/>
        <item x="1626"/>
        <item x="362"/>
        <item x="368"/>
        <item x="794"/>
        <item x="1104"/>
        <item x="440"/>
        <item x="1638"/>
        <item x="704"/>
        <item x="1035"/>
        <item x="1057"/>
        <item x="895"/>
        <item x="872"/>
        <item x="1048"/>
        <item x="501"/>
        <item x="277"/>
        <item x="659"/>
        <item x="499"/>
        <item x="574"/>
        <item x="1008"/>
        <item x="1092"/>
        <item x="451"/>
        <item x="1178"/>
        <item x="1518"/>
        <item x="1079"/>
        <item x="892"/>
        <item x="1087"/>
        <item x="820"/>
        <item x="1750"/>
        <item x="996"/>
        <item x="1549"/>
        <item x="1124"/>
        <item x="1302"/>
        <item x="1615"/>
        <item x="1226"/>
        <item x="963"/>
        <item x="1068"/>
        <item x="1258"/>
        <item x="1593"/>
        <item x="713"/>
        <item x="1007"/>
        <item x="115"/>
        <item x="1474"/>
        <item x="1152"/>
        <item x="490"/>
        <item x="1289"/>
        <item x="261"/>
        <item x="510"/>
        <item x="310"/>
        <item x="1428"/>
        <item x="1050"/>
        <item x="800"/>
        <item x="1123"/>
        <item x="1328"/>
        <item x="653"/>
        <item x="1287"/>
        <item x="349"/>
        <item x="1045"/>
        <item x="1153"/>
        <item x="79"/>
        <item x="1624"/>
        <item x="1094"/>
        <item x="1768"/>
        <item x="482"/>
        <item x="1464"/>
        <item x="124"/>
        <item x="730"/>
        <item x="655"/>
        <item x="1519"/>
        <item x="406"/>
        <item x="1573"/>
        <item x="784"/>
        <item x="782"/>
        <item x="1205"/>
        <item x="401"/>
        <item x="1036"/>
        <item x="1161"/>
        <item x="586"/>
        <item x="1171"/>
        <item x="347"/>
        <item x="1187"/>
        <item x="149"/>
        <item x="675"/>
        <item x="151"/>
        <item x="306"/>
        <item x="296"/>
        <item x="136"/>
        <item x="663"/>
        <item x="897"/>
        <item x="688"/>
        <item x="114"/>
        <item x="1366"/>
        <item x="957"/>
        <item x="1014"/>
        <item x="1263"/>
        <item x="866"/>
        <item x="535"/>
        <item x="53"/>
        <item x="529"/>
        <item x="330"/>
        <item x="327"/>
        <item x="186"/>
        <item x="1179"/>
        <item x="619"/>
        <item x="1013"/>
        <item x="1338"/>
        <item x="536"/>
        <item x="639"/>
        <item x="1741"/>
        <item x="1546"/>
        <item x="1396"/>
        <item x="1336"/>
        <item x="138"/>
        <item x="1640"/>
        <item x="1671"/>
        <item x="1681"/>
        <item x="1043"/>
        <item x="1526"/>
        <item x="484"/>
        <item x="1355"/>
        <item x="843"/>
        <item x="1004"/>
        <item x="1400"/>
        <item x="1105"/>
        <item x="1524"/>
        <item x="1630"/>
        <item x="620"/>
        <item x="460"/>
        <item x="1387"/>
        <item x="1350"/>
        <item x="491"/>
        <item x="1053"/>
        <item x="478"/>
        <item x="1622"/>
        <item x="595"/>
        <item x="433"/>
        <item x="211"/>
        <item x="61"/>
        <item x="133"/>
        <item x="273"/>
        <item x="837"/>
        <item x="602"/>
        <item x="597"/>
        <item x="686"/>
        <item x="910"/>
        <item x="265"/>
        <item x="822"/>
        <item x="1419"/>
        <item x="1728"/>
        <item x="1657"/>
        <item x="954"/>
        <item x="1351"/>
        <item x="596"/>
        <item x="1523"/>
        <item x="1637"/>
        <item x="1664"/>
        <item x="1698"/>
        <item x="1267"/>
        <item x="1676"/>
        <item x="1037"/>
        <item x="1561"/>
        <item x="1568"/>
        <item x="1709"/>
        <item x="1650"/>
        <item x="37"/>
        <item x="1475"/>
        <item x="1609"/>
        <item x="1295"/>
        <item x="471"/>
        <item x="1784"/>
        <item x="1111"/>
        <item x="522"/>
        <item x="993"/>
        <item x="1612"/>
        <item x="1010"/>
        <item x="489"/>
        <item x="201"/>
        <item x="1777"/>
        <item x="1206"/>
        <item x="1143"/>
        <item x="1686"/>
        <item x="1268"/>
        <item x="4"/>
        <item x="1659"/>
        <item x="1385"/>
        <item x="178"/>
        <item x="1082"/>
        <item x="422"/>
        <item x="1434"/>
        <item x="240"/>
        <item x="1700"/>
        <item x="1567"/>
        <item x="1334"/>
        <item x="73"/>
        <item x="1059"/>
        <item x="813"/>
        <item x="627"/>
        <item x="82"/>
        <item x="1186"/>
        <item x="284"/>
        <item x="666"/>
        <item x="326"/>
        <item x="145"/>
        <item x="196"/>
        <item x="322"/>
        <item x="989"/>
        <item x="159"/>
        <item x="604"/>
        <item x="95"/>
        <item x="143"/>
        <item x="1423"/>
        <item x="132"/>
        <item x="883"/>
        <item x="341"/>
        <item x="1672"/>
        <item x="354"/>
        <item x="809"/>
        <item x="395"/>
        <item x="463"/>
        <item x="521"/>
        <item x="1604"/>
        <item x="1109"/>
        <item x="1554"/>
        <item x="1177"/>
        <item x="1362"/>
        <item x="1470"/>
        <item x="1548"/>
        <item x="481"/>
        <item x="1333"/>
        <item x="710"/>
        <item x="565"/>
        <item x="525"/>
        <item x="1042"/>
        <item x="976"/>
        <item x="524"/>
        <item x="480"/>
        <item x="765"/>
        <item x="707"/>
        <item x="672"/>
        <item x="544"/>
        <item x="1603"/>
        <item x="668"/>
        <item x="1304"/>
        <item x="88"/>
        <item x="780"/>
        <item x="915"/>
        <item x="1074"/>
        <item x="925"/>
        <item x="453"/>
        <item x="1229"/>
        <item x="1521"/>
        <item x="343"/>
        <item x="1207"/>
        <item x="1061"/>
        <item x="903"/>
        <item x="417"/>
        <item x="1669"/>
        <item x="1629"/>
        <item x="1692"/>
        <item x="1162"/>
        <item x="1592"/>
        <item x="1284"/>
        <item x="869"/>
        <item x="1345"/>
        <item x="1673"/>
        <item x="860"/>
        <item x="700"/>
        <item x="486"/>
        <item x="1718"/>
        <item x="1591"/>
        <item x="1096"/>
        <item x="1322"/>
        <item x="1582"/>
        <item x="1508"/>
        <item x="452"/>
        <item x="1697"/>
        <item x="446"/>
        <item x="200"/>
        <item x="1300"/>
        <item x="1466"/>
        <item x="968"/>
        <item x="815"/>
        <item x="112"/>
        <item x="8"/>
        <item x="978"/>
        <item x="1273"/>
        <item x="566"/>
        <item x="291"/>
        <item x="556"/>
        <item x="749"/>
        <item x="840"/>
        <item x="651"/>
        <item x="150"/>
        <item x="1496"/>
        <item x="1243"/>
        <item x="1244"/>
        <item x="1344"/>
        <item x="858"/>
        <item x="198"/>
        <item x="163"/>
        <item x="734"/>
        <item x="1639"/>
        <item x="1329"/>
        <item x="1168"/>
        <item x="1641"/>
        <item x="720"/>
        <item x="1089"/>
        <item x="1572"/>
        <item x="1198"/>
        <item x="1484"/>
        <item x="168"/>
        <item x="242"/>
        <item x="1758"/>
        <item x="1411"/>
        <item x="817"/>
        <item x="1476"/>
        <item x="1337"/>
        <item x="1026"/>
        <item x="1498"/>
        <item x="1228"/>
        <item x="1292"/>
        <item x="1119"/>
        <item x="1520"/>
        <item x="1752"/>
        <item x="236"/>
        <item x="826"/>
        <item x="530"/>
        <item x="496"/>
        <item x="507"/>
        <item x="898"/>
        <item x="506"/>
        <item x="106"/>
        <item x="1175"/>
        <item x="300"/>
        <item x="1160"/>
        <item x="1738"/>
        <item x="709"/>
        <item x="766"/>
        <item x="616"/>
        <item x="1446"/>
        <item x="558"/>
        <item x="1745"/>
        <item x="887"/>
        <item x="1394"/>
        <item x="971"/>
        <item x="1666"/>
        <item x="612"/>
        <item x="120"/>
        <item x="1773"/>
        <item x="515"/>
        <item x="736"/>
        <item x="1115"/>
        <item x="72"/>
        <item x="1539"/>
        <item x="712"/>
        <item x="725"/>
        <item x="1075"/>
        <item x="684"/>
        <item x="1397"/>
        <item x="1429"/>
        <item x="1435"/>
        <item x="1131"/>
        <item x="1093"/>
        <item x="1361"/>
        <item x="204"/>
        <item x="1190"/>
        <item x="821"/>
        <item x="753"/>
        <item x="1611"/>
        <item x="390"/>
        <item x="94"/>
        <item x="504"/>
        <item x="1227"/>
        <item x="1293"/>
        <item x="690"/>
        <item x="893"/>
        <item x="494"/>
        <item x="1232"/>
        <item x="98"/>
        <item x="1166"/>
        <item x="1106"/>
        <item x="980"/>
        <item x="1628"/>
        <item x="1066"/>
        <item x="1541"/>
        <item x="492"/>
        <item x="1480"/>
        <item x="374"/>
        <item x="1112"/>
        <item x="454"/>
        <item x="1618"/>
        <item x="722"/>
        <item x="172"/>
        <item x="1386"/>
        <item x="923"/>
        <item x="1220"/>
        <item x="140"/>
        <item x="768"/>
        <item x="1767"/>
        <item x="217"/>
        <item x="788"/>
        <item x="182"/>
        <item x="882"/>
        <item x="1720"/>
        <item x="643"/>
        <item x="999"/>
        <item x="1016"/>
        <item x="995"/>
        <item x="1034"/>
        <item x="1141"/>
        <item x="286"/>
        <item x="728"/>
        <item x="1070"/>
        <item x="234"/>
        <item x="733"/>
        <item x="750"/>
        <item x="381"/>
        <item x="839"/>
        <item x="154"/>
        <item x="681"/>
        <item x="227"/>
        <item x="1680"/>
        <item x="416"/>
        <item x="405"/>
        <item x="233"/>
        <item x="38"/>
        <item x="245"/>
        <item x="1432"/>
        <item x="1150"/>
        <item x="1299"/>
        <item x="1660"/>
        <item x="1020"/>
        <item x="599"/>
        <item x="1574"/>
        <item x="166"/>
        <item x="1196"/>
        <item x="1695"/>
        <item x="254"/>
        <item x="617"/>
        <item x="1376"/>
        <item x="752"/>
        <item x="469"/>
        <item x="1538"/>
        <item x="1294"/>
        <item x="1365"/>
        <item x="1699"/>
        <item x="1027"/>
        <item x="436"/>
        <item x="1599"/>
        <item x="793"/>
        <item x="805"/>
        <item x="1771"/>
        <item x="930"/>
        <item x="338"/>
        <item x="1097"/>
        <item x="534"/>
        <item x="1462"/>
        <item x="357"/>
        <item x="1149"/>
        <item x="1126"/>
        <item t="default"/>
      </items>
    </pivotField>
    <pivotField numFmtId="169" showAll="0"/>
    <pivotField dataField="1" numFmtId="1" showAll="0"/>
    <pivotField showAll="0">
      <items count="103">
        <item x="101"/>
        <item x="1"/>
        <item x="33"/>
        <item x="47"/>
        <item x="72"/>
        <item x="10"/>
        <item x="79"/>
        <item x="31"/>
        <item x="30"/>
        <item x="16"/>
        <item x="53"/>
        <item x="2"/>
        <item x="71"/>
        <item x="24"/>
        <item x="83"/>
        <item x="19"/>
        <item x="92"/>
        <item x="60"/>
        <item x="95"/>
        <item x="40"/>
        <item x="38"/>
        <item x="58"/>
        <item x="76"/>
        <item x="65"/>
        <item x="18"/>
        <item x="97"/>
        <item x="29"/>
        <item x="34"/>
        <item x="100"/>
        <item x="13"/>
        <item x="41"/>
        <item x="87"/>
        <item x="44"/>
        <item x="43"/>
        <item x="70"/>
        <item x="50"/>
        <item x="22"/>
        <item x="6"/>
        <item x="82"/>
        <item x="66"/>
        <item x="36"/>
        <item x="91"/>
        <item x="11"/>
        <item x="62"/>
        <item x="27"/>
        <item x="67"/>
        <item x="3"/>
        <item x="8"/>
        <item x="37"/>
        <item x="57"/>
        <item x="81"/>
        <item x="54"/>
        <item x="46"/>
        <item x="86"/>
        <item x="74"/>
        <item x="4"/>
        <item x="89"/>
        <item x="45"/>
        <item x="9"/>
        <item x="88"/>
        <item x="77"/>
        <item x="26"/>
        <item x="12"/>
        <item x="98"/>
        <item x="61"/>
        <item x="15"/>
        <item x="25"/>
        <item x="52"/>
        <item x="20"/>
        <item x="93"/>
        <item x="75"/>
        <item x="59"/>
        <item x="90"/>
        <item x="51"/>
        <item x="17"/>
        <item x="23"/>
        <item x="84"/>
        <item x="64"/>
        <item x="94"/>
        <item x="42"/>
        <item x="55"/>
        <item x="7"/>
        <item x="63"/>
        <item x="28"/>
        <item x="49"/>
        <item x="69"/>
        <item x="39"/>
        <item x="21"/>
        <item x="99"/>
        <item x="68"/>
        <item x="14"/>
        <item x="78"/>
        <item x="85"/>
        <item x="56"/>
        <item x="73"/>
        <item x="48"/>
        <item x="5"/>
        <item x="35"/>
        <item x="96"/>
        <item x="32"/>
        <item x="80"/>
        <item x="0"/>
        <item t="default"/>
      </items>
    </pivotField>
    <pivotField numFmtId="166" showAll="0"/>
    <pivotField showAll="0">
      <items count="5">
        <item x="1"/>
        <item x="3"/>
        <item x="2"/>
        <item x="0"/>
        <item t="default"/>
      </items>
    </pivotField>
    <pivotField showAll="0">
      <items count="5">
        <item x="0"/>
        <item x="2"/>
        <item x="3"/>
        <item x="1"/>
        <item t="default"/>
      </items>
    </pivotField>
    <pivotField showAll="0"/>
    <pivotField showAll="0"/>
    <pivotField showAll="0"/>
  </pivotFields>
  <rowFields count="1">
    <field x="0"/>
  </rowFields>
  <rowItems count="12">
    <i>
      <x v="301"/>
    </i>
    <i>
      <x v="552"/>
    </i>
    <i>
      <x v="1119"/>
    </i>
    <i>
      <x v="1132"/>
    </i>
    <i>
      <x v="1133"/>
    </i>
    <i>
      <x v="1238"/>
    </i>
    <i>
      <x v="1317"/>
    </i>
    <i>
      <x v="1323"/>
    </i>
    <i>
      <x v="1327"/>
    </i>
    <i>
      <x v="1467"/>
    </i>
    <i>
      <x v="1579"/>
    </i>
    <i t="grand">
      <x/>
    </i>
  </rowItems>
  <colItems count="1">
    <i/>
  </colItems>
  <dataFields count="1">
    <dataField name="Units sold" fld="2" baseField="0" baseItem="0" numFmtId="1"/>
  </dataFields>
  <chartFormats count="2">
    <chartFormat chart="37" format="2"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52DC81-39FE-425A-BCA7-ABB9E67B0B63}" name="PT_Performanc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69" firstHeaderRow="1" firstDataRow="3" firstDataCol="1"/>
  <pivotFields count="10">
    <pivotField dataField="1" showAll="0"/>
    <pivotField numFmtId="169" showAll="0"/>
    <pivotField numFmtId="1" showAll="0"/>
    <pivotField showAll="0">
      <items count="103">
        <item x="101"/>
        <item x="1"/>
        <item x="33"/>
        <item x="47"/>
        <item x="72"/>
        <item x="10"/>
        <item x="79"/>
        <item x="31"/>
        <item x="30"/>
        <item x="16"/>
        <item x="53"/>
        <item x="2"/>
        <item x="71"/>
        <item x="24"/>
        <item x="83"/>
        <item x="19"/>
        <item x="92"/>
        <item x="60"/>
        <item x="95"/>
        <item x="40"/>
        <item x="38"/>
        <item x="58"/>
        <item x="76"/>
        <item x="65"/>
        <item x="18"/>
        <item x="97"/>
        <item x="29"/>
        <item x="34"/>
        <item x="100"/>
        <item x="13"/>
        <item x="41"/>
        <item x="87"/>
        <item x="44"/>
        <item x="43"/>
        <item x="70"/>
        <item x="50"/>
        <item x="22"/>
        <item x="6"/>
        <item x="82"/>
        <item x="66"/>
        <item x="36"/>
        <item x="91"/>
        <item x="11"/>
        <item x="62"/>
        <item x="27"/>
        <item x="67"/>
        <item x="3"/>
        <item x="8"/>
        <item x="37"/>
        <item x="57"/>
        <item x="81"/>
        <item x="54"/>
        <item x="46"/>
        <item x="86"/>
        <item x="74"/>
        <item x="4"/>
        <item x="89"/>
        <item x="45"/>
        <item x="9"/>
        <item x="88"/>
        <item x="77"/>
        <item x="26"/>
        <item x="12"/>
        <item x="98"/>
        <item x="61"/>
        <item x="15"/>
        <item x="25"/>
        <item x="52"/>
        <item x="20"/>
        <item x="93"/>
        <item x="75"/>
        <item x="59"/>
        <item x="90"/>
        <item x="51"/>
        <item x="17"/>
        <item x="23"/>
        <item x="84"/>
        <item x="64"/>
        <item x="94"/>
        <item x="42"/>
        <item x="55"/>
        <item x="7"/>
        <item x="63"/>
        <item x="28"/>
        <item x="49"/>
        <item x="69"/>
        <item x="39"/>
        <item x="21"/>
        <item x="99"/>
        <item x="68"/>
        <item x="14"/>
        <item x="78"/>
        <item x="85"/>
        <item x="56"/>
        <item x="73"/>
        <item x="48"/>
        <item x="5"/>
        <item x="35"/>
        <item x="96"/>
        <item x="32"/>
        <item x="80"/>
        <item x="0"/>
        <item t="default"/>
      </items>
    </pivotField>
    <pivotField dataField="1" numFmtId="166" showAll="0"/>
    <pivotField showAll="0">
      <items count="5">
        <item x="1"/>
        <item x="3"/>
        <item x="2"/>
        <item x="0"/>
        <item t="default"/>
      </items>
    </pivotField>
    <pivotField axis="axisCol" showAll="0">
      <items count="5">
        <item x="0"/>
        <item x="2"/>
        <item x="3"/>
        <item x="1"/>
        <item t="default"/>
      </items>
    </pivotField>
    <pivotField showAll="0"/>
    <pivotField showAll="0"/>
    <pivotField axis="axisRow" showAll="0">
      <items count="164">
        <item x="121"/>
        <item x="125"/>
        <item x="5"/>
        <item x="146"/>
        <item x="138"/>
        <item x="139"/>
        <item x="137"/>
        <item x="42"/>
        <item x="40"/>
        <item x="30"/>
        <item x="32"/>
        <item x="28"/>
        <item x="26"/>
        <item x="56"/>
        <item x="43"/>
        <item x="41"/>
        <item x="55"/>
        <item x="99"/>
        <item x="75"/>
        <item x="47"/>
        <item x="64"/>
        <item x="24"/>
        <item x="25"/>
        <item x="31"/>
        <item x="27"/>
        <item x="29"/>
        <item x="76"/>
        <item x="63"/>
        <item x="53"/>
        <item x="46"/>
        <item x="38"/>
        <item x="89"/>
        <item x="83"/>
        <item x="59"/>
        <item x="39"/>
        <item x="54"/>
        <item x="48"/>
        <item x="65"/>
        <item x="77"/>
        <item x="100"/>
        <item x="58"/>
        <item x="50"/>
        <item x="110"/>
        <item x="67"/>
        <item x="17"/>
        <item x="147"/>
        <item x="69"/>
        <item x="78"/>
        <item x="85"/>
        <item x="90"/>
        <item x="94"/>
        <item x="101"/>
        <item x="105"/>
        <item x="18"/>
        <item x="35"/>
        <item x="44"/>
        <item x="51"/>
        <item x="60"/>
        <item x="112"/>
        <item x="117"/>
        <item x="132"/>
        <item x="140"/>
        <item x="6"/>
        <item x="7"/>
        <item x="13"/>
        <item x="131"/>
        <item x="128"/>
        <item x="98"/>
        <item x="159"/>
        <item x="23"/>
        <item x="57"/>
        <item x="74"/>
        <item x="119"/>
        <item x="123"/>
        <item x="126"/>
        <item x="129"/>
        <item x="149"/>
        <item x="49"/>
        <item x="33"/>
        <item x="1"/>
        <item x="152"/>
        <item x="150"/>
        <item x="153"/>
        <item x="158"/>
        <item x="154"/>
        <item x="155"/>
        <item x="157"/>
        <item x="156"/>
        <item x="151"/>
        <item x="66"/>
        <item x="109"/>
        <item x="34"/>
        <item x="19"/>
        <item x="141"/>
        <item x="36"/>
        <item x="61"/>
        <item x="113"/>
        <item x="8"/>
        <item x="14"/>
        <item x="106"/>
        <item x="133"/>
        <item x="95"/>
        <item x="86"/>
        <item x="91"/>
        <item x="79"/>
        <item x="70"/>
        <item x="102"/>
        <item x="71"/>
        <item x="134"/>
        <item x="107"/>
        <item x="103"/>
        <item x="20"/>
        <item x="114"/>
        <item x="142"/>
        <item x="96"/>
        <item x="87"/>
        <item x="80"/>
        <item x="92"/>
        <item x="15"/>
        <item x="9"/>
        <item x="45"/>
        <item x="62"/>
        <item x="37"/>
        <item x="52"/>
        <item x="81"/>
        <item x="93"/>
        <item x="88"/>
        <item x="97"/>
        <item x="72"/>
        <item x="21"/>
        <item x="135"/>
        <item x="115"/>
        <item x="143"/>
        <item x="10"/>
        <item x="16"/>
        <item x="108"/>
        <item x="104"/>
        <item x="136"/>
        <item x="144"/>
        <item x="116"/>
        <item x="82"/>
        <item x="73"/>
        <item x="11"/>
        <item x="22"/>
        <item x="145"/>
        <item x="12"/>
        <item x="2"/>
        <item x="0"/>
        <item x="130"/>
        <item x="162"/>
        <item x="118"/>
        <item x="68"/>
        <item x="111"/>
        <item x="148"/>
        <item x="122"/>
        <item x="4"/>
        <item x="160"/>
        <item x="161"/>
        <item x="120"/>
        <item x="127"/>
        <item x="124"/>
        <item x="84"/>
        <item x="3"/>
        <item t="default"/>
      </items>
    </pivotField>
  </pivotFields>
  <rowFields count="1">
    <field x="9"/>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Fields count="2">
    <field x="6"/>
    <field x="-2"/>
  </colFields>
  <colItems count="10">
    <i>
      <x/>
      <x/>
    </i>
    <i r="1" i="1">
      <x v="1"/>
    </i>
    <i>
      <x v="1"/>
      <x/>
    </i>
    <i r="1" i="1">
      <x v="1"/>
    </i>
    <i>
      <x v="2"/>
      <x/>
    </i>
    <i r="1" i="1">
      <x v="1"/>
    </i>
    <i>
      <x v="3"/>
      <x/>
    </i>
    <i r="1" i="1">
      <x v="1"/>
    </i>
    <i t="grand">
      <x/>
    </i>
    <i t="grand" i="1">
      <x/>
    </i>
  </colItems>
  <dataFields count="2">
    <dataField name="Count of products" fld="0" subtotal="count" baseField="9" baseItem="0"/>
    <dataField name="Average of Revenue" fld="4" subtotal="average" baseField="9"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94453A5-25C5-4706-BCEC-26FAD134260B}" autoFormatId="16" applyNumberFormats="0" applyBorderFormats="0" applyFontFormats="0" applyPatternFormats="0" applyAlignmentFormats="0" applyWidthHeightFormats="0">
  <queryTableRefresh nextId="15" unboundColumnsRight="6">
    <queryTableFields count="10">
      <queryTableField id="1" name="productTitle" tableColumnId="1"/>
      <queryTableField id="3" name="price" tableColumnId="3"/>
      <queryTableField id="4" name="sold" tableColumnId="4"/>
      <queryTableField id="5" name="tagText"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s>
    <queryTableDeletedFields count="1">
      <deletedField name="originalPric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gText" xr10:uid="{0114719E-DA1E-46C6-A7A4-C6202C896C95}" sourceName="tagText">
  <pivotTables>
    <pivotTable tabId="5" name="PT_Distribution"/>
    <pivotTable tabId="7" name="PT_Performance"/>
    <pivotTable tabId="3" name="P_T Price Analysis"/>
    <pivotTable tabId="4" name="PT_Shipping"/>
    <pivotTable tabId="6" name="PT_Top-Products"/>
  </pivotTables>
  <data>
    <tabular pivotCacheId="97586111">
      <items count="102">
        <i x="101" s="1"/>
        <i x="1" s="1"/>
        <i x="47" s="1"/>
        <i x="72" s="1"/>
        <i x="10" s="1"/>
        <i x="79" s="1"/>
        <i x="31" s="1"/>
        <i x="30" s="1"/>
        <i x="16" s="1"/>
        <i x="53" s="1"/>
        <i x="2" s="1"/>
        <i x="71" s="1"/>
        <i x="24" s="1"/>
        <i x="83" s="1"/>
        <i x="19" s="1"/>
        <i x="92" s="1"/>
        <i x="60" s="1"/>
        <i x="95" s="1"/>
        <i x="40" s="1"/>
        <i x="38" s="1"/>
        <i x="58" s="1"/>
        <i x="76" s="1"/>
        <i x="65" s="1"/>
        <i x="18" s="1"/>
        <i x="97" s="1"/>
        <i x="29" s="1"/>
        <i x="34" s="1"/>
        <i x="100" s="1"/>
        <i x="13" s="1"/>
        <i x="41" s="1"/>
        <i x="87" s="1"/>
        <i x="44" s="1"/>
        <i x="43" s="1"/>
        <i x="70" s="1"/>
        <i x="50" s="1"/>
        <i x="22" s="1"/>
        <i x="6" s="1"/>
        <i x="82" s="1"/>
        <i x="66" s="1"/>
        <i x="36" s="1"/>
        <i x="91" s="1"/>
        <i x="11" s="1"/>
        <i x="62" s="1"/>
        <i x="27" s="1"/>
        <i x="67" s="1"/>
        <i x="3" s="1"/>
        <i x="8" s="1"/>
        <i x="37" s="1"/>
        <i x="57" s="1"/>
        <i x="81" s="1"/>
        <i x="54" s="1"/>
        <i x="46" s="1"/>
        <i x="86" s="1"/>
        <i x="74" s="1"/>
        <i x="4" s="1"/>
        <i x="89" s="1"/>
        <i x="45" s="1"/>
        <i x="9" s="1"/>
        <i x="88" s="1"/>
        <i x="77" s="1"/>
        <i x="26" s="1"/>
        <i x="12" s="1"/>
        <i x="98" s="1"/>
        <i x="61" s="1"/>
        <i x="15" s="1"/>
        <i x="25" s="1"/>
        <i x="52" s="1"/>
        <i x="20" s="1"/>
        <i x="93" s="1"/>
        <i x="75" s="1"/>
        <i x="59" s="1"/>
        <i x="90" s="1"/>
        <i x="51" s="1"/>
        <i x="17" s="1"/>
        <i x="23" s="1"/>
        <i x="84" s="1"/>
        <i x="64" s="1"/>
        <i x="94" s="1"/>
        <i x="42" s="1"/>
        <i x="55" s="1"/>
        <i x="7" s="1"/>
        <i x="63" s="1"/>
        <i x="28" s="1"/>
        <i x="49" s="1"/>
        <i x="69" s="1"/>
        <i x="39" s="1"/>
        <i x="21" s="1"/>
        <i x="99" s="1"/>
        <i x="68" s="1"/>
        <i x="14" s="1"/>
        <i x="78" s="1"/>
        <i x="85" s="1"/>
        <i x="56" s="1"/>
        <i x="73" s="1"/>
        <i x="48" s="1"/>
        <i x="5" s="1"/>
        <i x="35" s="1"/>
        <i x="96" s="1"/>
        <i x="32" s="1"/>
        <i x="80" s="1"/>
        <i x="3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D32350FF-F6FD-41A6-9951-AFB7F50AFF97}" sourceName="Price category">
  <pivotTables>
    <pivotTable tabId="5" name="PT_Distribution"/>
    <pivotTable tabId="7" name="PT_Performance"/>
    <pivotTable tabId="3" name="P_T Price Analysis"/>
    <pivotTable tabId="4" name="PT_Shipping"/>
    <pivotTable tabId="6" name="PT_Top-Products"/>
  </pivotTables>
  <data>
    <tabular pivotCacheId="9758611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ategory" xr10:uid="{8AD44426-C684-4D8C-9410-43C08FFF5960}" sourceName="Sales Category">
  <pivotTables>
    <pivotTable tabId="5" name="PT_Distribution"/>
    <pivotTable tabId="7" name="PT_Performance"/>
    <pivotTable tabId="3" name="P_T Price Analysis"/>
    <pivotTable tabId="4" name="PT_Shipping"/>
    <pivotTable tabId="6" name="PT_Top-Products"/>
  </pivotTables>
  <data>
    <tabular pivotCacheId="9758611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gText" xr10:uid="{899BC53A-C157-4078-9C48-EF657A32DD47}" cache="Slicer_tagText" caption="tagText" rowHeight="234950"/>
  <slicer name="Price category" xr10:uid="{94C291D9-4672-49A5-B2EB-57B2E8C213AA}" cache="Slicer_Price_category" caption="Price category" rowHeight="234950"/>
  <slicer name="Sales Category" xr10:uid="{D4050C66-847F-4762-9F84-F4EF1CC00E9B}" cache="Slicer_Sales_Category" caption="Sales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C2307-4BDA-47BE-8B0E-F9B4D80B46A0}" name="FurnitureData" displayName="FurnitureData" ref="A1:J2001" tableType="queryTable" totalsRowShown="0">
  <autoFilter ref="A1:J2001" xr:uid="{789C2307-4BDA-47BE-8B0E-F9B4D80B46A0}"/>
  <tableColumns count="10">
    <tableColumn id="1" xr3:uid="{E46D743F-9474-4223-8B0C-2AC7759929E2}" uniqueName="1" name="productTitle" queryTableFieldId="1" dataDxfId="19"/>
    <tableColumn id="3" xr3:uid="{8A807038-9C4C-4FE3-B2D1-0BD9E99A7C59}" uniqueName="3" name="price" queryTableFieldId="3" dataDxfId="13" dataCellStyle="Currency"/>
    <tableColumn id="4" xr3:uid="{581BD535-AF26-4FC9-B080-2FAA5C71EEA4}" uniqueName="4" name="sold" queryTableFieldId="4" dataDxfId="12"/>
    <tableColumn id="5" xr3:uid="{8E25D0F5-F5A4-477D-BC45-11E62CEF39C9}" uniqueName="5" name="tagText" queryTableFieldId="5" dataDxfId="20"/>
    <tableColumn id="6" xr3:uid="{7B0DF367-4FED-4489-8150-73891524A072}" uniqueName="6" name="Revenue" queryTableFieldId="6" dataDxfId="18">
      <calculatedColumnFormula>FurnitureData[[#This Row],[price]]*FurnitureData[[#This Row],[sold]]</calculatedColumnFormula>
    </tableColumn>
    <tableColumn id="7" xr3:uid="{04414A20-629F-4E37-A609-0113A4B50950}" uniqueName="7" name="Price category" queryTableFieldId="7" dataDxfId="17">
      <calculatedColumnFormula>IF(FurnitureData[[#This Row],[price]]&lt;50,"Under $50",IF(FurnitureData[[#This Row],[price]]&lt;100,"$50-$100",IF(FurnitureData[[#This Row],[price]]&lt;200,"$100-$200","Over $200")))</calculatedColumnFormula>
    </tableColumn>
    <tableColumn id="8" xr3:uid="{DD72C99D-AC58-4945-8D7F-F1942B520366}" uniqueName="8" name="Sales Category" queryTableFieldId="8" dataDxfId="16">
      <calculatedColumnFormula>IF(FurnitureData[[#This Row],[sold]]=0,"No Sales",IF(FurnitureData[[#This Row],[sold]]&lt;=10,"Low Sales",IF(FurnitureData[[#This Row],[sold]]&lt;=50,"Medium Sales","High Sales")))</calculatedColumnFormula>
    </tableColumn>
    <tableColumn id="9" xr3:uid="{563839B1-91A6-4792-BA5C-8D7FEA2EDD56}" uniqueName="9" name=" Efficiency Ratio (Sales per Dollar)" queryTableFieldId="9" dataDxfId="15">
      <calculatedColumnFormula>IF(FurnitureData[[#This Row],[price]]&gt;0,FurnitureData[[#This Row],[sold]]/FurnitureData[[#This Row],[price]],0)</calculatedColumnFormula>
    </tableColumn>
    <tableColumn id="10" xr3:uid="{17B67366-F146-47F6-B2B1-5AC38E2942FC}" uniqueName="10" name="Title Length" queryTableFieldId="10" dataDxfId="14">
      <calculatedColumnFormula>LEN(FurnitureData[[#This Row],[productTitle]])</calculatedColumnFormula>
    </tableColumn>
    <tableColumn id="11" xr3:uid="{3B367997-A830-47AC-836A-51E6B7D8A974}" uniqueName="11" name="Performance" queryTableFieldId="1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8B46-4BE8-4732-8214-D92BB9793404}">
  <dimension ref="A3:E10"/>
  <sheetViews>
    <sheetView workbookViewId="0">
      <selection activeCell="D22" sqref="D22"/>
    </sheetView>
  </sheetViews>
  <sheetFormatPr defaultRowHeight="14.4" x14ac:dyDescent="0.3"/>
  <cols>
    <col min="1" max="1" width="15.44140625" style="2" bestFit="1" customWidth="1"/>
    <col min="2" max="2" width="14.21875" bestFit="1" customWidth="1"/>
    <col min="3" max="3" width="14.109375" bestFit="1" customWidth="1"/>
    <col min="4" max="4" width="13.33203125" bestFit="1" customWidth="1"/>
    <col min="5" max="5" width="16.44140625" bestFit="1" customWidth="1"/>
  </cols>
  <sheetData>
    <row r="3" spans="1:5" x14ac:dyDescent="0.3">
      <c r="A3" s="14" t="s">
        <v>2087</v>
      </c>
      <c r="B3" t="s">
        <v>2024</v>
      </c>
      <c r="C3" t="s">
        <v>2026</v>
      </c>
      <c r="D3" t="s">
        <v>2067</v>
      </c>
      <c r="E3" t="s">
        <v>2069</v>
      </c>
    </row>
    <row r="4" spans="1:5" x14ac:dyDescent="0.3">
      <c r="A4" s="15" t="s">
        <v>2061</v>
      </c>
      <c r="B4" s="8">
        <v>3300</v>
      </c>
      <c r="C4" s="3">
        <v>464801.56000000046</v>
      </c>
      <c r="D4" s="1">
        <v>632</v>
      </c>
      <c r="E4" s="8">
        <v>5.2215189873417724</v>
      </c>
    </row>
    <row r="5" spans="1:5" x14ac:dyDescent="0.3">
      <c r="A5" s="15" t="s">
        <v>2062</v>
      </c>
      <c r="B5" s="8">
        <v>4486</v>
      </c>
      <c r="C5" s="3">
        <v>312924.10999999993</v>
      </c>
      <c r="D5" s="1">
        <v>383</v>
      </c>
      <c r="E5" s="8">
        <v>11.712793733681462</v>
      </c>
    </row>
    <row r="6" spans="1:5" x14ac:dyDescent="0.3">
      <c r="A6" s="15" t="s">
        <v>2063</v>
      </c>
      <c r="B6" s="8">
        <v>2191</v>
      </c>
      <c r="C6" s="3">
        <v>726237.5700000003</v>
      </c>
      <c r="D6" s="1">
        <v>472</v>
      </c>
      <c r="E6" s="8">
        <v>4.6419491525423728</v>
      </c>
    </row>
    <row r="7" spans="1:5" x14ac:dyDescent="0.3">
      <c r="A7" s="15" t="s">
        <v>2064</v>
      </c>
      <c r="B7" s="8">
        <v>37010</v>
      </c>
      <c r="C7" s="3">
        <v>677084.82999999961</v>
      </c>
      <c r="D7" s="1">
        <v>513</v>
      </c>
      <c r="E7" s="8">
        <v>72.144249512670569</v>
      </c>
    </row>
    <row r="8" spans="1:5" x14ac:dyDescent="0.3">
      <c r="A8" s="15" t="s">
        <v>2065</v>
      </c>
      <c r="B8" s="8">
        <v>46987</v>
      </c>
      <c r="C8" s="3">
        <v>2181048.0700000008</v>
      </c>
      <c r="D8" s="1">
        <v>2000</v>
      </c>
      <c r="E8" s="8">
        <v>23.493500000000001</v>
      </c>
    </row>
    <row r="10" spans="1:5" x14ac:dyDescent="0.3">
      <c r="B10" s="2"/>
    </row>
  </sheetData>
  <sortState xmlns:xlrd2="http://schemas.microsoft.com/office/spreadsheetml/2017/richdata2" columnSort="1" ref="A3:E8">
    <sortCondition descending="1" ref="D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F165-847C-4C39-A352-A1E5A6488A06}">
  <dimension ref="A3:E106"/>
  <sheetViews>
    <sheetView workbookViewId="0">
      <selection activeCell="G23" sqref="G23"/>
    </sheetView>
  </sheetViews>
  <sheetFormatPr defaultRowHeight="14.4" x14ac:dyDescent="0.3"/>
  <cols>
    <col min="1" max="1" width="16.77734375" style="13" bestFit="1" customWidth="1"/>
    <col min="2" max="2" width="19.21875" bestFit="1" customWidth="1"/>
    <col min="3" max="3" width="10.88671875" style="13" bestFit="1" customWidth="1"/>
    <col min="4" max="4" width="14.77734375" bestFit="1" customWidth="1"/>
    <col min="5" max="5" width="14.88671875" bestFit="1" customWidth="1"/>
  </cols>
  <sheetData>
    <row r="3" spans="1:5" x14ac:dyDescent="0.3">
      <c r="A3" s="14" t="s">
        <v>2089</v>
      </c>
      <c r="B3" t="s">
        <v>2066</v>
      </c>
      <c r="C3" s="13" t="s">
        <v>2068</v>
      </c>
      <c r="D3" t="s">
        <v>2071</v>
      </c>
      <c r="E3" t="s">
        <v>2070</v>
      </c>
    </row>
    <row r="4" spans="1:5" x14ac:dyDescent="0.3">
      <c r="A4" s="15">
        <v>8</v>
      </c>
      <c r="B4" s="1">
        <v>1</v>
      </c>
      <c r="C4" s="16">
        <v>0</v>
      </c>
      <c r="D4" s="11">
        <v>99.48</v>
      </c>
      <c r="E4" s="3">
        <v>0</v>
      </c>
    </row>
    <row r="5" spans="1:5" x14ac:dyDescent="0.3">
      <c r="A5" s="15" t="s">
        <v>1901</v>
      </c>
      <c r="B5" s="1">
        <v>3</v>
      </c>
      <c r="C5" s="16">
        <v>19</v>
      </c>
      <c r="D5" s="11">
        <v>44.623333333333335</v>
      </c>
      <c r="E5" s="3">
        <v>861.11</v>
      </c>
    </row>
    <row r="6" spans="1:5" x14ac:dyDescent="0.3">
      <c r="A6" s="15" t="s">
        <v>2088</v>
      </c>
      <c r="B6" s="1">
        <v>1</v>
      </c>
      <c r="C6" s="16">
        <v>2</v>
      </c>
      <c r="D6" s="11">
        <v>51.06</v>
      </c>
      <c r="E6" s="3">
        <v>102.12</v>
      </c>
    </row>
    <row r="7" spans="1:5" x14ac:dyDescent="0.3">
      <c r="A7" s="15" t="s">
        <v>1845</v>
      </c>
      <c r="B7" s="1">
        <v>1</v>
      </c>
      <c r="C7" s="16">
        <v>13</v>
      </c>
      <c r="D7" s="11">
        <v>14.27</v>
      </c>
      <c r="E7" s="3">
        <v>185.51</v>
      </c>
    </row>
    <row r="8" spans="1:5" x14ac:dyDescent="0.3">
      <c r="A8" s="15" t="s">
        <v>1870</v>
      </c>
      <c r="B8" s="1">
        <v>1</v>
      </c>
      <c r="C8" s="16">
        <v>2</v>
      </c>
      <c r="D8" s="11">
        <v>88.51</v>
      </c>
      <c r="E8" s="3">
        <v>177.02</v>
      </c>
    </row>
    <row r="9" spans="1:5" x14ac:dyDescent="0.3">
      <c r="A9" s="15" t="s">
        <v>1808</v>
      </c>
      <c r="B9" s="1">
        <v>1</v>
      </c>
      <c r="C9" s="16">
        <v>0</v>
      </c>
      <c r="D9" s="11">
        <v>33.880000000000003</v>
      </c>
      <c r="E9" s="3">
        <v>0</v>
      </c>
    </row>
    <row r="10" spans="1:5" x14ac:dyDescent="0.3">
      <c r="A10" s="15" t="s">
        <v>1877</v>
      </c>
      <c r="B10" s="1">
        <v>1</v>
      </c>
      <c r="C10" s="16">
        <v>4</v>
      </c>
      <c r="D10" s="11">
        <v>66.959999999999994</v>
      </c>
      <c r="E10" s="3">
        <v>267.83999999999997</v>
      </c>
    </row>
    <row r="11" spans="1:5" x14ac:dyDescent="0.3">
      <c r="A11" s="15" t="s">
        <v>1829</v>
      </c>
      <c r="B11" s="1">
        <v>1</v>
      </c>
      <c r="C11" s="16">
        <v>4</v>
      </c>
      <c r="D11" s="11">
        <v>8.1199999999999992</v>
      </c>
      <c r="E11" s="3">
        <v>32.479999999999997</v>
      </c>
    </row>
    <row r="12" spans="1:5" x14ac:dyDescent="0.3">
      <c r="A12" s="15" t="s">
        <v>1828</v>
      </c>
      <c r="B12" s="1">
        <v>1</v>
      </c>
      <c r="C12" s="16">
        <v>405</v>
      </c>
      <c r="D12" s="11">
        <v>233.46</v>
      </c>
      <c r="E12" s="3">
        <v>94551.3</v>
      </c>
    </row>
    <row r="13" spans="1:5" x14ac:dyDescent="0.3">
      <c r="A13" s="15" t="s">
        <v>1814</v>
      </c>
      <c r="B13" s="1">
        <v>1</v>
      </c>
      <c r="C13" s="16">
        <v>2</v>
      </c>
      <c r="D13" s="11">
        <v>155.24</v>
      </c>
      <c r="E13" s="3">
        <v>310.48</v>
      </c>
    </row>
    <row r="14" spans="1:5" x14ac:dyDescent="0.3">
      <c r="A14" s="15" t="s">
        <v>1851</v>
      </c>
      <c r="B14" s="1">
        <v>1</v>
      </c>
      <c r="C14" s="16">
        <v>13</v>
      </c>
      <c r="D14" s="11">
        <v>91.82</v>
      </c>
      <c r="E14" s="3">
        <v>1193.6599999999999</v>
      </c>
    </row>
    <row r="15" spans="1:5" x14ac:dyDescent="0.3">
      <c r="A15" s="15" t="s">
        <v>1800</v>
      </c>
      <c r="B15" s="1">
        <v>1</v>
      </c>
      <c r="C15" s="16">
        <v>53</v>
      </c>
      <c r="D15" s="11">
        <v>94.75</v>
      </c>
      <c r="E15" s="3">
        <v>5021.75</v>
      </c>
    </row>
    <row r="16" spans="1:5" x14ac:dyDescent="0.3">
      <c r="A16" s="15" t="s">
        <v>1869</v>
      </c>
      <c r="B16" s="1">
        <v>1</v>
      </c>
      <c r="C16" s="16">
        <v>28</v>
      </c>
      <c r="D16" s="11">
        <v>3.99</v>
      </c>
      <c r="E16" s="3">
        <v>111.72</v>
      </c>
    </row>
    <row r="17" spans="1:5" x14ac:dyDescent="0.3">
      <c r="A17" s="15" t="s">
        <v>1822</v>
      </c>
      <c r="B17" s="1">
        <v>1</v>
      </c>
      <c r="C17" s="16">
        <v>9</v>
      </c>
      <c r="D17" s="11">
        <v>11.47</v>
      </c>
      <c r="E17" s="3">
        <v>103.23</v>
      </c>
    </row>
    <row r="18" spans="1:5" x14ac:dyDescent="0.3">
      <c r="A18" s="15" t="s">
        <v>1881</v>
      </c>
      <c r="B18" s="1">
        <v>1</v>
      </c>
      <c r="C18" s="16">
        <v>19</v>
      </c>
      <c r="D18" s="11">
        <v>13.08</v>
      </c>
      <c r="E18" s="3">
        <v>248.52</v>
      </c>
    </row>
    <row r="19" spans="1:5" x14ac:dyDescent="0.3">
      <c r="A19" s="15" t="s">
        <v>1817</v>
      </c>
      <c r="B19" s="1">
        <v>1</v>
      </c>
      <c r="C19" s="16">
        <v>35</v>
      </c>
      <c r="D19" s="11">
        <v>34.200000000000003</v>
      </c>
      <c r="E19" s="3">
        <v>1197</v>
      </c>
    </row>
    <row r="20" spans="1:5" x14ac:dyDescent="0.3">
      <c r="A20" s="15" t="s">
        <v>1890</v>
      </c>
      <c r="B20" s="1">
        <v>1</v>
      </c>
      <c r="C20" s="16">
        <v>5</v>
      </c>
      <c r="D20" s="11">
        <v>4.97</v>
      </c>
      <c r="E20" s="3">
        <v>24.849999999999998</v>
      </c>
    </row>
    <row r="21" spans="1:5" x14ac:dyDescent="0.3">
      <c r="A21" s="15" t="s">
        <v>1858</v>
      </c>
      <c r="B21" s="1">
        <v>1</v>
      </c>
      <c r="C21" s="16">
        <v>58</v>
      </c>
      <c r="D21" s="11">
        <v>115.15</v>
      </c>
      <c r="E21" s="3">
        <v>6678.7000000000007</v>
      </c>
    </row>
    <row r="22" spans="1:5" x14ac:dyDescent="0.3">
      <c r="A22" s="15" t="s">
        <v>1893</v>
      </c>
      <c r="B22" s="1">
        <v>1</v>
      </c>
      <c r="C22" s="16">
        <v>0</v>
      </c>
      <c r="D22" s="11">
        <v>98.23</v>
      </c>
      <c r="E22" s="3">
        <v>0</v>
      </c>
    </row>
    <row r="23" spans="1:5" x14ac:dyDescent="0.3">
      <c r="A23" s="15" t="s">
        <v>1838</v>
      </c>
      <c r="B23" s="1">
        <v>1</v>
      </c>
      <c r="C23" s="16">
        <v>2</v>
      </c>
      <c r="D23" s="11">
        <v>2.84</v>
      </c>
      <c r="E23" s="3">
        <v>5.68</v>
      </c>
    </row>
    <row r="24" spans="1:5" x14ac:dyDescent="0.3">
      <c r="A24" s="15" t="s">
        <v>1836</v>
      </c>
      <c r="B24" s="1">
        <v>1</v>
      </c>
      <c r="C24" s="16">
        <v>2</v>
      </c>
      <c r="D24" s="11">
        <v>3.94</v>
      </c>
      <c r="E24" s="3">
        <v>7.88</v>
      </c>
    </row>
    <row r="25" spans="1:5" x14ac:dyDescent="0.3">
      <c r="A25" s="15" t="s">
        <v>1856</v>
      </c>
      <c r="B25" s="1">
        <v>1</v>
      </c>
      <c r="C25" s="16">
        <v>42</v>
      </c>
      <c r="D25" s="11">
        <v>21.19</v>
      </c>
      <c r="E25" s="3">
        <v>889.98</v>
      </c>
    </row>
    <row r="26" spans="1:5" x14ac:dyDescent="0.3">
      <c r="A26" s="15" t="s">
        <v>1874</v>
      </c>
      <c r="B26" s="1">
        <v>1</v>
      </c>
      <c r="C26" s="16">
        <v>29</v>
      </c>
      <c r="D26" s="11">
        <v>14.9</v>
      </c>
      <c r="E26" s="3">
        <v>432.1</v>
      </c>
    </row>
    <row r="27" spans="1:5" x14ac:dyDescent="0.3">
      <c r="A27" s="15" t="s">
        <v>1863</v>
      </c>
      <c r="B27" s="1">
        <v>1</v>
      </c>
      <c r="C27" s="16">
        <v>6</v>
      </c>
      <c r="D27" s="11">
        <v>19.940000000000001</v>
      </c>
      <c r="E27" s="3">
        <v>119.64000000000001</v>
      </c>
    </row>
    <row r="28" spans="1:5" x14ac:dyDescent="0.3">
      <c r="A28" s="15" t="s">
        <v>1816</v>
      </c>
      <c r="B28" s="1">
        <v>1</v>
      </c>
      <c r="C28" s="16">
        <v>2</v>
      </c>
      <c r="D28" s="11">
        <v>26.95</v>
      </c>
      <c r="E28" s="3">
        <v>53.9</v>
      </c>
    </row>
    <row r="29" spans="1:5" x14ac:dyDescent="0.3">
      <c r="A29" s="15" t="s">
        <v>1895</v>
      </c>
      <c r="B29" s="1">
        <v>1</v>
      </c>
      <c r="C29" s="16">
        <v>0</v>
      </c>
      <c r="D29" s="11">
        <v>78.55</v>
      </c>
      <c r="E29" s="3">
        <v>0</v>
      </c>
    </row>
    <row r="30" spans="1:5" x14ac:dyDescent="0.3">
      <c r="A30" s="15" t="s">
        <v>1827</v>
      </c>
      <c r="B30" s="1">
        <v>1</v>
      </c>
      <c r="C30" s="16">
        <v>150</v>
      </c>
      <c r="D30" s="11">
        <v>32.53</v>
      </c>
      <c r="E30" s="3">
        <v>4879.5</v>
      </c>
    </row>
    <row r="31" spans="1:5" x14ac:dyDescent="0.3">
      <c r="A31" s="15" t="s">
        <v>1832</v>
      </c>
      <c r="B31" s="1">
        <v>1</v>
      </c>
      <c r="C31" s="16">
        <v>1</v>
      </c>
      <c r="D31" s="11">
        <v>29</v>
      </c>
      <c r="E31" s="3">
        <v>29</v>
      </c>
    </row>
    <row r="32" spans="1:5" x14ac:dyDescent="0.3">
      <c r="A32" s="15" t="s">
        <v>1898</v>
      </c>
      <c r="B32" s="1">
        <v>1</v>
      </c>
      <c r="C32" s="16">
        <v>0</v>
      </c>
      <c r="D32" s="11">
        <v>144.44</v>
      </c>
      <c r="E32" s="3">
        <v>0</v>
      </c>
    </row>
    <row r="33" spans="1:5" x14ac:dyDescent="0.3">
      <c r="A33" s="15" t="s">
        <v>1811</v>
      </c>
      <c r="B33" s="1">
        <v>1</v>
      </c>
      <c r="C33" s="16">
        <v>11</v>
      </c>
      <c r="D33" s="11">
        <v>6.07</v>
      </c>
      <c r="E33" s="3">
        <v>66.77000000000001</v>
      </c>
    </row>
    <row r="34" spans="1:5" x14ac:dyDescent="0.3">
      <c r="A34" s="15" t="s">
        <v>1839</v>
      </c>
      <c r="B34" s="1">
        <v>1</v>
      </c>
      <c r="C34" s="16">
        <v>23</v>
      </c>
      <c r="D34" s="11">
        <v>14.17</v>
      </c>
      <c r="E34" s="3">
        <v>325.91000000000003</v>
      </c>
    </row>
    <row r="35" spans="1:5" x14ac:dyDescent="0.3">
      <c r="A35" s="15" t="s">
        <v>1885</v>
      </c>
      <c r="B35" s="1">
        <v>1</v>
      </c>
      <c r="C35" s="16">
        <v>28</v>
      </c>
      <c r="D35" s="11">
        <v>21.7</v>
      </c>
      <c r="E35" s="3">
        <v>607.6</v>
      </c>
    </row>
    <row r="36" spans="1:5" x14ac:dyDescent="0.3">
      <c r="A36" s="15" t="s">
        <v>1842</v>
      </c>
      <c r="B36" s="1">
        <v>2</v>
      </c>
      <c r="C36" s="16">
        <v>166</v>
      </c>
      <c r="D36" s="11">
        <v>38.914999999999999</v>
      </c>
      <c r="E36" s="3">
        <v>8069.45</v>
      </c>
    </row>
    <row r="37" spans="1:5" x14ac:dyDescent="0.3">
      <c r="A37" s="15" t="s">
        <v>1841</v>
      </c>
      <c r="B37" s="1">
        <v>1</v>
      </c>
      <c r="C37" s="16">
        <v>33</v>
      </c>
      <c r="D37" s="11">
        <v>62.24</v>
      </c>
      <c r="E37" s="3">
        <v>2053.92</v>
      </c>
    </row>
    <row r="38" spans="1:5" x14ac:dyDescent="0.3">
      <c r="A38" s="15" t="s">
        <v>1868</v>
      </c>
      <c r="B38" s="1">
        <v>1</v>
      </c>
      <c r="C38" s="16">
        <v>24</v>
      </c>
      <c r="D38" s="11">
        <v>5.6</v>
      </c>
      <c r="E38" s="3">
        <v>134.39999999999998</v>
      </c>
    </row>
    <row r="39" spans="1:5" x14ac:dyDescent="0.3">
      <c r="A39" s="15" t="s">
        <v>1848</v>
      </c>
      <c r="B39" s="1">
        <v>1</v>
      </c>
      <c r="C39" s="16">
        <v>4</v>
      </c>
      <c r="D39" s="11">
        <v>3.62</v>
      </c>
      <c r="E39" s="3">
        <v>14.48</v>
      </c>
    </row>
    <row r="40" spans="1:5" x14ac:dyDescent="0.3">
      <c r="A40" s="15" t="s">
        <v>1820</v>
      </c>
      <c r="B40" s="1">
        <v>1</v>
      </c>
      <c r="C40" s="16">
        <v>6</v>
      </c>
      <c r="D40" s="11">
        <v>79.98</v>
      </c>
      <c r="E40" s="3">
        <v>479.88</v>
      </c>
    </row>
    <row r="41" spans="1:5" x14ac:dyDescent="0.3">
      <c r="A41" s="15" t="s">
        <v>1804</v>
      </c>
      <c r="B41" s="1">
        <v>1</v>
      </c>
      <c r="C41" s="16">
        <v>118</v>
      </c>
      <c r="D41" s="11">
        <v>57.15</v>
      </c>
      <c r="E41" s="3">
        <v>6743.7</v>
      </c>
    </row>
    <row r="42" spans="1:5" x14ac:dyDescent="0.3">
      <c r="A42" s="15" t="s">
        <v>1880</v>
      </c>
      <c r="B42" s="1">
        <v>1</v>
      </c>
      <c r="C42" s="16">
        <v>12</v>
      </c>
      <c r="D42" s="11">
        <v>25.16</v>
      </c>
      <c r="E42" s="3">
        <v>301.92</v>
      </c>
    </row>
    <row r="43" spans="1:5" x14ac:dyDescent="0.3">
      <c r="A43" s="15" t="s">
        <v>1864</v>
      </c>
      <c r="B43" s="1">
        <v>1</v>
      </c>
      <c r="C43" s="16">
        <v>41</v>
      </c>
      <c r="D43" s="11">
        <v>59.1</v>
      </c>
      <c r="E43" s="3">
        <v>2423.1</v>
      </c>
    </row>
    <row r="44" spans="1:5" x14ac:dyDescent="0.3">
      <c r="A44" s="15" t="s">
        <v>1834</v>
      </c>
      <c r="B44" s="1">
        <v>1</v>
      </c>
      <c r="C44" s="16">
        <v>1</v>
      </c>
      <c r="D44" s="11">
        <v>7.09</v>
      </c>
      <c r="E44" s="3">
        <v>7.09</v>
      </c>
    </row>
    <row r="45" spans="1:5" x14ac:dyDescent="0.3">
      <c r="A45" s="15" t="s">
        <v>1889</v>
      </c>
      <c r="B45" s="1">
        <v>1</v>
      </c>
      <c r="C45" s="16">
        <v>3</v>
      </c>
      <c r="D45" s="11">
        <v>41.44</v>
      </c>
      <c r="E45" s="3">
        <v>124.32</v>
      </c>
    </row>
    <row r="46" spans="1:5" x14ac:dyDescent="0.3">
      <c r="A46" s="15" t="s">
        <v>1809</v>
      </c>
      <c r="B46" s="1">
        <v>2</v>
      </c>
      <c r="C46" s="16">
        <v>8</v>
      </c>
      <c r="D46" s="11">
        <v>37.590000000000003</v>
      </c>
      <c r="E46" s="3">
        <v>272.36</v>
      </c>
    </row>
    <row r="47" spans="1:5" x14ac:dyDescent="0.3">
      <c r="A47" s="15" t="s">
        <v>1860</v>
      </c>
      <c r="B47" s="1">
        <v>1</v>
      </c>
      <c r="C47" s="16">
        <v>2</v>
      </c>
      <c r="D47" s="11">
        <v>104.24</v>
      </c>
      <c r="E47" s="3">
        <v>208.48</v>
      </c>
    </row>
    <row r="48" spans="1:5" x14ac:dyDescent="0.3">
      <c r="A48" s="15" t="s">
        <v>1825</v>
      </c>
      <c r="B48" s="1">
        <v>1</v>
      </c>
      <c r="C48" s="16">
        <v>6</v>
      </c>
      <c r="D48" s="11">
        <v>103.38</v>
      </c>
      <c r="E48" s="3">
        <v>620.28</v>
      </c>
    </row>
    <row r="49" spans="1:5" x14ac:dyDescent="0.3">
      <c r="A49" s="15" t="s">
        <v>1865</v>
      </c>
      <c r="B49" s="1">
        <v>1</v>
      </c>
      <c r="C49" s="16">
        <v>1</v>
      </c>
      <c r="D49" s="11">
        <v>6.87</v>
      </c>
      <c r="E49" s="3">
        <v>6.87</v>
      </c>
    </row>
    <row r="50" spans="1:5" x14ac:dyDescent="0.3">
      <c r="A50" s="15" t="s">
        <v>1801</v>
      </c>
      <c r="B50" s="1">
        <v>1</v>
      </c>
      <c r="C50" s="16">
        <v>87</v>
      </c>
      <c r="D50" s="11">
        <v>10.85</v>
      </c>
      <c r="E50" s="3">
        <v>943.94999999999993</v>
      </c>
    </row>
    <row r="51" spans="1:5" x14ac:dyDescent="0.3">
      <c r="A51" s="15" t="s">
        <v>1806</v>
      </c>
      <c r="B51" s="1">
        <v>1</v>
      </c>
      <c r="C51" s="16">
        <v>1</v>
      </c>
      <c r="D51" s="11">
        <v>42.47</v>
      </c>
      <c r="E51" s="3">
        <v>42.47</v>
      </c>
    </row>
    <row r="52" spans="1:5" x14ac:dyDescent="0.3">
      <c r="A52" s="15" t="s">
        <v>1835</v>
      </c>
      <c r="B52" s="1">
        <v>1</v>
      </c>
      <c r="C52" s="16">
        <v>1</v>
      </c>
      <c r="D52" s="11">
        <v>4.1500000000000004</v>
      </c>
      <c r="E52" s="3">
        <v>4.1500000000000004</v>
      </c>
    </row>
    <row r="53" spans="1:5" x14ac:dyDescent="0.3">
      <c r="A53" s="15" t="s">
        <v>1855</v>
      </c>
      <c r="B53" s="1">
        <v>1</v>
      </c>
      <c r="C53" s="16">
        <v>20</v>
      </c>
      <c r="D53" s="11">
        <v>66.040000000000006</v>
      </c>
      <c r="E53" s="3">
        <v>1320.8000000000002</v>
      </c>
    </row>
    <row r="54" spans="1:5" x14ac:dyDescent="0.3">
      <c r="A54" s="15" t="s">
        <v>1879</v>
      </c>
      <c r="B54" s="1">
        <v>1</v>
      </c>
      <c r="C54" s="16">
        <v>20</v>
      </c>
      <c r="D54" s="11">
        <v>57.83</v>
      </c>
      <c r="E54" s="3">
        <v>1156.5999999999999</v>
      </c>
    </row>
    <row r="55" spans="1:5" x14ac:dyDescent="0.3">
      <c r="A55" s="15" t="s">
        <v>1852</v>
      </c>
      <c r="B55" s="1">
        <v>1</v>
      </c>
      <c r="C55" s="16">
        <v>1</v>
      </c>
      <c r="D55" s="11">
        <v>30.7</v>
      </c>
      <c r="E55" s="3">
        <v>30.7</v>
      </c>
    </row>
    <row r="56" spans="1:5" x14ac:dyDescent="0.3">
      <c r="A56" s="15" t="s">
        <v>1844</v>
      </c>
      <c r="B56" s="1">
        <v>1</v>
      </c>
      <c r="C56" s="16">
        <v>37</v>
      </c>
      <c r="D56" s="11">
        <v>15</v>
      </c>
      <c r="E56" s="3">
        <v>555</v>
      </c>
    </row>
    <row r="57" spans="1:5" x14ac:dyDescent="0.3">
      <c r="A57" s="15" t="s">
        <v>1884</v>
      </c>
      <c r="B57" s="1">
        <v>2</v>
      </c>
      <c r="C57" s="16">
        <v>18</v>
      </c>
      <c r="D57" s="11">
        <v>10</v>
      </c>
      <c r="E57" s="3">
        <v>180</v>
      </c>
    </row>
    <row r="58" spans="1:5" x14ac:dyDescent="0.3">
      <c r="A58" s="15" t="s">
        <v>1872</v>
      </c>
      <c r="B58" s="1">
        <v>1</v>
      </c>
      <c r="C58" s="16">
        <v>3</v>
      </c>
      <c r="D58" s="11">
        <v>56.15</v>
      </c>
      <c r="E58" s="3">
        <v>168.45</v>
      </c>
    </row>
    <row r="59" spans="1:5" x14ac:dyDescent="0.3">
      <c r="A59" s="15" t="s">
        <v>1802</v>
      </c>
      <c r="B59" s="1">
        <v>1</v>
      </c>
      <c r="C59" s="16">
        <v>5</v>
      </c>
      <c r="D59" s="11">
        <v>53.45</v>
      </c>
      <c r="E59" s="3">
        <v>267.25</v>
      </c>
    </row>
    <row r="60" spans="1:5" x14ac:dyDescent="0.3">
      <c r="A60" s="15" t="s">
        <v>1887</v>
      </c>
      <c r="B60" s="1">
        <v>1</v>
      </c>
      <c r="C60" s="16">
        <v>37</v>
      </c>
      <c r="D60" s="11">
        <v>89.15</v>
      </c>
      <c r="E60" s="3">
        <v>3298.55</v>
      </c>
    </row>
    <row r="61" spans="1:5" x14ac:dyDescent="0.3">
      <c r="A61" s="15" t="s">
        <v>1843</v>
      </c>
      <c r="B61" s="1">
        <v>1</v>
      </c>
      <c r="C61" s="16">
        <v>11</v>
      </c>
      <c r="D61" s="11">
        <v>54.99</v>
      </c>
      <c r="E61" s="3">
        <v>604.89</v>
      </c>
    </row>
    <row r="62" spans="1:5" x14ac:dyDescent="0.3">
      <c r="A62" s="15" t="s">
        <v>1807</v>
      </c>
      <c r="B62" s="1">
        <v>1</v>
      </c>
      <c r="C62" s="16">
        <v>7</v>
      </c>
      <c r="D62" s="11">
        <v>22.24</v>
      </c>
      <c r="E62" s="3">
        <v>155.67999999999998</v>
      </c>
    </row>
    <row r="63" spans="1:5" x14ac:dyDescent="0.3">
      <c r="A63" s="15" t="s">
        <v>1886</v>
      </c>
      <c r="B63" s="1">
        <v>1</v>
      </c>
      <c r="C63" s="16">
        <v>6</v>
      </c>
      <c r="D63" s="11">
        <v>217.95</v>
      </c>
      <c r="E63" s="3">
        <v>1307.6999999999998</v>
      </c>
    </row>
    <row r="64" spans="1:5" x14ac:dyDescent="0.3">
      <c r="A64" s="15" t="s">
        <v>1875</v>
      </c>
      <c r="B64" s="1">
        <v>1</v>
      </c>
      <c r="C64" s="16">
        <v>8</v>
      </c>
      <c r="D64" s="11">
        <v>102.05</v>
      </c>
      <c r="E64" s="3">
        <v>816.4</v>
      </c>
    </row>
    <row r="65" spans="1:5" x14ac:dyDescent="0.3">
      <c r="A65" s="15" t="s">
        <v>1824</v>
      </c>
      <c r="B65" s="1">
        <v>1</v>
      </c>
      <c r="C65" s="16">
        <v>21</v>
      </c>
      <c r="D65" s="11">
        <v>33.85</v>
      </c>
      <c r="E65" s="3">
        <v>710.85</v>
      </c>
    </row>
    <row r="66" spans="1:5" x14ac:dyDescent="0.3">
      <c r="A66" s="15" t="s">
        <v>1810</v>
      </c>
      <c r="B66" s="1">
        <v>1</v>
      </c>
      <c r="C66" s="16">
        <v>34</v>
      </c>
      <c r="D66" s="11">
        <v>27.5</v>
      </c>
      <c r="E66" s="3">
        <v>935</v>
      </c>
    </row>
    <row r="67" spans="1:5" x14ac:dyDescent="0.3">
      <c r="A67" s="15" t="s">
        <v>1896</v>
      </c>
      <c r="B67" s="1">
        <v>1</v>
      </c>
      <c r="C67" s="16">
        <v>11</v>
      </c>
      <c r="D67" s="11">
        <v>12.04</v>
      </c>
      <c r="E67" s="3">
        <v>132.44</v>
      </c>
    </row>
    <row r="68" spans="1:5" x14ac:dyDescent="0.3">
      <c r="A68" s="15" t="s">
        <v>1859</v>
      </c>
      <c r="B68" s="1">
        <v>1</v>
      </c>
      <c r="C68" s="16">
        <v>13</v>
      </c>
      <c r="D68" s="11">
        <v>9.36</v>
      </c>
      <c r="E68" s="3">
        <v>121.67999999999999</v>
      </c>
    </row>
    <row r="69" spans="1:5" x14ac:dyDescent="0.3">
      <c r="A69" s="15" t="s">
        <v>1813</v>
      </c>
      <c r="B69" s="1">
        <v>9</v>
      </c>
      <c r="C69" s="16">
        <v>284</v>
      </c>
      <c r="D69" s="11">
        <v>19.633333333333336</v>
      </c>
      <c r="E69" s="3">
        <v>6344.62</v>
      </c>
    </row>
    <row r="70" spans="1:5" x14ac:dyDescent="0.3">
      <c r="A70" s="15" t="s">
        <v>1823</v>
      </c>
      <c r="B70" s="1">
        <v>1</v>
      </c>
      <c r="C70" s="16">
        <v>18</v>
      </c>
      <c r="D70" s="11">
        <v>55.23</v>
      </c>
      <c r="E70" s="3">
        <v>994.14</v>
      </c>
    </row>
    <row r="71" spans="1:5" x14ac:dyDescent="0.3">
      <c r="A71" s="15" t="s">
        <v>1850</v>
      </c>
      <c r="B71" s="1">
        <v>1</v>
      </c>
      <c r="C71" s="16">
        <v>10</v>
      </c>
      <c r="D71" s="11">
        <v>7.9</v>
      </c>
      <c r="E71" s="3">
        <v>79</v>
      </c>
    </row>
    <row r="72" spans="1:5" x14ac:dyDescent="0.3">
      <c r="A72" s="15" t="s">
        <v>1818</v>
      </c>
      <c r="B72" s="1">
        <v>1</v>
      </c>
      <c r="C72" s="16">
        <v>23</v>
      </c>
      <c r="D72" s="11">
        <v>44.69</v>
      </c>
      <c r="E72" s="3">
        <v>1027.8699999999999</v>
      </c>
    </row>
    <row r="73" spans="1:5" x14ac:dyDescent="0.3">
      <c r="A73" s="15" t="s">
        <v>1891</v>
      </c>
      <c r="B73" s="1">
        <v>1</v>
      </c>
      <c r="C73" s="16">
        <v>0</v>
      </c>
      <c r="D73" s="11">
        <v>58.62</v>
      </c>
      <c r="E73" s="3">
        <v>0</v>
      </c>
    </row>
    <row r="74" spans="1:5" x14ac:dyDescent="0.3">
      <c r="A74" s="15" t="s">
        <v>1873</v>
      </c>
      <c r="B74" s="1">
        <v>2</v>
      </c>
      <c r="C74" s="16">
        <v>2</v>
      </c>
      <c r="D74" s="11">
        <v>30.875</v>
      </c>
      <c r="E74" s="3">
        <v>61.75</v>
      </c>
    </row>
    <row r="75" spans="1:5" x14ac:dyDescent="0.3">
      <c r="A75" s="15" t="s">
        <v>1857</v>
      </c>
      <c r="B75" s="1">
        <v>1</v>
      </c>
      <c r="C75" s="16">
        <v>34</v>
      </c>
      <c r="D75" s="11">
        <v>37.69</v>
      </c>
      <c r="E75" s="3">
        <v>1281.46</v>
      </c>
    </row>
    <row r="76" spans="1:5" x14ac:dyDescent="0.3">
      <c r="A76" s="15" t="s">
        <v>1888</v>
      </c>
      <c r="B76" s="1">
        <v>1</v>
      </c>
      <c r="C76" s="16">
        <v>21</v>
      </c>
      <c r="D76" s="11">
        <v>16</v>
      </c>
      <c r="E76" s="3">
        <v>336</v>
      </c>
    </row>
    <row r="77" spans="1:5" x14ac:dyDescent="0.3">
      <c r="A77" s="15" t="s">
        <v>1849</v>
      </c>
      <c r="B77" s="1">
        <v>1</v>
      </c>
      <c r="C77" s="16">
        <v>26</v>
      </c>
      <c r="D77" s="11">
        <v>36.880000000000003</v>
      </c>
      <c r="E77" s="3">
        <v>958.88000000000011</v>
      </c>
    </row>
    <row r="78" spans="1:5" x14ac:dyDescent="0.3">
      <c r="A78" s="15" t="s">
        <v>1815</v>
      </c>
      <c r="B78" s="1">
        <v>1</v>
      </c>
      <c r="C78" s="16">
        <v>8</v>
      </c>
      <c r="D78" s="11">
        <v>28.05</v>
      </c>
      <c r="E78" s="3">
        <v>224.4</v>
      </c>
    </row>
    <row r="79" spans="1:5" x14ac:dyDescent="0.3">
      <c r="A79" s="15" t="s">
        <v>1821</v>
      </c>
      <c r="B79" s="1">
        <v>2</v>
      </c>
      <c r="C79" s="16">
        <v>61</v>
      </c>
      <c r="D79" s="11">
        <v>15.030000000000001</v>
      </c>
      <c r="E79" s="3">
        <v>863.94</v>
      </c>
    </row>
    <row r="80" spans="1:5" x14ac:dyDescent="0.3">
      <c r="A80" s="15" t="s">
        <v>1882</v>
      </c>
      <c r="B80" s="1">
        <v>1</v>
      </c>
      <c r="C80" s="16">
        <v>19</v>
      </c>
      <c r="D80" s="11">
        <v>11.2</v>
      </c>
      <c r="E80" s="3">
        <v>212.79999999999998</v>
      </c>
    </row>
    <row r="81" spans="1:5" x14ac:dyDescent="0.3">
      <c r="A81" s="15" t="s">
        <v>1862</v>
      </c>
      <c r="B81" s="1">
        <v>1</v>
      </c>
      <c r="C81" s="16">
        <v>7</v>
      </c>
      <c r="D81" s="11">
        <v>8.86</v>
      </c>
      <c r="E81" s="3">
        <v>62.019999999999996</v>
      </c>
    </row>
    <row r="82" spans="1:5" x14ac:dyDescent="0.3">
      <c r="A82" s="15" t="s">
        <v>1892</v>
      </c>
      <c r="B82" s="1">
        <v>1</v>
      </c>
      <c r="C82" s="16">
        <v>3</v>
      </c>
      <c r="D82" s="11">
        <v>14.71</v>
      </c>
      <c r="E82" s="3">
        <v>44.13</v>
      </c>
    </row>
    <row r="83" spans="1:5" x14ac:dyDescent="0.3">
      <c r="A83" s="15" t="s">
        <v>1840</v>
      </c>
      <c r="B83" s="1">
        <v>1</v>
      </c>
      <c r="C83" s="16">
        <v>10</v>
      </c>
      <c r="D83" s="11">
        <v>28.66</v>
      </c>
      <c r="E83" s="3">
        <v>286.60000000000002</v>
      </c>
    </row>
    <row r="84" spans="1:5" x14ac:dyDescent="0.3">
      <c r="A84" s="15" t="s">
        <v>1853</v>
      </c>
      <c r="B84" s="1">
        <v>1</v>
      </c>
      <c r="C84" s="16">
        <v>16</v>
      </c>
      <c r="D84" s="11">
        <v>3.38</v>
      </c>
      <c r="E84" s="3">
        <v>54.08</v>
      </c>
    </row>
    <row r="85" spans="1:5" x14ac:dyDescent="0.3">
      <c r="A85" s="15" t="s">
        <v>1805</v>
      </c>
      <c r="B85" s="1">
        <v>1</v>
      </c>
      <c r="C85" s="16">
        <v>20</v>
      </c>
      <c r="D85" s="11">
        <v>31.17</v>
      </c>
      <c r="E85" s="3">
        <v>623.40000000000009</v>
      </c>
    </row>
    <row r="86" spans="1:5" x14ac:dyDescent="0.3">
      <c r="A86" s="15" t="s">
        <v>1861</v>
      </c>
      <c r="B86" s="1">
        <v>1</v>
      </c>
      <c r="C86" s="16">
        <v>28</v>
      </c>
      <c r="D86" s="11">
        <v>30.77</v>
      </c>
      <c r="E86" s="3">
        <v>861.56</v>
      </c>
    </row>
    <row r="87" spans="1:5" x14ac:dyDescent="0.3">
      <c r="A87" s="15" t="s">
        <v>1826</v>
      </c>
      <c r="B87" s="1">
        <v>1</v>
      </c>
      <c r="C87" s="16">
        <v>1</v>
      </c>
      <c r="D87" s="11">
        <v>45.65</v>
      </c>
      <c r="E87" s="3">
        <v>45.65</v>
      </c>
    </row>
    <row r="88" spans="1:5" x14ac:dyDescent="0.3">
      <c r="A88" s="15" t="s">
        <v>1847</v>
      </c>
      <c r="B88" s="1">
        <v>1</v>
      </c>
      <c r="C88" s="16">
        <v>15</v>
      </c>
      <c r="D88" s="11">
        <v>42.37</v>
      </c>
      <c r="E88" s="3">
        <v>635.54999999999995</v>
      </c>
    </row>
    <row r="89" spans="1:5" x14ac:dyDescent="0.3">
      <c r="A89" s="15" t="s">
        <v>1867</v>
      </c>
      <c r="B89" s="1">
        <v>1</v>
      </c>
      <c r="C89" s="16">
        <v>1</v>
      </c>
      <c r="D89" s="11">
        <v>58.09</v>
      </c>
      <c r="E89" s="3">
        <v>58.09</v>
      </c>
    </row>
    <row r="90" spans="1:5" x14ac:dyDescent="0.3">
      <c r="A90" s="15" t="s">
        <v>1837</v>
      </c>
      <c r="B90" s="1">
        <v>2</v>
      </c>
      <c r="C90" s="16">
        <v>13</v>
      </c>
      <c r="D90" s="11">
        <v>8.504999999999999</v>
      </c>
      <c r="E90" s="3">
        <v>106.23999999999998</v>
      </c>
    </row>
    <row r="91" spans="1:5" x14ac:dyDescent="0.3">
      <c r="A91" s="15" t="s">
        <v>1819</v>
      </c>
      <c r="B91" s="1">
        <v>1</v>
      </c>
      <c r="C91" s="16">
        <v>53</v>
      </c>
      <c r="D91" s="11">
        <v>45.94</v>
      </c>
      <c r="E91" s="3">
        <v>2434.8199999999997</v>
      </c>
    </row>
    <row r="92" spans="1:5" x14ac:dyDescent="0.3">
      <c r="A92" s="15" t="s">
        <v>1897</v>
      </c>
      <c r="B92" s="1">
        <v>1</v>
      </c>
      <c r="C92" s="16">
        <v>0</v>
      </c>
      <c r="D92" s="11">
        <v>4.26</v>
      </c>
      <c r="E92" s="3">
        <v>0</v>
      </c>
    </row>
    <row r="93" spans="1:5" x14ac:dyDescent="0.3">
      <c r="A93" s="15" t="s">
        <v>1866</v>
      </c>
      <c r="B93" s="1">
        <v>1</v>
      </c>
      <c r="C93" s="16">
        <v>1</v>
      </c>
      <c r="D93" s="11">
        <v>3.13</v>
      </c>
      <c r="E93" s="3">
        <v>3.13</v>
      </c>
    </row>
    <row r="94" spans="1:5" x14ac:dyDescent="0.3">
      <c r="A94" s="15" t="s">
        <v>1812</v>
      </c>
      <c r="B94" s="1">
        <v>2</v>
      </c>
      <c r="C94" s="16">
        <v>25</v>
      </c>
      <c r="D94" s="11">
        <v>6.74</v>
      </c>
      <c r="E94" s="3">
        <v>164.76</v>
      </c>
    </row>
    <row r="95" spans="1:5" x14ac:dyDescent="0.3">
      <c r="A95" s="15" t="s">
        <v>1876</v>
      </c>
      <c r="B95" s="1">
        <v>1</v>
      </c>
      <c r="C95" s="16">
        <v>2</v>
      </c>
      <c r="D95" s="11">
        <v>30.08</v>
      </c>
      <c r="E95" s="3">
        <v>60.16</v>
      </c>
    </row>
    <row r="96" spans="1:5" x14ac:dyDescent="0.3">
      <c r="A96" s="15" t="s">
        <v>1883</v>
      </c>
      <c r="B96" s="1">
        <v>1</v>
      </c>
      <c r="C96" s="16">
        <v>7</v>
      </c>
      <c r="D96" s="11">
        <v>50.23</v>
      </c>
      <c r="E96" s="3">
        <v>351.60999999999996</v>
      </c>
    </row>
    <row r="97" spans="1:5" x14ac:dyDescent="0.3">
      <c r="A97" s="15" t="s">
        <v>1854</v>
      </c>
      <c r="B97" s="1">
        <v>1</v>
      </c>
      <c r="C97" s="16">
        <v>15</v>
      </c>
      <c r="D97" s="11">
        <v>26.18</v>
      </c>
      <c r="E97" s="3">
        <v>392.7</v>
      </c>
    </row>
    <row r="98" spans="1:5" x14ac:dyDescent="0.3">
      <c r="A98" s="15" t="s">
        <v>1871</v>
      </c>
      <c r="B98" s="1">
        <v>1</v>
      </c>
      <c r="C98" s="16">
        <v>34</v>
      </c>
      <c r="D98" s="11">
        <v>33.909999999999997</v>
      </c>
      <c r="E98" s="3">
        <v>1152.9399999999998</v>
      </c>
    </row>
    <row r="99" spans="1:5" x14ac:dyDescent="0.3">
      <c r="A99" s="15" t="s">
        <v>1846</v>
      </c>
      <c r="B99" s="1">
        <v>1</v>
      </c>
      <c r="C99" s="16">
        <v>6</v>
      </c>
      <c r="D99" s="11">
        <v>51.27</v>
      </c>
      <c r="E99" s="3">
        <v>307.62</v>
      </c>
    </row>
    <row r="100" spans="1:5" x14ac:dyDescent="0.3">
      <c r="A100" s="15" t="s">
        <v>1803</v>
      </c>
      <c r="B100" s="1">
        <v>1</v>
      </c>
      <c r="C100" s="16">
        <v>1</v>
      </c>
      <c r="D100" s="11">
        <v>23.77</v>
      </c>
      <c r="E100" s="3">
        <v>23.77</v>
      </c>
    </row>
    <row r="101" spans="1:5" x14ac:dyDescent="0.3">
      <c r="A101" s="15" t="s">
        <v>1833</v>
      </c>
      <c r="B101" s="1">
        <v>1</v>
      </c>
      <c r="C101" s="16">
        <v>10</v>
      </c>
      <c r="D101" s="11">
        <v>26.3</v>
      </c>
      <c r="E101" s="3">
        <v>263</v>
      </c>
    </row>
    <row r="102" spans="1:5" x14ac:dyDescent="0.3">
      <c r="A102" s="15" t="s">
        <v>1894</v>
      </c>
      <c r="B102" s="1">
        <v>2</v>
      </c>
      <c r="C102" s="16">
        <v>8</v>
      </c>
      <c r="D102" s="11">
        <v>46.67</v>
      </c>
      <c r="E102" s="3">
        <v>316.32</v>
      </c>
    </row>
    <row r="103" spans="1:5" x14ac:dyDescent="0.3">
      <c r="A103" s="15" t="s">
        <v>1830</v>
      </c>
      <c r="B103" s="1">
        <v>2</v>
      </c>
      <c r="C103" s="16">
        <v>16</v>
      </c>
      <c r="D103" s="11">
        <v>13.024999999999999</v>
      </c>
      <c r="E103" s="3">
        <v>219.38</v>
      </c>
    </row>
    <row r="104" spans="1:5" x14ac:dyDescent="0.3">
      <c r="A104" s="15" t="s">
        <v>1878</v>
      </c>
      <c r="B104" s="1">
        <v>2</v>
      </c>
      <c r="C104" s="16">
        <v>4</v>
      </c>
      <c r="D104" s="11">
        <v>167.02</v>
      </c>
      <c r="E104" s="3">
        <v>668.08</v>
      </c>
    </row>
    <row r="105" spans="1:5" x14ac:dyDescent="0.3">
      <c r="A105" s="15" t="s">
        <v>5</v>
      </c>
      <c r="B105" s="1">
        <v>1879</v>
      </c>
      <c r="C105" s="16">
        <v>44452</v>
      </c>
      <c r="D105" s="11">
        <v>163.97511442256513</v>
      </c>
      <c r="E105" s="3">
        <v>2006829.5400000005</v>
      </c>
    </row>
    <row r="106" spans="1:5" x14ac:dyDescent="0.3">
      <c r="A106" s="15" t="s">
        <v>2065</v>
      </c>
      <c r="B106" s="1">
        <v>2000</v>
      </c>
      <c r="C106" s="16">
        <v>46987</v>
      </c>
      <c r="D106" s="11">
        <v>156.56001999999989</v>
      </c>
      <c r="E106" s="3">
        <v>2181048.069999997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5A57F-D91F-4C40-BAB1-8665E0292919}">
  <dimension ref="A3:F9"/>
  <sheetViews>
    <sheetView workbookViewId="0">
      <selection activeCell="C8" sqref="C8"/>
    </sheetView>
  </sheetViews>
  <sheetFormatPr defaultRowHeight="14.4" x14ac:dyDescent="0.3"/>
  <cols>
    <col min="1" max="1" width="19.21875" bestFit="1" customWidth="1"/>
    <col min="2" max="2" width="15.5546875" bestFit="1" customWidth="1"/>
    <col min="3" max="3" width="7" bestFit="1" customWidth="1"/>
    <col min="4" max="4" width="8.44140625" bestFit="1" customWidth="1"/>
    <col min="5" max="5" width="8.6640625" bestFit="1" customWidth="1"/>
    <col min="6" max="6" width="10.77734375" bestFit="1" customWidth="1"/>
  </cols>
  <sheetData>
    <row r="3" spans="1:6" x14ac:dyDescent="0.3">
      <c r="A3" s="9" t="s">
        <v>2066</v>
      </c>
      <c r="B3" s="9" t="s">
        <v>2076</v>
      </c>
    </row>
    <row r="4" spans="1:6" x14ac:dyDescent="0.3">
      <c r="A4" s="9" t="s">
        <v>2060</v>
      </c>
      <c r="B4" t="s">
        <v>2061</v>
      </c>
      <c r="C4" t="s">
        <v>2062</v>
      </c>
      <c r="D4" t="s">
        <v>2063</v>
      </c>
      <c r="E4" t="s">
        <v>2064</v>
      </c>
      <c r="F4" t="s">
        <v>2065</v>
      </c>
    </row>
    <row r="5" spans="1:6" x14ac:dyDescent="0.3">
      <c r="A5" s="10" t="s">
        <v>2072</v>
      </c>
      <c r="B5" s="12">
        <v>2.5000000000000001E-3</v>
      </c>
      <c r="C5" s="12">
        <v>4.0000000000000001E-3</v>
      </c>
      <c r="D5" s="12">
        <v>1E-3</v>
      </c>
      <c r="E5" s="12">
        <v>3.5499999999999997E-2</v>
      </c>
      <c r="F5" s="12">
        <v>4.2999999999999997E-2</v>
      </c>
    </row>
    <row r="6" spans="1:6" x14ac:dyDescent="0.3">
      <c r="A6" s="10" t="s">
        <v>2073</v>
      </c>
      <c r="B6" s="12">
        <v>0.192</v>
      </c>
      <c r="C6" s="12">
        <v>9.5500000000000002E-2</v>
      </c>
      <c r="D6" s="12">
        <v>0.13500000000000001</v>
      </c>
      <c r="E6" s="12">
        <v>0.125</v>
      </c>
      <c r="F6" s="12">
        <v>0.54749999999999999</v>
      </c>
    </row>
    <row r="7" spans="1:6" x14ac:dyDescent="0.3">
      <c r="A7" s="10" t="s">
        <v>2074</v>
      </c>
      <c r="B7" s="12">
        <v>3.4500000000000003E-2</v>
      </c>
      <c r="C7" s="12">
        <v>4.4499999999999998E-2</v>
      </c>
      <c r="D7" s="12">
        <v>2.0500000000000001E-2</v>
      </c>
      <c r="E7" s="12">
        <v>8.4500000000000006E-2</v>
      </c>
      <c r="F7" s="12">
        <v>0.184</v>
      </c>
    </row>
    <row r="8" spans="1:6" x14ac:dyDescent="0.3">
      <c r="A8" s="10" t="s">
        <v>2075</v>
      </c>
      <c r="B8" s="12">
        <v>8.6999999999999994E-2</v>
      </c>
      <c r="C8" s="12">
        <v>4.7500000000000001E-2</v>
      </c>
      <c r="D8" s="12">
        <v>7.9500000000000001E-2</v>
      </c>
      <c r="E8" s="12">
        <v>1.15E-2</v>
      </c>
      <c r="F8" s="12">
        <v>0.22550000000000001</v>
      </c>
    </row>
    <row r="9" spans="1:6" x14ac:dyDescent="0.3">
      <c r="A9" s="10" t="s">
        <v>2065</v>
      </c>
      <c r="B9" s="12">
        <v>0.316</v>
      </c>
      <c r="C9" s="12">
        <v>0.1915</v>
      </c>
      <c r="D9" s="12">
        <v>0.23599999999999999</v>
      </c>
      <c r="E9" s="12">
        <v>0.25650000000000001</v>
      </c>
      <c r="F9"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F888C-8B7C-4BC4-B4BA-7DD0BD78DA28}">
  <dimension ref="A3:B15"/>
  <sheetViews>
    <sheetView topLeftCell="A2" workbookViewId="0">
      <selection activeCell="A23" sqref="A23"/>
    </sheetView>
  </sheetViews>
  <sheetFormatPr defaultRowHeight="14.4" x14ac:dyDescent="0.3"/>
  <cols>
    <col min="1" max="1" width="112.5546875" bestFit="1" customWidth="1"/>
    <col min="2" max="2" width="9.21875" bestFit="1" customWidth="1"/>
    <col min="3" max="3" width="13.109375" bestFit="1" customWidth="1"/>
  </cols>
  <sheetData>
    <row r="3" spans="1:2" x14ac:dyDescent="0.3">
      <c r="A3" s="9" t="s">
        <v>2060</v>
      </c>
      <c r="B3" t="s">
        <v>2077</v>
      </c>
    </row>
    <row r="4" spans="1:2" x14ac:dyDescent="0.3">
      <c r="A4" s="10" t="s">
        <v>1430</v>
      </c>
      <c r="B4" s="8">
        <v>600</v>
      </c>
    </row>
    <row r="5" spans="1:2" x14ac:dyDescent="0.3">
      <c r="A5" s="10" t="s">
        <v>4</v>
      </c>
      <c r="B5" s="8">
        <v>600</v>
      </c>
    </row>
    <row r="6" spans="1:2" x14ac:dyDescent="0.3">
      <c r="A6" s="10" t="s">
        <v>927</v>
      </c>
      <c r="B6" s="8">
        <v>900</v>
      </c>
    </row>
    <row r="7" spans="1:2" x14ac:dyDescent="0.3">
      <c r="A7" s="10" t="s">
        <v>615</v>
      </c>
      <c r="B7" s="8">
        <v>6000</v>
      </c>
    </row>
    <row r="8" spans="1:2" x14ac:dyDescent="0.3">
      <c r="A8" s="10" t="s">
        <v>1451</v>
      </c>
      <c r="B8" s="8">
        <v>600</v>
      </c>
    </row>
    <row r="9" spans="1:2" x14ac:dyDescent="0.3">
      <c r="A9" s="10" t="s">
        <v>27</v>
      </c>
      <c r="B9" s="8">
        <v>1000</v>
      </c>
    </row>
    <row r="10" spans="1:2" x14ac:dyDescent="0.3">
      <c r="A10" s="10" t="s">
        <v>612</v>
      </c>
      <c r="B10" s="8">
        <v>1900</v>
      </c>
    </row>
    <row r="11" spans="1:2" x14ac:dyDescent="0.3">
      <c r="A11" s="10" t="s">
        <v>1397</v>
      </c>
      <c r="B11" s="8">
        <v>900</v>
      </c>
    </row>
    <row r="12" spans="1:2" x14ac:dyDescent="0.3">
      <c r="A12" s="10" t="s">
        <v>920</v>
      </c>
      <c r="B12" s="8">
        <v>10000</v>
      </c>
    </row>
    <row r="13" spans="1:2" x14ac:dyDescent="0.3">
      <c r="A13" s="10" t="s">
        <v>438</v>
      </c>
      <c r="B13" s="8">
        <v>700</v>
      </c>
    </row>
    <row r="14" spans="1:2" x14ac:dyDescent="0.3">
      <c r="A14" s="10" t="s">
        <v>931</v>
      </c>
      <c r="B14" s="8">
        <v>2000</v>
      </c>
    </row>
    <row r="15" spans="1:2" x14ac:dyDescent="0.3">
      <c r="A15" s="10" t="s">
        <v>2065</v>
      </c>
      <c r="B15" s="8">
        <v>25200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9A62-72AD-40EE-87B0-BBABE8EF6F4E}">
  <dimension ref="A3:K169"/>
  <sheetViews>
    <sheetView topLeftCell="F2" workbookViewId="0">
      <selection activeCell="G28" sqref="G28"/>
    </sheetView>
  </sheetViews>
  <sheetFormatPr defaultRowHeight="14.4" x14ac:dyDescent="0.3"/>
  <cols>
    <col min="1" max="1" width="97.33203125" bestFit="1" customWidth="1"/>
    <col min="2" max="2" width="16.33203125" bestFit="1" customWidth="1"/>
    <col min="3" max="3" width="18.109375" bestFit="1" customWidth="1"/>
    <col min="4" max="4" width="16.33203125" bestFit="1" customWidth="1"/>
    <col min="5" max="5" width="18.109375" bestFit="1" customWidth="1"/>
    <col min="6" max="6" width="16.33203125" bestFit="1" customWidth="1"/>
    <col min="7" max="7" width="18.109375" bestFit="1" customWidth="1"/>
    <col min="8" max="8" width="16.33203125" bestFit="1" customWidth="1"/>
    <col min="9" max="9" width="18.109375" bestFit="1" customWidth="1"/>
    <col min="10" max="10" width="21.109375" bestFit="1" customWidth="1"/>
    <col min="11" max="11" width="22.88671875" bestFit="1" customWidth="1"/>
  </cols>
  <sheetData>
    <row r="3" spans="1:11" x14ac:dyDescent="0.3">
      <c r="B3" s="9" t="s">
        <v>2076</v>
      </c>
    </row>
    <row r="4" spans="1:11" x14ac:dyDescent="0.3">
      <c r="B4" t="s">
        <v>2072</v>
      </c>
      <c r="D4" t="s">
        <v>2073</v>
      </c>
      <c r="F4" t="s">
        <v>2074</v>
      </c>
      <c r="H4" t="s">
        <v>2075</v>
      </c>
      <c r="J4" t="s">
        <v>2085</v>
      </c>
      <c r="K4" t="s">
        <v>2083</v>
      </c>
    </row>
    <row r="5" spans="1:11" x14ac:dyDescent="0.3">
      <c r="A5" s="9" t="s">
        <v>2060</v>
      </c>
      <c r="B5" t="s">
        <v>2086</v>
      </c>
      <c r="C5" t="s">
        <v>2084</v>
      </c>
      <c r="D5" t="s">
        <v>2086</v>
      </c>
      <c r="E5" t="s">
        <v>2084</v>
      </c>
      <c r="F5" t="s">
        <v>2086</v>
      </c>
      <c r="G5" t="s">
        <v>2084</v>
      </c>
      <c r="H5" t="s">
        <v>2086</v>
      </c>
      <c r="I5" t="s">
        <v>2084</v>
      </c>
    </row>
    <row r="6" spans="1:11" x14ac:dyDescent="0.3">
      <c r="A6" s="10">
        <v>2000</v>
      </c>
      <c r="B6" s="1"/>
      <c r="C6" s="3"/>
      <c r="D6" s="1"/>
      <c r="E6" s="3"/>
      <c r="F6" s="1"/>
      <c r="G6" s="3"/>
      <c r="H6" s="1">
        <v>1</v>
      </c>
      <c r="I6" s="3">
        <v>0</v>
      </c>
      <c r="J6" s="1">
        <v>1</v>
      </c>
      <c r="K6" s="3">
        <v>0</v>
      </c>
    </row>
    <row r="7" spans="1:11" x14ac:dyDescent="0.3">
      <c r="A7" s="10">
        <v>46987</v>
      </c>
      <c r="B7" s="1"/>
      <c r="C7" s="3"/>
      <c r="D7" s="1"/>
      <c r="E7" s="3"/>
      <c r="F7" s="1">
        <v>1</v>
      </c>
      <c r="G7" s="3">
        <v>4353.18</v>
      </c>
      <c r="H7" s="1"/>
      <c r="I7" s="3"/>
      <c r="J7" s="1">
        <v>1</v>
      </c>
      <c r="K7" s="3">
        <v>4353.18</v>
      </c>
    </row>
    <row r="8" spans="1:11" x14ac:dyDescent="0.3">
      <c r="A8" s="10" t="s">
        <v>1907</v>
      </c>
      <c r="B8" s="1"/>
      <c r="C8" s="3"/>
      <c r="D8" s="1">
        <v>13</v>
      </c>
      <c r="E8" s="3">
        <v>598.39692307692303</v>
      </c>
      <c r="F8" s="1">
        <v>2</v>
      </c>
      <c r="G8" s="3">
        <v>3356.82</v>
      </c>
      <c r="H8" s="1">
        <v>5</v>
      </c>
      <c r="I8" s="3">
        <v>0</v>
      </c>
      <c r="J8" s="1">
        <v>20</v>
      </c>
      <c r="K8" s="3">
        <v>724.64</v>
      </c>
    </row>
    <row r="9" spans="1:11" x14ac:dyDescent="0.3">
      <c r="A9" s="10" t="s">
        <v>2043</v>
      </c>
      <c r="B9" s="1"/>
      <c r="C9" s="3"/>
      <c r="D9" s="1">
        <v>1</v>
      </c>
      <c r="E9" s="3">
        <v>60.86</v>
      </c>
      <c r="F9" s="1"/>
      <c r="G9" s="3"/>
      <c r="H9" s="1"/>
      <c r="I9" s="3"/>
      <c r="J9" s="1">
        <v>1</v>
      </c>
      <c r="K9" s="3">
        <v>60.86</v>
      </c>
    </row>
    <row r="10" spans="1:11" x14ac:dyDescent="0.3">
      <c r="A10" s="10" t="s">
        <v>2035</v>
      </c>
      <c r="B10" s="1"/>
      <c r="C10" s="3"/>
      <c r="D10" s="1">
        <v>1</v>
      </c>
      <c r="E10" s="3">
        <v>2674.3</v>
      </c>
      <c r="F10" s="1"/>
      <c r="G10" s="3"/>
      <c r="H10" s="1"/>
      <c r="I10" s="3"/>
      <c r="J10" s="1">
        <v>1</v>
      </c>
      <c r="K10" s="3">
        <v>2674.3</v>
      </c>
    </row>
    <row r="11" spans="1:11" x14ac:dyDescent="0.3">
      <c r="A11" s="10" t="s">
        <v>2036</v>
      </c>
      <c r="B11" s="1"/>
      <c r="C11" s="3"/>
      <c r="D11" s="1">
        <v>1</v>
      </c>
      <c r="E11" s="3">
        <v>262.02</v>
      </c>
      <c r="F11" s="1"/>
      <c r="G11" s="3"/>
      <c r="H11" s="1"/>
      <c r="I11" s="3"/>
      <c r="J11" s="1">
        <v>1</v>
      </c>
      <c r="K11" s="3">
        <v>262.02</v>
      </c>
    </row>
    <row r="12" spans="1:11" x14ac:dyDescent="0.3">
      <c r="A12" s="10" t="s">
        <v>2034</v>
      </c>
      <c r="B12" s="1"/>
      <c r="C12" s="3"/>
      <c r="D12" s="1">
        <v>1</v>
      </c>
      <c r="E12" s="3">
        <v>554.95000000000005</v>
      </c>
      <c r="F12" s="1"/>
      <c r="G12" s="3"/>
      <c r="H12" s="1"/>
      <c r="I12" s="3"/>
      <c r="J12" s="1">
        <v>1</v>
      </c>
      <c r="K12" s="3">
        <v>554.95000000000005</v>
      </c>
    </row>
    <row r="13" spans="1:11" x14ac:dyDescent="0.3">
      <c r="A13" s="10" t="s">
        <v>1944</v>
      </c>
      <c r="B13" s="1"/>
      <c r="C13" s="3"/>
      <c r="D13" s="1"/>
      <c r="E13" s="3"/>
      <c r="F13" s="1"/>
      <c r="G13" s="3"/>
      <c r="H13" s="1">
        <v>1</v>
      </c>
      <c r="I13" s="3">
        <v>0</v>
      </c>
      <c r="J13" s="1">
        <v>1</v>
      </c>
      <c r="K13" s="3">
        <v>0</v>
      </c>
    </row>
    <row r="14" spans="1:11" x14ac:dyDescent="0.3">
      <c r="A14" s="10" t="s">
        <v>1942</v>
      </c>
      <c r="B14" s="1"/>
      <c r="C14" s="3"/>
      <c r="D14" s="1">
        <v>1</v>
      </c>
      <c r="E14" s="3">
        <v>122.3</v>
      </c>
      <c r="F14" s="1"/>
      <c r="G14" s="3"/>
      <c r="H14" s="1"/>
      <c r="I14" s="3"/>
      <c r="J14" s="1">
        <v>1</v>
      </c>
      <c r="K14" s="3">
        <v>122.3</v>
      </c>
    </row>
    <row r="15" spans="1:11" x14ac:dyDescent="0.3">
      <c r="A15" s="10" t="s">
        <v>1932</v>
      </c>
      <c r="B15" s="1"/>
      <c r="C15" s="3"/>
      <c r="D15" s="1"/>
      <c r="E15" s="3"/>
      <c r="F15" s="1"/>
      <c r="G15" s="3"/>
      <c r="H15" s="1">
        <v>1</v>
      </c>
      <c r="I15" s="3">
        <v>0</v>
      </c>
      <c r="J15" s="1">
        <v>1</v>
      </c>
      <c r="K15" s="3">
        <v>0</v>
      </c>
    </row>
    <row r="16" spans="1:11" x14ac:dyDescent="0.3">
      <c r="A16" s="10" t="s">
        <v>1934</v>
      </c>
      <c r="B16" s="1"/>
      <c r="C16" s="3"/>
      <c r="D16" s="1"/>
      <c r="E16" s="3"/>
      <c r="F16" s="1"/>
      <c r="G16" s="3"/>
      <c r="H16" s="1">
        <v>1</v>
      </c>
      <c r="I16" s="3">
        <v>0</v>
      </c>
      <c r="J16" s="1">
        <v>1</v>
      </c>
      <c r="K16" s="3">
        <v>0</v>
      </c>
    </row>
    <row r="17" spans="1:11" x14ac:dyDescent="0.3">
      <c r="A17" s="10" t="s">
        <v>1930</v>
      </c>
      <c r="B17" s="1"/>
      <c r="C17" s="3"/>
      <c r="D17" s="1"/>
      <c r="E17" s="3"/>
      <c r="F17" s="1">
        <v>1</v>
      </c>
      <c r="G17" s="3">
        <v>957.88</v>
      </c>
      <c r="H17" s="1"/>
      <c r="I17" s="3"/>
      <c r="J17" s="1">
        <v>1</v>
      </c>
      <c r="K17" s="3">
        <v>957.88</v>
      </c>
    </row>
    <row r="18" spans="1:11" x14ac:dyDescent="0.3">
      <c r="A18" s="10" t="s">
        <v>1928</v>
      </c>
      <c r="B18" s="1"/>
      <c r="C18" s="3"/>
      <c r="D18" s="1"/>
      <c r="E18" s="3"/>
      <c r="F18" s="1"/>
      <c r="G18" s="3"/>
      <c r="H18" s="1">
        <v>1</v>
      </c>
      <c r="I18" s="3">
        <v>0</v>
      </c>
      <c r="J18" s="1">
        <v>1</v>
      </c>
      <c r="K18" s="3">
        <v>0</v>
      </c>
    </row>
    <row r="19" spans="1:11" x14ac:dyDescent="0.3">
      <c r="A19" s="10" t="s">
        <v>1958</v>
      </c>
      <c r="B19" s="1"/>
      <c r="C19" s="3"/>
      <c r="D19" s="1">
        <v>1</v>
      </c>
      <c r="E19" s="3">
        <v>729.5</v>
      </c>
      <c r="F19" s="1"/>
      <c r="G19" s="3"/>
      <c r="H19" s="1"/>
      <c r="I19" s="3"/>
      <c r="J19" s="1">
        <v>1</v>
      </c>
      <c r="K19" s="3">
        <v>729.5</v>
      </c>
    </row>
    <row r="20" spans="1:11" x14ac:dyDescent="0.3">
      <c r="A20" s="10" t="s">
        <v>1945</v>
      </c>
      <c r="B20" s="1"/>
      <c r="C20" s="3"/>
      <c r="D20" s="1"/>
      <c r="E20" s="3"/>
      <c r="F20" s="1"/>
      <c r="G20" s="3"/>
      <c r="H20" s="1">
        <v>1</v>
      </c>
      <c r="I20" s="3">
        <v>0</v>
      </c>
      <c r="J20" s="1">
        <v>1</v>
      </c>
      <c r="K20" s="3">
        <v>0</v>
      </c>
    </row>
    <row r="21" spans="1:11" x14ac:dyDescent="0.3">
      <c r="A21" s="10" t="s">
        <v>1943</v>
      </c>
      <c r="B21" s="1"/>
      <c r="C21" s="3"/>
      <c r="D21" s="1">
        <v>1</v>
      </c>
      <c r="E21" s="3">
        <v>533</v>
      </c>
      <c r="F21" s="1"/>
      <c r="G21" s="3"/>
      <c r="H21" s="1"/>
      <c r="I21" s="3"/>
      <c r="J21" s="1">
        <v>1</v>
      </c>
      <c r="K21" s="3">
        <v>533</v>
      </c>
    </row>
    <row r="22" spans="1:11" x14ac:dyDescent="0.3">
      <c r="A22" s="10" t="s">
        <v>1957</v>
      </c>
      <c r="B22" s="1"/>
      <c r="C22" s="3"/>
      <c r="D22" s="1">
        <v>1</v>
      </c>
      <c r="E22" s="3">
        <v>131.88</v>
      </c>
      <c r="F22" s="1"/>
      <c r="G22" s="3"/>
      <c r="H22" s="1"/>
      <c r="I22" s="3"/>
      <c r="J22" s="1">
        <v>1</v>
      </c>
      <c r="K22" s="3">
        <v>131.88</v>
      </c>
    </row>
    <row r="23" spans="1:11" x14ac:dyDescent="0.3">
      <c r="A23" s="10" t="s">
        <v>2000</v>
      </c>
      <c r="B23" s="1"/>
      <c r="C23" s="3"/>
      <c r="D23" s="1">
        <v>1</v>
      </c>
      <c r="E23" s="3">
        <v>415.51</v>
      </c>
      <c r="F23" s="1"/>
      <c r="G23" s="3"/>
      <c r="H23" s="1"/>
      <c r="I23" s="3"/>
      <c r="J23" s="1">
        <v>1</v>
      </c>
      <c r="K23" s="3">
        <v>415.51</v>
      </c>
    </row>
    <row r="24" spans="1:11" x14ac:dyDescent="0.3">
      <c r="A24" s="10" t="s">
        <v>1977</v>
      </c>
      <c r="B24" s="1"/>
      <c r="C24" s="3"/>
      <c r="D24" s="1">
        <v>1</v>
      </c>
      <c r="E24" s="3">
        <v>623.91</v>
      </c>
      <c r="F24" s="1"/>
      <c r="G24" s="3"/>
      <c r="H24" s="1"/>
      <c r="I24" s="3"/>
      <c r="J24" s="1">
        <v>1</v>
      </c>
      <c r="K24" s="3">
        <v>623.91</v>
      </c>
    </row>
    <row r="25" spans="1:11" x14ac:dyDescent="0.3">
      <c r="A25" s="10" t="s">
        <v>1949</v>
      </c>
      <c r="B25" s="1"/>
      <c r="C25" s="3"/>
      <c r="D25" s="1">
        <v>1</v>
      </c>
      <c r="E25" s="3">
        <v>497.44</v>
      </c>
      <c r="F25" s="1"/>
      <c r="G25" s="3"/>
      <c r="H25" s="1"/>
      <c r="I25" s="3"/>
      <c r="J25" s="1">
        <v>1</v>
      </c>
      <c r="K25" s="3">
        <v>497.44</v>
      </c>
    </row>
    <row r="26" spans="1:11" x14ac:dyDescent="0.3">
      <c r="A26" s="10" t="s">
        <v>1966</v>
      </c>
      <c r="B26" s="1"/>
      <c r="C26" s="3"/>
      <c r="D26" s="1"/>
      <c r="E26" s="3"/>
      <c r="F26" s="1">
        <v>1</v>
      </c>
      <c r="G26" s="3">
        <v>1556.7</v>
      </c>
      <c r="H26" s="1"/>
      <c r="I26" s="3"/>
      <c r="J26" s="1">
        <v>1</v>
      </c>
      <c r="K26" s="3">
        <v>1556.7</v>
      </c>
    </row>
    <row r="27" spans="1:11" x14ac:dyDescent="0.3">
      <c r="A27" s="10" t="s">
        <v>1926</v>
      </c>
      <c r="B27" s="1"/>
      <c r="C27" s="3"/>
      <c r="D27" s="1">
        <v>1</v>
      </c>
      <c r="E27" s="3">
        <v>445.4</v>
      </c>
      <c r="F27" s="1"/>
      <c r="G27" s="3"/>
      <c r="H27" s="1"/>
      <c r="I27" s="3"/>
      <c r="J27" s="1">
        <v>1</v>
      </c>
      <c r="K27" s="3">
        <v>445.4</v>
      </c>
    </row>
    <row r="28" spans="1:11" x14ac:dyDescent="0.3">
      <c r="A28" s="10" t="s">
        <v>1927</v>
      </c>
      <c r="B28" s="1"/>
      <c r="C28" s="3"/>
      <c r="D28" s="1">
        <v>1</v>
      </c>
      <c r="E28" s="3">
        <v>270.58999999999997</v>
      </c>
      <c r="F28" s="1"/>
      <c r="G28" s="3"/>
      <c r="H28" s="1"/>
      <c r="I28" s="3"/>
      <c r="J28" s="1">
        <v>1</v>
      </c>
      <c r="K28" s="3">
        <v>270.58999999999997</v>
      </c>
    </row>
    <row r="29" spans="1:11" x14ac:dyDescent="0.3">
      <c r="A29" s="10" t="s">
        <v>1933</v>
      </c>
      <c r="B29" s="1"/>
      <c r="C29" s="3"/>
      <c r="D29" s="1"/>
      <c r="E29" s="3"/>
      <c r="F29" s="1"/>
      <c r="G29" s="3"/>
      <c r="H29" s="1">
        <v>1</v>
      </c>
      <c r="I29" s="3">
        <v>0</v>
      </c>
      <c r="J29" s="1">
        <v>1</v>
      </c>
      <c r="K29" s="3">
        <v>0</v>
      </c>
    </row>
    <row r="30" spans="1:11" x14ac:dyDescent="0.3">
      <c r="A30" s="10" t="s">
        <v>1929</v>
      </c>
      <c r="B30" s="1"/>
      <c r="C30" s="3"/>
      <c r="D30" s="1">
        <v>1</v>
      </c>
      <c r="E30" s="3">
        <v>123.57</v>
      </c>
      <c r="F30" s="1"/>
      <c r="G30" s="3"/>
      <c r="H30" s="1"/>
      <c r="I30" s="3"/>
      <c r="J30" s="1">
        <v>1</v>
      </c>
      <c r="K30" s="3">
        <v>123.57</v>
      </c>
    </row>
    <row r="31" spans="1:11" x14ac:dyDescent="0.3">
      <c r="A31" s="10" t="s">
        <v>1931</v>
      </c>
      <c r="B31" s="1"/>
      <c r="C31" s="3"/>
      <c r="D31" s="1"/>
      <c r="E31" s="3"/>
      <c r="F31" s="1"/>
      <c r="G31" s="3"/>
      <c r="H31" s="1">
        <v>1</v>
      </c>
      <c r="I31" s="3">
        <v>0</v>
      </c>
      <c r="J31" s="1">
        <v>1</v>
      </c>
      <c r="K31" s="3">
        <v>0</v>
      </c>
    </row>
    <row r="32" spans="1:11" x14ac:dyDescent="0.3">
      <c r="A32" s="10" t="s">
        <v>1978</v>
      </c>
      <c r="B32" s="1"/>
      <c r="C32" s="3"/>
      <c r="D32" s="1">
        <v>1</v>
      </c>
      <c r="E32" s="3">
        <v>156.84</v>
      </c>
      <c r="F32" s="1"/>
      <c r="G32" s="3"/>
      <c r="H32" s="1"/>
      <c r="I32" s="3"/>
      <c r="J32" s="1">
        <v>1</v>
      </c>
      <c r="K32" s="3">
        <v>156.84</v>
      </c>
    </row>
    <row r="33" spans="1:11" x14ac:dyDescent="0.3">
      <c r="A33" s="10" t="s">
        <v>1965</v>
      </c>
      <c r="B33" s="1"/>
      <c r="C33" s="3"/>
      <c r="D33" s="1"/>
      <c r="E33" s="3"/>
      <c r="F33" s="1"/>
      <c r="G33" s="3"/>
      <c r="H33" s="1">
        <v>1</v>
      </c>
      <c r="I33" s="3">
        <v>0</v>
      </c>
      <c r="J33" s="1">
        <v>1</v>
      </c>
      <c r="K33" s="3">
        <v>0</v>
      </c>
    </row>
    <row r="34" spans="1:11" x14ac:dyDescent="0.3">
      <c r="A34" s="10" t="s">
        <v>1955</v>
      </c>
      <c r="B34" s="1"/>
      <c r="C34" s="3"/>
      <c r="D34" s="1">
        <v>1</v>
      </c>
      <c r="E34" s="3">
        <v>77.650000000000006</v>
      </c>
      <c r="F34" s="1"/>
      <c r="G34" s="3"/>
      <c r="H34" s="1"/>
      <c r="I34" s="3"/>
      <c r="J34" s="1">
        <v>1</v>
      </c>
      <c r="K34" s="3">
        <v>77.650000000000006</v>
      </c>
    </row>
    <row r="35" spans="1:11" x14ac:dyDescent="0.3">
      <c r="A35" s="10" t="s">
        <v>1948</v>
      </c>
      <c r="B35" s="1"/>
      <c r="C35" s="3"/>
      <c r="D35" s="1"/>
      <c r="E35" s="3"/>
      <c r="F35" s="1"/>
      <c r="G35" s="3"/>
      <c r="H35" s="1">
        <v>1</v>
      </c>
      <c r="I35" s="3">
        <v>0</v>
      </c>
      <c r="J35" s="1">
        <v>1</v>
      </c>
      <c r="K35" s="3">
        <v>0</v>
      </c>
    </row>
    <row r="36" spans="1:11" x14ac:dyDescent="0.3">
      <c r="A36" s="10" t="s">
        <v>1940</v>
      </c>
      <c r="B36" s="1"/>
      <c r="C36" s="3"/>
      <c r="D36" s="1">
        <v>1</v>
      </c>
      <c r="E36" s="3">
        <v>175.94</v>
      </c>
      <c r="F36" s="1"/>
      <c r="G36" s="3"/>
      <c r="H36" s="1"/>
      <c r="I36" s="3"/>
      <c r="J36" s="1">
        <v>1</v>
      </c>
      <c r="K36" s="3">
        <v>175.94</v>
      </c>
    </row>
    <row r="37" spans="1:11" x14ac:dyDescent="0.3">
      <c r="A37" s="10" t="s">
        <v>1990</v>
      </c>
      <c r="B37" s="1"/>
      <c r="C37" s="3"/>
      <c r="D37" s="1"/>
      <c r="E37" s="3"/>
      <c r="F37" s="1">
        <v>1</v>
      </c>
      <c r="G37" s="3">
        <v>6295.04</v>
      </c>
      <c r="H37" s="1"/>
      <c r="I37" s="3"/>
      <c r="J37" s="1">
        <v>1</v>
      </c>
      <c r="K37" s="3">
        <v>6295.04</v>
      </c>
    </row>
    <row r="38" spans="1:11" x14ac:dyDescent="0.3">
      <c r="A38" s="10" t="s">
        <v>1985</v>
      </c>
      <c r="B38" s="1"/>
      <c r="C38" s="3"/>
      <c r="D38" s="1"/>
      <c r="E38" s="3"/>
      <c r="F38" s="1"/>
      <c r="G38" s="3"/>
      <c r="H38" s="1">
        <v>1</v>
      </c>
      <c r="I38" s="3">
        <v>0</v>
      </c>
      <c r="J38" s="1">
        <v>1</v>
      </c>
      <c r="K38" s="3">
        <v>0</v>
      </c>
    </row>
    <row r="39" spans="1:11" x14ac:dyDescent="0.3">
      <c r="A39" s="10" t="s">
        <v>1961</v>
      </c>
      <c r="B39" s="1"/>
      <c r="C39" s="3"/>
      <c r="D39" s="1">
        <v>1</v>
      </c>
      <c r="E39" s="3">
        <v>77.16</v>
      </c>
      <c r="F39" s="1"/>
      <c r="G39" s="3"/>
      <c r="H39" s="1"/>
      <c r="I39" s="3"/>
      <c r="J39" s="1">
        <v>1</v>
      </c>
      <c r="K39" s="3">
        <v>77.16</v>
      </c>
    </row>
    <row r="40" spans="1:11" x14ac:dyDescent="0.3">
      <c r="A40" s="10" t="s">
        <v>1941</v>
      </c>
      <c r="B40" s="1"/>
      <c r="C40" s="3"/>
      <c r="D40" s="1"/>
      <c r="E40" s="3"/>
      <c r="F40" s="1"/>
      <c r="G40" s="3"/>
      <c r="H40" s="1">
        <v>1</v>
      </c>
      <c r="I40" s="3">
        <v>0</v>
      </c>
      <c r="J40" s="1">
        <v>1</v>
      </c>
      <c r="K40" s="3">
        <v>0</v>
      </c>
    </row>
    <row r="41" spans="1:11" x14ac:dyDescent="0.3">
      <c r="A41" s="10" t="s">
        <v>1956</v>
      </c>
      <c r="B41" s="1"/>
      <c r="C41" s="3"/>
      <c r="D41" s="1"/>
      <c r="E41" s="3"/>
      <c r="F41" s="1"/>
      <c r="G41" s="3"/>
      <c r="H41" s="1">
        <v>1</v>
      </c>
      <c r="I41" s="3">
        <v>0</v>
      </c>
      <c r="J41" s="1">
        <v>1</v>
      </c>
      <c r="K41" s="3">
        <v>0</v>
      </c>
    </row>
    <row r="42" spans="1:11" x14ac:dyDescent="0.3">
      <c r="A42" s="10" t="s">
        <v>1950</v>
      </c>
      <c r="B42" s="1"/>
      <c r="C42" s="3"/>
      <c r="D42" s="1"/>
      <c r="E42" s="3"/>
      <c r="F42" s="1"/>
      <c r="G42" s="3"/>
      <c r="H42" s="1">
        <v>1</v>
      </c>
      <c r="I42" s="3">
        <v>0</v>
      </c>
      <c r="J42" s="1">
        <v>1</v>
      </c>
      <c r="K42" s="3">
        <v>0</v>
      </c>
    </row>
    <row r="43" spans="1:11" x14ac:dyDescent="0.3">
      <c r="A43" s="10" t="s">
        <v>1967</v>
      </c>
      <c r="B43" s="1"/>
      <c r="C43" s="3"/>
      <c r="D43" s="1">
        <v>1</v>
      </c>
      <c r="E43" s="3">
        <v>84.52</v>
      </c>
      <c r="F43" s="1"/>
      <c r="G43" s="3"/>
      <c r="H43" s="1"/>
      <c r="I43" s="3"/>
      <c r="J43" s="1">
        <v>1</v>
      </c>
      <c r="K43" s="3">
        <v>84.52</v>
      </c>
    </row>
    <row r="44" spans="1:11" x14ac:dyDescent="0.3">
      <c r="A44" s="10" t="s">
        <v>1979</v>
      </c>
      <c r="B44" s="1"/>
      <c r="C44" s="3"/>
      <c r="D44" s="1"/>
      <c r="E44" s="3"/>
      <c r="F44" s="1"/>
      <c r="G44" s="3"/>
      <c r="H44" s="1">
        <v>1</v>
      </c>
      <c r="I44" s="3">
        <v>0</v>
      </c>
      <c r="J44" s="1">
        <v>1</v>
      </c>
      <c r="K44" s="3">
        <v>0</v>
      </c>
    </row>
    <row r="45" spans="1:11" x14ac:dyDescent="0.3">
      <c r="A45" s="10" t="s">
        <v>2001</v>
      </c>
      <c r="B45" s="1"/>
      <c r="C45" s="3"/>
      <c r="D45" s="1">
        <v>1</v>
      </c>
      <c r="E45" s="3">
        <v>469.38</v>
      </c>
      <c r="F45" s="1"/>
      <c r="G45" s="3"/>
      <c r="H45" s="1"/>
      <c r="I45" s="3"/>
      <c r="J45" s="1">
        <v>1</v>
      </c>
      <c r="K45" s="3">
        <v>469.38</v>
      </c>
    </row>
    <row r="46" spans="1:11" x14ac:dyDescent="0.3">
      <c r="A46" s="10" t="s">
        <v>1960</v>
      </c>
      <c r="B46" s="1"/>
      <c r="C46" s="3"/>
      <c r="D46" s="1">
        <v>1</v>
      </c>
      <c r="E46" s="3">
        <v>276.22000000000003</v>
      </c>
      <c r="F46" s="1"/>
      <c r="G46" s="3"/>
      <c r="H46" s="1"/>
      <c r="I46" s="3"/>
      <c r="J46" s="1">
        <v>1</v>
      </c>
      <c r="K46" s="3">
        <v>276.22000000000003</v>
      </c>
    </row>
    <row r="47" spans="1:11" x14ac:dyDescent="0.3">
      <c r="A47" s="10" t="s">
        <v>1952</v>
      </c>
      <c r="B47" s="1"/>
      <c r="C47" s="3"/>
      <c r="D47" s="1"/>
      <c r="E47" s="3"/>
      <c r="F47" s="1"/>
      <c r="G47" s="3"/>
      <c r="H47" s="1">
        <v>1</v>
      </c>
      <c r="I47" s="3">
        <v>0</v>
      </c>
      <c r="J47" s="1">
        <v>1</v>
      </c>
      <c r="K47" s="3">
        <v>0</v>
      </c>
    </row>
    <row r="48" spans="1:11" x14ac:dyDescent="0.3">
      <c r="A48" s="10" t="s">
        <v>2011</v>
      </c>
      <c r="B48" s="1"/>
      <c r="C48" s="3"/>
      <c r="D48" s="1"/>
      <c r="E48" s="3"/>
      <c r="F48" s="1">
        <v>1</v>
      </c>
      <c r="G48" s="3">
        <v>909.59999999999991</v>
      </c>
      <c r="H48" s="1"/>
      <c r="I48" s="3"/>
      <c r="J48" s="1">
        <v>1</v>
      </c>
      <c r="K48" s="3">
        <v>909.59999999999991</v>
      </c>
    </row>
    <row r="49" spans="1:11" x14ac:dyDescent="0.3">
      <c r="A49" s="10" t="s">
        <v>1969</v>
      </c>
      <c r="B49" s="1"/>
      <c r="C49" s="3"/>
      <c r="D49" s="1"/>
      <c r="E49" s="3"/>
      <c r="F49" s="1"/>
      <c r="G49" s="3"/>
      <c r="H49" s="1">
        <v>1</v>
      </c>
      <c r="I49" s="3">
        <v>0</v>
      </c>
      <c r="J49" s="1">
        <v>1</v>
      </c>
      <c r="K49" s="3">
        <v>0</v>
      </c>
    </row>
    <row r="50" spans="1:11" x14ac:dyDescent="0.3">
      <c r="A50" s="10" t="s">
        <v>1919</v>
      </c>
      <c r="B50" s="1"/>
      <c r="C50" s="3"/>
      <c r="D50" s="1">
        <v>1</v>
      </c>
      <c r="E50" s="3">
        <v>49.39</v>
      </c>
      <c r="F50" s="1"/>
      <c r="G50" s="3"/>
      <c r="H50" s="1"/>
      <c r="I50" s="3"/>
      <c r="J50" s="1">
        <v>1</v>
      </c>
      <c r="K50" s="3">
        <v>49.39</v>
      </c>
    </row>
    <row r="51" spans="1:11" x14ac:dyDescent="0.3">
      <c r="A51" s="10" t="s">
        <v>2044</v>
      </c>
      <c r="B51" s="1"/>
      <c r="C51" s="3"/>
      <c r="D51" s="1">
        <v>1</v>
      </c>
      <c r="E51" s="3">
        <v>3672.9</v>
      </c>
      <c r="F51" s="1"/>
      <c r="G51" s="3"/>
      <c r="H51" s="1"/>
      <c r="I51" s="3"/>
      <c r="J51" s="1">
        <v>1</v>
      </c>
      <c r="K51" s="3">
        <v>3672.9</v>
      </c>
    </row>
    <row r="52" spans="1:11" x14ac:dyDescent="0.3">
      <c r="A52" s="10" t="s">
        <v>1971</v>
      </c>
      <c r="B52" s="1"/>
      <c r="C52" s="3"/>
      <c r="D52" s="1"/>
      <c r="E52" s="3"/>
      <c r="F52" s="1">
        <v>1</v>
      </c>
      <c r="G52" s="3">
        <v>3455.7</v>
      </c>
      <c r="H52" s="1"/>
      <c r="I52" s="3"/>
      <c r="J52" s="1">
        <v>1</v>
      </c>
      <c r="K52" s="3">
        <v>3455.7</v>
      </c>
    </row>
    <row r="53" spans="1:11" x14ac:dyDescent="0.3">
      <c r="A53" s="10" t="s">
        <v>1980</v>
      </c>
      <c r="B53" s="1"/>
      <c r="C53" s="3"/>
      <c r="D53" s="1">
        <v>1</v>
      </c>
      <c r="E53" s="3">
        <v>297.26</v>
      </c>
      <c r="F53" s="1"/>
      <c r="G53" s="3"/>
      <c r="H53" s="1"/>
      <c r="I53" s="3"/>
      <c r="J53" s="1">
        <v>1</v>
      </c>
      <c r="K53" s="3">
        <v>297.26</v>
      </c>
    </row>
    <row r="54" spans="1:11" x14ac:dyDescent="0.3">
      <c r="A54" s="10" t="s">
        <v>1986</v>
      </c>
      <c r="B54" s="1"/>
      <c r="C54" s="3"/>
      <c r="D54" s="1"/>
      <c r="E54" s="3"/>
      <c r="F54" s="1"/>
      <c r="G54" s="3"/>
      <c r="H54" s="1">
        <v>1</v>
      </c>
      <c r="I54" s="3">
        <v>0</v>
      </c>
      <c r="J54" s="1">
        <v>1</v>
      </c>
      <c r="K54" s="3">
        <v>0</v>
      </c>
    </row>
    <row r="55" spans="1:11" x14ac:dyDescent="0.3">
      <c r="A55" s="10" t="s">
        <v>1991</v>
      </c>
      <c r="B55" s="1"/>
      <c r="C55" s="3"/>
      <c r="D55" s="1"/>
      <c r="E55" s="3"/>
      <c r="F55" s="1"/>
      <c r="G55" s="3"/>
      <c r="H55" s="1">
        <v>1</v>
      </c>
      <c r="I55" s="3">
        <v>0</v>
      </c>
      <c r="J55" s="1">
        <v>1</v>
      </c>
      <c r="K55" s="3">
        <v>0</v>
      </c>
    </row>
    <row r="56" spans="1:11" x14ac:dyDescent="0.3">
      <c r="A56" s="10" t="s">
        <v>1995</v>
      </c>
      <c r="B56" s="1"/>
      <c r="C56" s="3"/>
      <c r="D56" s="1">
        <v>1</v>
      </c>
      <c r="E56" s="3">
        <v>914.7</v>
      </c>
      <c r="F56" s="1"/>
      <c r="G56" s="3"/>
      <c r="H56" s="1"/>
      <c r="I56" s="3"/>
      <c r="J56" s="1">
        <v>1</v>
      </c>
      <c r="K56" s="3">
        <v>914.7</v>
      </c>
    </row>
    <row r="57" spans="1:11" x14ac:dyDescent="0.3">
      <c r="A57" s="10" t="s">
        <v>2002</v>
      </c>
      <c r="B57" s="1"/>
      <c r="C57" s="3"/>
      <c r="D57" s="1">
        <v>1</v>
      </c>
      <c r="E57" s="3">
        <v>777.49</v>
      </c>
      <c r="F57" s="1"/>
      <c r="G57" s="3"/>
      <c r="H57" s="1"/>
      <c r="I57" s="3"/>
      <c r="J57" s="1">
        <v>1</v>
      </c>
      <c r="K57" s="3">
        <v>777.49</v>
      </c>
    </row>
    <row r="58" spans="1:11" x14ac:dyDescent="0.3">
      <c r="A58" s="10" t="s">
        <v>2006</v>
      </c>
      <c r="B58" s="1"/>
      <c r="C58" s="3"/>
      <c r="D58" s="1">
        <v>1</v>
      </c>
      <c r="E58" s="3">
        <v>107.16</v>
      </c>
      <c r="F58" s="1"/>
      <c r="G58" s="3"/>
      <c r="H58" s="1"/>
      <c r="I58" s="3"/>
      <c r="J58" s="1">
        <v>1</v>
      </c>
      <c r="K58" s="3">
        <v>107.16</v>
      </c>
    </row>
    <row r="59" spans="1:11" x14ac:dyDescent="0.3">
      <c r="A59" s="10" t="s">
        <v>1920</v>
      </c>
      <c r="B59" s="1"/>
      <c r="C59" s="3"/>
      <c r="D59" s="1"/>
      <c r="E59" s="3"/>
      <c r="F59" s="1"/>
      <c r="G59" s="3"/>
      <c r="H59" s="1">
        <v>1</v>
      </c>
      <c r="I59" s="3">
        <v>0</v>
      </c>
      <c r="J59" s="1">
        <v>1</v>
      </c>
      <c r="K59" s="3">
        <v>0</v>
      </c>
    </row>
    <row r="60" spans="1:11" x14ac:dyDescent="0.3">
      <c r="A60" s="10" t="s">
        <v>1937</v>
      </c>
      <c r="B60" s="1"/>
      <c r="C60" s="3"/>
      <c r="D60" s="1">
        <v>1</v>
      </c>
      <c r="E60" s="3">
        <v>838.47</v>
      </c>
      <c r="F60" s="1"/>
      <c r="G60" s="3"/>
      <c r="H60" s="1"/>
      <c r="I60" s="3"/>
      <c r="J60" s="1">
        <v>1</v>
      </c>
      <c r="K60" s="3">
        <v>838.47</v>
      </c>
    </row>
    <row r="61" spans="1:11" x14ac:dyDescent="0.3">
      <c r="A61" s="10" t="s">
        <v>1946</v>
      </c>
      <c r="B61" s="1"/>
      <c r="C61" s="3"/>
      <c r="D61" s="1"/>
      <c r="E61" s="3"/>
      <c r="F61" s="1"/>
      <c r="G61" s="3"/>
      <c r="H61" s="1">
        <v>1</v>
      </c>
      <c r="I61" s="3">
        <v>0</v>
      </c>
      <c r="J61" s="1">
        <v>1</v>
      </c>
      <c r="K61" s="3">
        <v>0</v>
      </c>
    </row>
    <row r="62" spans="1:11" x14ac:dyDescent="0.3">
      <c r="A62" s="10" t="s">
        <v>1953</v>
      </c>
      <c r="B62" s="1"/>
      <c r="C62" s="3"/>
      <c r="D62" s="1">
        <v>1</v>
      </c>
      <c r="E62" s="3">
        <v>225.91</v>
      </c>
      <c r="F62" s="1"/>
      <c r="G62" s="3"/>
      <c r="H62" s="1"/>
      <c r="I62" s="3"/>
      <c r="J62" s="1">
        <v>1</v>
      </c>
      <c r="K62" s="3">
        <v>225.91</v>
      </c>
    </row>
    <row r="63" spans="1:11" x14ac:dyDescent="0.3">
      <c r="A63" s="10" t="s">
        <v>1962</v>
      </c>
      <c r="B63" s="1"/>
      <c r="C63" s="3"/>
      <c r="D63" s="1"/>
      <c r="E63" s="3"/>
      <c r="F63" s="1"/>
      <c r="G63" s="3"/>
      <c r="H63" s="1">
        <v>1</v>
      </c>
      <c r="I63" s="3">
        <v>0</v>
      </c>
      <c r="J63" s="1">
        <v>1</v>
      </c>
      <c r="K63" s="3">
        <v>0</v>
      </c>
    </row>
    <row r="64" spans="1:11" x14ac:dyDescent="0.3">
      <c r="A64" s="10" t="s">
        <v>2013</v>
      </c>
      <c r="B64" s="1"/>
      <c r="C64" s="3"/>
      <c r="D64" s="1"/>
      <c r="E64" s="3"/>
      <c r="F64" s="1"/>
      <c r="G64" s="3"/>
      <c r="H64" s="1">
        <v>1</v>
      </c>
      <c r="I64" s="3">
        <v>0</v>
      </c>
      <c r="J64" s="1">
        <v>1</v>
      </c>
      <c r="K64" s="3">
        <v>0</v>
      </c>
    </row>
    <row r="65" spans="1:11" x14ac:dyDescent="0.3">
      <c r="A65" s="10" t="s">
        <v>2018</v>
      </c>
      <c r="B65" s="1"/>
      <c r="C65" s="3"/>
      <c r="D65" s="1">
        <v>1</v>
      </c>
      <c r="E65" s="3">
        <v>1099.8</v>
      </c>
      <c r="F65" s="1"/>
      <c r="G65" s="3"/>
      <c r="H65" s="1"/>
      <c r="I65" s="3"/>
      <c r="J65" s="1">
        <v>1</v>
      </c>
      <c r="K65" s="3">
        <v>1099.8</v>
      </c>
    </row>
    <row r="66" spans="1:11" x14ac:dyDescent="0.3">
      <c r="A66" s="10" t="s">
        <v>2029</v>
      </c>
      <c r="B66" s="1"/>
      <c r="C66" s="3"/>
      <c r="D66" s="1">
        <v>1</v>
      </c>
      <c r="E66" s="3">
        <v>1000.16</v>
      </c>
      <c r="F66" s="1"/>
      <c r="G66" s="3"/>
      <c r="H66" s="1"/>
      <c r="I66" s="3"/>
      <c r="J66" s="1">
        <v>1</v>
      </c>
      <c r="K66" s="3">
        <v>1000.16</v>
      </c>
    </row>
    <row r="67" spans="1:11" x14ac:dyDescent="0.3">
      <c r="A67" s="10" t="s">
        <v>2037</v>
      </c>
      <c r="B67" s="1"/>
      <c r="C67" s="3"/>
      <c r="D67" s="1">
        <v>1</v>
      </c>
      <c r="E67" s="3">
        <v>920.04</v>
      </c>
      <c r="F67" s="1"/>
      <c r="G67" s="3"/>
      <c r="H67" s="1"/>
      <c r="I67" s="3"/>
      <c r="J67" s="1">
        <v>1</v>
      </c>
      <c r="K67" s="3">
        <v>920.04</v>
      </c>
    </row>
    <row r="68" spans="1:11" x14ac:dyDescent="0.3">
      <c r="A68" s="10" t="s">
        <v>1908</v>
      </c>
      <c r="B68" s="1"/>
      <c r="C68" s="3"/>
      <c r="D68" s="1">
        <v>1</v>
      </c>
      <c r="E68" s="3">
        <v>131.88</v>
      </c>
      <c r="F68" s="1"/>
      <c r="G68" s="3"/>
      <c r="H68" s="1"/>
      <c r="I68" s="3"/>
      <c r="J68" s="1">
        <v>1</v>
      </c>
      <c r="K68" s="3">
        <v>131.88</v>
      </c>
    </row>
    <row r="69" spans="1:11" x14ac:dyDescent="0.3">
      <c r="A69" s="10" t="s">
        <v>1909</v>
      </c>
      <c r="B69" s="1"/>
      <c r="C69" s="3"/>
      <c r="D69" s="1">
        <v>1</v>
      </c>
      <c r="E69" s="3">
        <v>244.17</v>
      </c>
      <c r="F69" s="1"/>
      <c r="G69" s="3"/>
      <c r="H69" s="1"/>
      <c r="I69" s="3"/>
      <c r="J69" s="1">
        <v>1</v>
      </c>
      <c r="K69" s="3">
        <v>244.17</v>
      </c>
    </row>
    <row r="70" spans="1:11" x14ac:dyDescent="0.3">
      <c r="A70" s="10" t="s">
        <v>1915</v>
      </c>
      <c r="B70" s="1"/>
      <c r="C70" s="3"/>
      <c r="D70" s="1"/>
      <c r="E70" s="3"/>
      <c r="F70" s="1"/>
      <c r="G70" s="3"/>
      <c r="H70" s="1">
        <v>1</v>
      </c>
      <c r="I70" s="3">
        <v>0</v>
      </c>
      <c r="J70" s="1">
        <v>1</v>
      </c>
      <c r="K70" s="3">
        <v>0</v>
      </c>
    </row>
    <row r="71" spans="1:11" x14ac:dyDescent="0.3">
      <c r="A71" s="10" t="s">
        <v>2078</v>
      </c>
      <c r="B71" s="1"/>
      <c r="C71" s="3"/>
      <c r="D71" s="1">
        <v>1</v>
      </c>
      <c r="E71" s="3">
        <v>883.72</v>
      </c>
      <c r="F71" s="1"/>
      <c r="G71" s="3"/>
      <c r="H71" s="1"/>
      <c r="I71" s="3"/>
      <c r="J71" s="1">
        <v>1</v>
      </c>
      <c r="K71" s="3">
        <v>883.72</v>
      </c>
    </row>
    <row r="72" spans="1:11" x14ac:dyDescent="0.3">
      <c r="A72" s="10" t="s">
        <v>2079</v>
      </c>
      <c r="B72" s="1"/>
      <c r="C72" s="3"/>
      <c r="D72" s="1"/>
      <c r="E72" s="3"/>
      <c r="F72" s="1">
        <v>1</v>
      </c>
      <c r="G72" s="3">
        <v>3995.04</v>
      </c>
      <c r="H72" s="1"/>
      <c r="I72" s="3"/>
      <c r="J72" s="1">
        <v>1</v>
      </c>
      <c r="K72" s="3">
        <v>3995.04</v>
      </c>
    </row>
    <row r="73" spans="1:11" x14ac:dyDescent="0.3">
      <c r="A73" s="10" t="s">
        <v>1999</v>
      </c>
      <c r="B73" s="1"/>
      <c r="C73" s="3"/>
      <c r="D73" s="1"/>
      <c r="E73" s="3"/>
      <c r="F73" s="1"/>
      <c r="G73" s="3"/>
      <c r="H73" s="1">
        <v>1</v>
      </c>
      <c r="I73" s="3">
        <v>0</v>
      </c>
      <c r="J73" s="1">
        <v>1</v>
      </c>
      <c r="K73" s="3">
        <v>0</v>
      </c>
    </row>
    <row r="74" spans="1:11" x14ac:dyDescent="0.3">
      <c r="A74" s="10" t="s">
        <v>2056</v>
      </c>
      <c r="B74" s="1"/>
      <c r="C74" s="3"/>
      <c r="D74" s="1"/>
      <c r="E74" s="3"/>
      <c r="F74" s="1">
        <v>1</v>
      </c>
      <c r="G74" s="3">
        <v>1620.06</v>
      </c>
      <c r="H74" s="1"/>
      <c r="I74" s="3"/>
      <c r="J74" s="1">
        <v>1</v>
      </c>
      <c r="K74" s="3">
        <v>1620.06</v>
      </c>
    </row>
    <row r="75" spans="1:11" x14ac:dyDescent="0.3">
      <c r="A75" s="10" t="s">
        <v>1925</v>
      </c>
      <c r="B75" s="1"/>
      <c r="C75" s="3"/>
      <c r="D75" s="1">
        <v>3</v>
      </c>
      <c r="E75" s="3">
        <v>98.23</v>
      </c>
      <c r="F75" s="1"/>
      <c r="G75" s="3"/>
      <c r="H75" s="1">
        <v>2</v>
      </c>
      <c r="I75" s="3">
        <v>0</v>
      </c>
      <c r="J75" s="1">
        <v>5</v>
      </c>
      <c r="K75" s="3">
        <v>58.938000000000002</v>
      </c>
    </row>
    <row r="76" spans="1:11" x14ac:dyDescent="0.3">
      <c r="A76" s="10" t="s">
        <v>1959</v>
      </c>
      <c r="B76" s="1"/>
      <c r="C76" s="3"/>
      <c r="D76" s="1"/>
      <c r="E76" s="3"/>
      <c r="F76" s="1">
        <v>1</v>
      </c>
      <c r="G76" s="3">
        <v>5603.3600000000006</v>
      </c>
      <c r="H76" s="1"/>
      <c r="I76" s="3"/>
      <c r="J76" s="1">
        <v>1</v>
      </c>
      <c r="K76" s="3">
        <v>5603.3600000000006</v>
      </c>
    </row>
    <row r="77" spans="1:11" x14ac:dyDescent="0.3">
      <c r="A77" s="10" t="s">
        <v>1976</v>
      </c>
      <c r="B77" s="1">
        <v>1</v>
      </c>
      <c r="C77" s="3">
        <v>5021.75</v>
      </c>
      <c r="D77" s="1">
        <v>2</v>
      </c>
      <c r="E77" s="3">
        <v>497.55500000000001</v>
      </c>
      <c r="F77" s="1"/>
      <c r="G77" s="3"/>
      <c r="H77" s="1"/>
      <c r="I77" s="3"/>
      <c r="J77" s="1">
        <v>3</v>
      </c>
      <c r="K77" s="3">
        <v>2005.62</v>
      </c>
    </row>
    <row r="78" spans="1:11" x14ac:dyDescent="0.3">
      <c r="A78" s="10" t="s">
        <v>2020</v>
      </c>
      <c r="B78" s="1"/>
      <c r="C78" s="3"/>
      <c r="D78" s="1">
        <v>1</v>
      </c>
      <c r="E78" s="3">
        <v>508.91999999999996</v>
      </c>
      <c r="F78" s="1"/>
      <c r="G78" s="3"/>
      <c r="H78" s="1"/>
      <c r="I78" s="3"/>
      <c r="J78" s="1">
        <v>1</v>
      </c>
      <c r="K78" s="3">
        <v>508.91999999999996</v>
      </c>
    </row>
    <row r="79" spans="1:11" x14ac:dyDescent="0.3">
      <c r="A79" s="10" t="s">
        <v>2023</v>
      </c>
      <c r="B79" s="1"/>
      <c r="C79" s="3"/>
      <c r="D79" s="1">
        <v>1</v>
      </c>
      <c r="E79" s="3">
        <v>121.51</v>
      </c>
      <c r="F79" s="1"/>
      <c r="G79" s="3"/>
      <c r="H79" s="1"/>
      <c r="I79" s="3"/>
      <c r="J79" s="1">
        <v>1</v>
      </c>
      <c r="K79" s="3">
        <v>121.51</v>
      </c>
    </row>
    <row r="80" spans="1:11" x14ac:dyDescent="0.3">
      <c r="A80" s="10" t="s">
        <v>2025</v>
      </c>
      <c r="B80" s="1"/>
      <c r="C80" s="3"/>
      <c r="D80" s="1"/>
      <c r="E80" s="3"/>
      <c r="F80" s="1">
        <v>1</v>
      </c>
      <c r="G80" s="3">
        <v>2190.75</v>
      </c>
      <c r="H80" s="1"/>
      <c r="I80" s="3"/>
      <c r="J80" s="1">
        <v>1</v>
      </c>
      <c r="K80" s="3">
        <v>2190.75</v>
      </c>
    </row>
    <row r="81" spans="1:11" x14ac:dyDescent="0.3">
      <c r="A81" s="10" t="s">
        <v>2027</v>
      </c>
      <c r="B81" s="1"/>
      <c r="C81" s="3"/>
      <c r="D81" s="1">
        <v>1</v>
      </c>
      <c r="E81" s="3">
        <v>885.56999999999994</v>
      </c>
      <c r="F81" s="1"/>
      <c r="G81" s="3"/>
      <c r="H81" s="1"/>
      <c r="I81" s="3"/>
      <c r="J81" s="1">
        <v>1</v>
      </c>
      <c r="K81" s="3">
        <v>885.56999999999994</v>
      </c>
    </row>
    <row r="82" spans="1:11" x14ac:dyDescent="0.3">
      <c r="A82" s="10" t="s">
        <v>2046</v>
      </c>
      <c r="B82" s="1"/>
      <c r="C82" s="3"/>
      <c r="D82" s="1"/>
      <c r="E82" s="3"/>
      <c r="F82" s="1"/>
      <c r="G82" s="3"/>
      <c r="H82" s="1">
        <v>1</v>
      </c>
      <c r="I82" s="3">
        <v>0</v>
      </c>
      <c r="J82" s="1">
        <v>1</v>
      </c>
      <c r="K82" s="3">
        <v>0</v>
      </c>
    </row>
    <row r="83" spans="1:11" x14ac:dyDescent="0.3">
      <c r="A83" s="10" t="s">
        <v>1951</v>
      </c>
      <c r="B83" s="1"/>
      <c r="C83" s="3"/>
      <c r="D83" s="1">
        <v>1</v>
      </c>
      <c r="E83" s="3">
        <v>1037.44</v>
      </c>
      <c r="F83" s="1"/>
      <c r="G83" s="3"/>
      <c r="H83" s="1"/>
      <c r="I83" s="3"/>
      <c r="J83" s="1">
        <v>1</v>
      </c>
      <c r="K83" s="3">
        <v>1037.44</v>
      </c>
    </row>
    <row r="84" spans="1:11" x14ac:dyDescent="0.3">
      <c r="A84" s="10" t="s">
        <v>1935</v>
      </c>
      <c r="B84" s="1"/>
      <c r="C84" s="3"/>
      <c r="D84" s="1">
        <v>1</v>
      </c>
      <c r="E84" s="3">
        <v>2179.3000000000002</v>
      </c>
      <c r="F84" s="1"/>
      <c r="G84" s="3"/>
      <c r="H84" s="1"/>
      <c r="I84" s="3"/>
      <c r="J84" s="1">
        <v>1</v>
      </c>
      <c r="K84" s="3">
        <v>2179.3000000000002</v>
      </c>
    </row>
    <row r="85" spans="1:11" x14ac:dyDescent="0.3">
      <c r="A85" s="10" t="s">
        <v>1904</v>
      </c>
      <c r="B85" s="1"/>
      <c r="C85" s="3"/>
      <c r="D85" s="1">
        <v>5</v>
      </c>
      <c r="E85" s="3">
        <v>535.50000000000011</v>
      </c>
      <c r="F85" s="1"/>
      <c r="G85" s="3"/>
      <c r="H85" s="1">
        <v>5</v>
      </c>
      <c r="I85" s="3">
        <v>0</v>
      </c>
      <c r="J85" s="1">
        <v>10</v>
      </c>
      <c r="K85" s="3">
        <v>267.75000000000006</v>
      </c>
    </row>
    <row r="86" spans="1:11" x14ac:dyDescent="0.3">
      <c r="A86" s="10" t="s">
        <v>2049</v>
      </c>
      <c r="B86" s="1"/>
      <c r="C86" s="3"/>
      <c r="D86" s="1">
        <v>1</v>
      </c>
      <c r="E86" s="3">
        <v>145.97999999999999</v>
      </c>
      <c r="F86" s="1"/>
      <c r="G86" s="3"/>
      <c r="H86" s="1"/>
      <c r="I86" s="3"/>
      <c r="J86" s="1">
        <v>1</v>
      </c>
      <c r="K86" s="3">
        <v>145.97999999999999</v>
      </c>
    </row>
    <row r="87" spans="1:11" x14ac:dyDescent="0.3">
      <c r="A87" s="10" t="s">
        <v>2047</v>
      </c>
      <c r="B87" s="1"/>
      <c r="C87" s="3"/>
      <c r="D87" s="1"/>
      <c r="E87" s="3"/>
      <c r="F87" s="1"/>
      <c r="G87" s="3"/>
      <c r="H87" s="1">
        <v>1</v>
      </c>
      <c r="I87" s="3">
        <v>0</v>
      </c>
      <c r="J87" s="1">
        <v>1</v>
      </c>
      <c r="K87" s="3">
        <v>0</v>
      </c>
    </row>
    <row r="88" spans="1:11" x14ac:dyDescent="0.3">
      <c r="A88" s="10" t="s">
        <v>2050</v>
      </c>
      <c r="B88" s="1"/>
      <c r="C88" s="3"/>
      <c r="D88" s="1">
        <v>1</v>
      </c>
      <c r="E88" s="3">
        <v>198.13</v>
      </c>
      <c r="F88" s="1"/>
      <c r="G88" s="3"/>
      <c r="H88" s="1"/>
      <c r="I88" s="3"/>
      <c r="J88" s="1">
        <v>1</v>
      </c>
      <c r="K88" s="3">
        <v>198.13</v>
      </c>
    </row>
    <row r="89" spans="1:11" x14ac:dyDescent="0.3">
      <c r="A89" s="10" t="s">
        <v>2055</v>
      </c>
      <c r="B89" s="1"/>
      <c r="C89" s="3"/>
      <c r="D89" s="1"/>
      <c r="E89" s="3"/>
      <c r="F89" s="1"/>
      <c r="G89" s="3"/>
      <c r="H89" s="1">
        <v>1</v>
      </c>
      <c r="I89" s="3">
        <v>0</v>
      </c>
      <c r="J89" s="1">
        <v>1</v>
      </c>
      <c r="K89" s="3">
        <v>0</v>
      </c>
    </row>
    <row r="90" spans="1:11" x14ac:dyDescent="0.3">
      <c r="A90" s="10" t="s">
        <v>2051</v>
      </c>
      <c r="B90" s="1"/>
      <c r="C90" s="3"/>
      <c r="D90" s="1"/>
      <c r="E90" s="3"/>
      <c r="F90" s="1"/>
      <c r="G90" s="3"/>
      <c r="H90" s="1">
        <v>1</v>
      </c>
      <c r="I90" s="3">
        <v>0</v>
      </c>
      <c r="J90" s="1">
        <v>1</v>
      </c>
      <c r="K90" s="3">
        <v>0</v>
      </c>
    </row>
    <row r="91" spans="1:11" x14ac:dyDescent="0.3">
      <c r="A91" s="10" t="s">
        <v>2052</v>
      </c>
      <c r="B91" s="1"/>
      <c r="C91" s="3"/>
      <c r="D91" s="1">
        <v>1</v>
      </c>
      <c r="E91" s="3">
        <v>267.25</v>
      </c>
      <c r="F91" s="1"/>
      <c r="G91" s="3"/>
      <c r="H91" s="1"/>
      <c r="I91" s="3"/>
      <c r="J91" s="1">
        <v>1</v>
      </c>
      <c r="K91" s="3">
        <v>267.25</v>
      </c>
    </row>
    <row r="92" spans="1:11" x14ac:dyDescent="0.3">
      <c r="A92" s="10" t="s">
        <v>2054</v>
      </c>
      <c r="B92" s="1"/>
      <c r="C92" s="3"/>
      <c r="D92" s="1">
        <v>1</v>
      </c>
      <c r="E92" s="3">
        <v>23.77</v>
      </c>
      <c r="F92" s="1"/>
      <c r="G92" s="3"/>
      <c r="H92" s="1"/>
      <c r="I92" s="3"/>
      <c r="J92" s="1">
        <v>1</v>
      </c>
      <c r="K92" s="3">
        <v>23.77</v>
      </c>
    </row>
    <row r="93" spans="1:11" x14ac:dyDescent="0.3">
      <c r="A93" s="10" t="s">
        <v>2053</v>
      </c>
      <c r="B93" s="1"/>
      <c r="C93" s="3"/>
      <c r="D93" s="1"/>
      <c r="E93" s="3"/>
      <c r="F93" s="1"/>
      <c r="G93" s="3"/>
      <c r="H93" s="1">
        <v>1</v>
      </c>
      <c r="I93" s="3">
        <v>0</v>
      </c>
      <c r="J93" s="1">
        <v>1</v>
      </c>
      <c r="K93" s="3">
        <v>0</v>
      </c>
    </row>
    <row r="94" spans="1:11" x14ac:dyDescent="0.3">
      <c r="A94" s="10" t="s">
        <v>2048</v>
      </c>
      <c r="B94" s="1"/>
      <c r="C94" s="3"/>
      <c r="D94" s="1">
        <v>1</v>
      </c>
      <c r="E94" s="3">
        <v>188.91</v>
      </c>
      <c r="F94" s="1"/>
      <c r="G94" s="3"/>
      <c r="H94" s="1"/>
      <c r="I94" s="3"/>
      <c r="J94" s="1">
        <v>1</v>
      </c>
      <c r="K94" s="3">
        <v>188.91</v>
      </c>
    </row>
    <row r="95" spans="1:11" x14ac:dyDescent="0.3">
      <c r="A95" s="10" t="s">
        <v>1968</v>
      </c>
      <c r="B95" s="1"/>
      <c r="C95" s="3"/>
      <c r="D95" s="1"/>
      <c r="E95" s="3"/>
      <c r="F95" s="1"/>
      <c r="G95" s="3"/>
      <c r="H95" s="1">
        <v>1</v>
      </c>
      <c r="I95" s="3">
        <v>0</v>
      </c>
      <c r="J95" s="1">
        <v>1</v>
      </c>
      <c r="K95" s="3">
        <v>0</v>
      </c>
    </row>
    <row r="96" spans="1:11" x14ac:dyDescent="0.3">
      <c r="A96" s="10" t="s">
        <v>2010</v>
      </c>
      <c r="B96" s="1"/>
      <c r="C96" s="3"/>
      <c r="D96" s="1">
        <v>1</v>
      </c>
      <c r="E96" s="3">
        <v>149.04</v>
      </c>
      <c r="F96" s="1"/>
      <c r="G96" s="3"/>
      <c r="H96" s="1"/>
      <c r="I96" s="3"/>
      <c r="J96" s="1">
        <v>1</v>
      </c>
      <c r="K96" s="3">
        <v>149.04</v>
      </c>
    </row>
    <row r="97" spans="1:11" x14ac:dyDescent="0.3">
      <c r="A97" s="10" t="s">
        <v>1936</v>
      </c>
      <c r="B97" s="1"/>
      <c r="C97" s="3"/>
      <c r="D97" s="1">
        <v>3</v>
      </c>
      <c r="E97" s="3">
        <v>281.85666666666663</v>
      </c>
      <c r="F97" s="1"/>
      <c r="G97" s="3"/>
      <c r="H97" s="1">
        <v>1</v>
      </c>
      <c r="I97" s="3">
        <v>0</v>
      </c>
      <c r="J97" s="1">
        <v>4</v>
      </c>
      <c r="K97" s="3">
        <v>211.39249999999998</v>
      </c>
    </row>
    <row r="98" spans="1:11" x14ac:dyDescent="0.3">
      <c r="A98" s="10" t="s">
        <v>1921</v>
      </c>
      <c r="B98" s="1"/>
      <c r="C98" s="3"/>
      <c r="D98" s="1">
        <v>1</v>
      </c>
      <c r="E98" s="3">
        <v>145.68</v>
      </c>
      <c r="F98" s="1"/>
      <c r="G98" s="3"/>
      <c r="H98" s="1"/>
      <c r="I98" s="3"/>
      <c r="J98" s="1">
        <v>1</v>
      </c>
      <c r="K98" s="3">
        <v>145.68</v>
      </c>
    </row>
    <row r="99" spans="1:11" x14ac:dyDescent="0.3">
      <c r="A99" s="10" t="s">
        <v>2038</v>
      </c>
      <c r="B99" s="1"/>
      <c r="C99" s="3"/>
      <c r="D99" s="1">
        <v>1</v>
      </c>
      <c r="E99" s="3">
        <v>278.60000000000002</v>
      </c>
      <c r="F99" s="1"/>
      <c r="G99" s="3"/>
      <c r="H99" s="1"/>
      <c r="I99" s="3"/>
      <c r="J99" s="1">
        <v>1</v>
      </c>
      <c r="K99" s="3">
        <v>278.60000000000002</v>
      </c>
    </row>
    <row r="100" spans="1:11" x14ac:dyDescent="0.3">
      <c r="A100" s="10" t="s">
        <v>1938</v>
      </c>
      <c r="B100" s="1"/>
      <c r="C100" s="3"/>
      <c r="D100" s="1"/>
      <c r="E100" s="3"/>
      <c r="F100" s="1"/>
      <c r="G100" s="3"/>
      <c r="H100" s="1">
        <v>3</v>
      </c>
      <c r="I100" s="3">
        <v>0</v>
      </c>
      <c r="J100" s="1">
        <v>3</v>
      </c>
      <c r="K100" s="3">
        <v>0</v>
      </c>
    </row>
    <row r="101" spans="1:11" x14ac:dyDescent="0.3">
      <c r="A101" s="10" t="s">
        <v>1963</v>
      </c>
      <c r="B101" s="1"/>
      <c r="C101" s="3"/>
      <c r="D101" s="1">
        <v>1</v>
      </c>
      <c r="E101" s="3">
        <v>141.18</v>
      </c>
      <c r="F101" s="1"/>
      <c r="G101" s="3"/>
      <c r="H101" s="1"/>
      <c r="I101" s="3"/>
      <c r="J101" s="1">
        <v>1</v>
      </c>
      <c r="K101" s="3">
        <v>141.18</v>
      </c>
    </row>
    <row r="102" spans="1:11" x14ac:dyDescent="0.3">
      <c r="A102" s="10" t="s">
        <v>2014</v>
      </c>
      <c r="B102" s="1"/>
      <c r="C102" s="3"/>
      <c r="D102" s="1"/>
      <c r="E102" s="3"/>
      <c r="F102" s="1"/>
      <c r="G102" s="3"/>
      <c r="H102" s="1">
        <v>1</v>
      </c>
      <c r="I102" s="3">
        <v>0</v>
      </c>
      <c r="J102" s="1">
        <v>1</v>
      </c>
      <c r="K102" s="3">
        <v>0</v>
      </c>
    </row>
    <row r="103" spans="1:11" x14ac:dyDescent="0.3">
      <c r="A103" s="10" t="s">
        <v>1910</v>
      </c>
      <c r="B103" s="1"/>
      <c r="C103" s="3"/>
      <c r="D103" s="1"/>
      <c r="E103" s="3"/>
      <c r="F103" s="1"/>
      <c r="G103" s="3"/>
      <c r="H103" s="1">
        <v>1</v>
      </c>
      <c r="I103" s="3">
        <v>0</v>
      </c>
      <c r="J103" s="1">
        <v>1</v>
      </c>
      <c r="K103" s="3">
        <v>0</v>
      </c>
    </row>
    <row r="104" spans="1:11" x14ac:dyDescent="0.3">
      <c r="A104" s="10" t="s">
        <v>1916</v>
      </c>
      <c r="B104" s="1"/>
      <c r="C104" s="3"/>
      <c r="D104" s="1"/>
      <c r="E104" s="3"/>
      <c r="F104" s="1"/>
      <c r="G104" s="3"/>
      <c r="H104" s="1">
        <v>1</v>
      </c>
      <c r="I104" s="3">
        <v>0</v>
      </c>
      <c r="J104" s="1">
        <v>1</v>
      </c>
      <c r="K104" s="3">
        <v>0</v>
      </c>
    </row>
    <row r="105" spans="1:11" x14ac:dyDescent="0.3">
      <c r="A105" s="10" t="s">
        <v>2007</v>
      </c>
      <c r="B105" s="1"/>
      <c r="C105" s="3"/>
      <c r="D105" s="1">
        <v>1</v>
      </c>
      <c r="E105" s="3">
        <v>287.8</v>
      </c>
      <c r="F105" s="1"/>
      <c r="G105" s="3"/>
      <c r="H105" s="1"/>
      <c r="I105" s="3"/>
      <c r="J105" s="1">
        <v>1</v>
      </c>
      <c r="K105" s="3">
        <v>287.8</v>
      </c>
    </row>
    <row r="106" spans="1:11" x14ac:dyDescent="0.3">
      <c r="A106" s="10" t="s">
        <v>2030</v>
      </c>
      <c r="B106" s="1"/>
      <c r="C106" s="3"/>
      <c r="D106" s="1">
        <v>1</v>
      </c>
      <c r="E106" s="3">
        <v>701.52</v>
      </c>
      <c r="F106" s="1"/>
      <c r="G106" s="3"/>
      <c r="H106" s="1"/>
      <c r="I106" s="3"/>
      <c r="J106" s="1">
        <v>1</v>
      </c>
      <c r="K106" s="3">
        <v>701.52</v>
      </c>
    </row>
    <row r="107" spans="1:11" x14ac:dyDescent="0.3">
      <c r="A107" s="10" t="s">
        <v>1996</v>
      </c>
      <c r="B107" s="1"/>
      <c r="C107" s="3"/>
      <c r="D107" s="1"/>
      <c r="E107" s="3"/>
      <c r="F107" s="1"/>
      <c r="G107" s="3"/>
      <c r="H107" s="1">
        <v>1</v>
      </c>
      <c r="I107" s="3">
        <v>0</v>
      </c>
      <c r="J107" s="1">
        <v>1</v>
      </c>
      <c r="K107" s="3">
        <v>0</v>
      </c>
    </row>
    <row r="108" spans="1:11" x14ac:dyDescent="0.3">
      <c r="A108" s="10" t="s">
        <v>1987</v>
      </c>
      <c r="B108" s="1"/>
      <c r="C108" s="3"/>
      <c r="D108" s="1"/>
      <c r="E108" s="3"/>
      <c r="F108" s="1"/>
      <c r="G108" s="3"/>
      <c r="H108" s="1">
        <v>1</v>
      </c>
      <c r="I108" s="3">
        <v>0</v>
      </c>
      <c r="J108" s="1">
        <v>1</v>
      </c>
      <c r="K108" s="3">
        <v>0</v>
      </c>
    </row>
    <row r="109" spans="1:11" x14ac:dyDescent="0.3">
      <c r="A109" s="10" t="s">
        <v>1992</v>
      </c>
      <c r="B109" s="1"/>
      <c r="C109" s="3"/>
      <c r="D109" s="1">
        <v>1</v>
      </c>
      <c r="E109" s="3">
        <v>314.5</v>
      </c>
      <c r="F109" s="1"/>
      <c r="G109" s="3"/>
      <c r="H109" s="1"/>
      <c r="I109" s="3"/>
      <c r="J109" s="1">
        <v>1</v>
      </c>
      <c r="K109" s="3">
        <v>314.5</v>
      </c>
    </row>
    <row r="110" spans="1:11" x14ac:dyDescent="0.3">
      <c r="A110" s="10" t="s">
        <v>1981</v>
      </c>
      <c r="B110" s="1"/>
      <c r="C110" s="3"/>
      <c r="D110" s="1">
        <v>1</v>
      </c>
      <c r="E110" s="3">
        <v>131.97</v>
      </c>
      <c r="F110" s="1"/>
      <c r="G110" s="3"/>
      <c r="H110" s="1"/>
      <c r="I110" s="3"/>
      <c r="J110" s="1">
        <v>1</v>
      </c>
      <c r="K110" s="3">
        <v>131.97</v>
      </c>
    </row>
    <row r="111" spans="1:11" x14ac:dyDescent="0.3">
      <c r="A111" s="10" t="s">
        <v>1972</v>
      </c>
      <c r="B111" s="1"/>
      <c r="C111" s="3"/>
      <c r="D111" s="1"/>
      <c r="E111" s="3"/>
      <c r="F111" s="1"/>
      <c r="G111" s="3"/>
      <c r="H111" s="1">
        <v>1</v>
      </c>
      <c r="I111" s="3">
        <v>0</v>
      </c>
      <c r="J111" s="1">
        <v>1</v>
      </c>
      <c r="K111" s="3">
        <v>0</v>
      </c>
    </row>
    <row r="112" spans="1:11" x14ac:dyDescent="0.3">
      <c r="A112" s="10" t="s">
        <v>2003</v>
      </c>
      <c r="B112" s="1">
        <v>1</v>
      </c>
      <c r="C112" s="3">
        <v>943.94999999999993</v>
      </c>
      <c r="D112" s="1"/>
      <c r="E112" s="3"/>
      <c r="F112" s="1"/>
      <c r="G112" s="3"/>
      <c r="H112" s="1"/>
      <c r="I112" s="3"/>
      <c r="J112" s="1">
        <v>1</v>
      </c>
      <c r="K112" s="3">
        <v>943.94999999999993</v>
      </c>
    </row>
    <row r="113" spans="1:11" x14ac:dyDescent="0.3">
      <c r="A113" s="10" t="s">
        <v>1973</v>
      </c>
      <c r="B113" s="1"/>
      <c r="C113" s="3"/>
      <c r="D113" s="1"/>
      <c r="E113" s="3"/>
      <c r="F113" s="1">
        <v>1</v>
      </c>
      <c r="G113" s="3">
        <v>1564.36</v>
      </c>
      <c r="H113" s="1"/>
      <c r="I113" s="3"/>
      <c r="J113" s="1">
        <v>1</v>
      </c>
      <c r="K113" s="3">
        <v>1564.36</v>
      </c>
    </row>
    <row r="114" spans="1:11" x14ac:dyDescent="0.3">
      <c r="A114" s="10" t="s">
        <v>2031</v>
      </c>
      <c r="B114" s="1"/>
      <c r="C114" s="3"/>
      <c r="D114" s="1">
        <v>1</v>
      </c>
      <c r="E114" s="3">
        <v>389.7</v>
      </c>
      <c r="F114" s="1"/>
      <c r="G114" s="3"/>
      <c r="H114" s="1"/>
      <c r="I114" s="3"/>
      <c r="J114" s="1">
        <v>1</v>
      </c>
      <c r="K114" s="3">
        <v>389.7</v>
      </c>
    </row>
    <row r="115" spans="1:11" x14ac:dyDescent="0.3">
      <c r="A115" s="10" t="s">
        <v>2008</v>
      </c>
      <c r="B115" s="1"/>
      <c r="C115" s="3"/>
      <c r="D115" s="1">
        <v>1</v>
      </c>
      <c r="E115" s="3">
        <v>1371.08</v>
      </c>
      <c r="F115" s="1"/>
      <c r="G115" s="3"/>
      <c r="H115" s="1"/>
      <c r="I115" s="3"/>
      <c r="J115" s="1">
        <v>1</v>
      </c>
      <c r="K115" s="3">
        <v>1371.08</v>
      </c>
    </row>
    <row r="116" spans="1:11" x14ac:dyDescent="0.3">
      <c r="A116" s="10" t="s">
        <v>2004</v>
      </c>
      <c r="B116" s="1"/>
      <c r="C116" s="3"/>
      <c r="D116" s="1">
        <v>1</v>
      </c>
      <c r="E116" s="3">
        <v>95.62</v>
      </c>
      <c r="F116" s="1"/>
      <c r="G116" s="3"/>
      <c r="H116" s="1"/>
      <c r="I116" s="3"/>
      <c r="J116" s="1">
        <v>1</v>
      </c>
      <c r="K116" s="3">
        <v>95.62</v>
      </c>
    </row>
    <row r="117" spans="1:11" x14ac:dyDescent="0.3">
      <c r="A117" s="10" t="s">
        <v>1922</v>
      </c>
      <c r="B117" s="1">
        <v>1</v>
      </c>
      <c r="C117" s="3">
        <v>1068.1000000000001</v>
      </c>
      <c r="D117" s="1"/>
      <c r="E117" s="3"/>
      <c r="F117" s="1"/>
      <c r="G117" s="3"/>
      <c r="H117" s="1"/>
      <c r="I117" s="3"/>
      <c r="J117" s="1">
        <v>1</v>
      </c>
      <c r="K117" s="3">
        <v>1068.1000000000001</v>
      </c>
    </row>
    <row r="118" spans="1:11" x14ac:dyDescent="0.3">
      <c r="A118" s="10" t="s">
        <v>2015</v>
      </c>
      <c r="B118" s="1"/>
      <c r="C118" s="3"/>
      <c r="D118" s="1"/>
      <c r="E118" s="3"/>
      <c r="F118" s="1"/>
      <c r="G118" s="3"/>
      <c r="H118" s="1">
        <v>1</v>
      </c>
      <c r="I118" s="3">
        <v>0</v>
      </c>
      <c r="J118" s="1">
        <v>1</v>
      </c>
      <c r="K118" s="3">
        <v>0</v>
      </c>
    </row>
    <row r="119" spans="1:11" x14ac:dyDescent="0.3">
      <c r="A119" s="10" t="s">
        <v>2039</v>
      </c>
      <c r="B119" s="1"/>
      <c r="C119" s="3"/>
      <c r="D119" s="1"/>
      <c r="E119" s="3"/>
      <c r="F119" s="1">
        <v>1</v>
      </c>
      <c r="G119" s="3">
        <v>15680</v>
      </c>
      <c r="H119" s="1"/>
      <c r="I119" s="3"/>
      <c r="J119" s="1">
        <v>1</v>
      </c>
      <c r="K119" s="3">
        <v>15680</v>
      </c>
    </row>
    <row r="120" spans="1:11" x14ac:dyDescent="0.3">
      <c r="A120" s="10" t="s">
        <v>1997</v>
      </c>
      <c r="B120" s="1"/>
      <c r="C120" s="3"/>
      <c r="D120" s="1"/>
      <c r="E120" s="3"/>
      <c r="F120" s="1"/>
      <c r="G120" s="3"/>
      <c r="H120" s="1">
        <v>1</v>
      </c>
      <c r="I120" s="3">
        <v>0</v>
      </c>
      <c r="J120" s="1">
        <v>1</v>
      </c>
      <c r="K120" s="3">
        <v>0</v>
      </c>
    </row>
    <row r="121" spans="1:11" x14ac:dyDescent="0.3">
      <c r="A121" s="10" t="s">
        <v>1988</v>
      </c>
      <c r="B121" s="1"/>
      <c r="C121" s="3"/>
      <c r="D121" s="1">
        <v>1</v>
      </c>
      <c r="E121" s="3">
        <v>817.09999999999991</v>
      </c>
      <c r="F121" s="1"/>
      <c r="G121" s="3"/>
      <c r="H121" s="1"/>
      <c r="I121" s="3"/>
      <c r="J121" s="1">
        <v>1</v>
      </c>
      <c r="K121" s="3">
        <v>817.09999999999991</v>
      </c>
    </row>
    <row r="122" spans="1:11" x14ac:dyDescent="0.3">
      <c r="A122" s="10" t="s">
        <v>1982</v>
      </c>
      <c r="B122" s="1"/>
      <c r="C122" s="3"/>
      <c r="D122" s="1"/>
      <c r="E122" s="3"/>
      <c r="F122" s="1"/>
      <c r="G122" s="3"/>
      <c r="H122" s="1">
        <v>1</v>
      </c>
      <c r="I122" s="3">
        <v>0</v>
      </c>
      <c r="J122" s="1">
        <v>1</v>
      </c>
      <c r="K122" s="3">
        <v>0</v>
      </c>
    </row>
    <row r="123" spans="1:11" x14ac:dyDescent="0.3">
      <c r="A123" s="10" t="s">
        <v>1993</v>
      </c>
      <c r="B123" s="1"/>
      <c r="C123" s="3"/>
      <c r="D123" s="1"/>
      <c r="E123" s="3"/>
      <c r="F123" s="1"/>
      <c r="G123" s="3"/>
      <c r="H123" s="1">
        <v>1</v>
      </c>
      <c r="I123" s="3">
        <v>0</v>
      </c>
      <c r="J123" s="1">
        <v>1</v>
      </c>
      <c r="K123" s="3">
        <v>0</v>
      </c>
    </row>
    <row r="124" spans="1:11" x14ac:dyDescent="0.3">
      <c r="A124" s="10" t="s">
        <v>1917</v>
      </c>
      <c r="B124" s="1">
        <v>1</v>
      </c>
      <c r="C124" s="3">
        <v>26030</v>
      </c>
      <c r="D124" s="1"/>
      <c r="E124" s="3"/>
      <c r="F124" s="1"/>
      <c r="G124" s="3"/>
      <c r="H124" s="1"/>
      <c r="I124" s="3"/>
      <c r="J124" s="1">
        <v>1</v>
      </c>
      <c r="K124" s="3">
        <v>26030</v>
      </c>
    </row>
    <row r="125" spans="1:11" x14ac:dyDescent="0.3">
      <c r="A125" s="10" t="s">
        <v>1911</v>
      </c>
      <c r="B125" s="1"/>
      <c r="C125" s="3"/>
      <c r="D125" s="1"/>
      <c r="E125" s="3"/>
      <c r="F125" s="1"/>
      <c r="G125" s="3"/>
      <c r="H125" s="1">
        <v>1</v>
      </c>
      <c r="I125" s="3">
        <v>0</v>
      </c>
      <c r="J125" s="1">
        <v>1</v>
      </c>
      <c r="K125" s="3">
        <v>0</v>
      </c>
    </row>
    <row r="126" spans="1:11" x14ac:dyDescent="0.3">
      <c r="A126" s="10" t="s">
        <v>1947</v>
      </c>
      <c r="B126" s="1"/>
      <c r="C126" s="3"/>
      <c r="D126" s="1">
        <v>1</v>
      </c>
      <c r="E126" s="3">
        <v>584.04999999999995</v>
      </c>
      <c r="F126" s="1"/>
      <c r="G126" s="3"/>
      <c r="H126" s="1"/>
      <c r="I126" s="3"/>
      <c r="J126" s="1">
        <v>1</v>
      </c>
      <c r="K126" s="3">
        <v>584.04999999999995</v>
      </c>
    </row>
    <row r="127" spans="1:11" x14ac:dyDescent="0.3">
      <c r="A127" s="10" t="s">
        <v>1964</v>
      </c>
      <c r="B127" s="1"/>
      <c r="C127" s="3"/>
      <c r="D127" s="1">
        <v>1</v>
      </c>
      <c r="E127" s="3">
        <v>755.02</v>
      </c>
      <c r="F127" s="1"/>
      <c r="G127" s="3"/>
      <c r="H127" s="1"/>
      <c r="I127" s="3"/>
      <c r="J127" s="1">
        <v>1</v>
      </c>
      <c r="K127" s="3">
        <v>755.02</v>
      </c>
    </row>
    <row r="128" spans="1:11" x14ac:dyDescent="0.3">
      <c r="A128" s="10" t="s">
        <v>1939</v>
      </c>
      <c r="B128" s="1"/>
      <c r="C128" s="3"/>
      <c r="D128" s="1"/>
      <c r="E128" s="3"/>
      <c r="F128" s="1"/>
      <c r="G128" s="3"/>
      <c r="H128" s="1">
        <v>1</v>
      </c>
      <c r="I128" s="3">
        <v>0</v>
      </c>
      <c r="J128" s="1">
        <v>1</v>
      </c>
      <c r="K128" s="3">
        <v>0</v>
      </c>
    </row>
    <row r="129" spans="1:11" x14ac:dyDescent="0.3">
      <c r="A129" s="10" t="s">
        <v>1954</v>
      </c>
      <c r="B129" s="1"/>
      <c r="C129" s="3"/>
      <c r="D129" s="1">
        <v>1</v>
      </c>
      <c r="E129" s="3">
        <v>305.08</v>
      </c>
      <c r="F129" s="1"/>
      <c r="G129" s="3"/>
      <c r="H129" s="1"/>
      <c r="I129" s="3"/>
      <c r="J129" s="1">
        <v>1</v>
      </c>
      <c r="K129" s="3">
        <v>305.08</v>
      </c>
    </row>
    <row r="130" spans="1:11" x14ac:dyDescent="0.3">
      <c r="A130" s="10" t="s">
        <v>1983</v>
      </c>
      <c r="B130" s="1"/>
      <c r="C130" s="3"/>
      <c r="D130" s="1"/>
      <c r="E130" s="3"/>
      <c r="F130" s="1"/>
      <c r="G130" s="3"/>
      <c r="H130" s="1">
        <v>1</v>
      </c>
      <c r="I130" s="3">
        <v>0</v>
      </c>
      <c r="J130" s="1">
        <v>1</v>
      </c>
      <c r="K130" s="3">
        <v>0</v>
      </c>
    </row>
    <row r="131" spans="1:11" x14ac:dyDescent="0.3">
      <c r="A131" s="10" t="s">
        <v>1994</v>
      </c>
      <c r="B131" s="1"/>
      <c r="C131" s="3"/>
      <c r="D131" s="1"/>
      <c r="E131" s="3"/>
      <c r="F131" s="1"/>
      <c r="G131" s="3"/>
      <c r="H131" s="1">
        <v>1</v>
      </c>
      <c r="I131" s="3">
        <v>0</v>
      </c>
      <c r="J131" s="1">
        <v>1</v>
      </c>
      <c r="K131" s="3">
        <v>0</v>
      </c>
    </row>
    <row r="132" spans="1:11" x14ac:dyDescent="0.3">
      <c r="A132" s="10" t="s">
        <v>1989</v>
      </c>
      <c r="B132" s="1"/>
      <c r="C132" s="3"/>
      <c r="D132" s="1">
        <v>1</v>
      </c>
      <c r="E132" s="3">
        <v>413.52</v>
      </c>
      <c r="F132" s="1"/>
      <c r="G132" s="3"/>
      <c r="H132" s="1"/>
      <c r="I132" s="3"/>
      <c r="J132" s="1">
        <v>1</v>
      </c>
      <c r="K132" s="3">
        <v>413.52</v>
      </c>
    </row>
    <row r="133" spans="1:11" x14ac:dyDescent="0.3">
      <c r="A133" s="10" t="s">
        <v>1998</v>
      </c>
      <c r="B133" s="1"/>
      <c r="C133" s="3"/>
      <c r="D133" s="1">
        <v>1</v>
      </c>
      <c r="E133" s="3">
        <v>200.68</v>
      </c>
      <c r="F133" s="1"/>
      <c r="G133" s="3"/>
      <c r="H133" s="1"/>
      <c r="I133" s="3"/>
      <c r="J133" s="1">
        <v>1</v>
      </c>
      <c r="K133" s="3">
        <v>200.68</v>
      </c>
    </row>
    <row r="134" spans="1:11" x14ac:dyDescent="0.3">
      <c r="A134" s="10" t="s">
        <v>1974</v>
      </c>
      <c r="B134" s="1"/>
      <c r="C134" s="3"/>
      <c r="D134" s="1">
        <v>1</v>
      </c>
      <c r="E134" s="3">
        <v>107.9</v>
      </c>
      <c r="F134" s="1"/>
      <c r="G134" s="3"/>
      <c r="H134" s="1"/>
      <c r="I134" s="3"/>
      <c r="J134" s="1">
        <v>1</v>
      </c>
      <c r="K134" s="3">
        <v>107.9</v>
      </c>
    </row>
    <row r="135" spans="1:11" x14ac:dyDescent="0.3">
      <c r="A135" s="10" t="s">
        <v>1923</v>
      </c>
      <c r="B135" s="1"/>
      <c r="C135" s="3"/>
      <c r="D135" s="1">
        <v>1</v>
      </c>
      <c r="E135" s="3">
        <v>861.80000000000007</v>
      </c>
      <c r="F135" s="1"/>
      <c r="G135" s="3"/>
      <c r="H135" s="1"/>
      <c r="I135" s="3"/>
      <c r="J135" s="1">
        <v>1</v>
      </c>
      <c r="K135" s="3">
        <v>861.80000000000007</v>
      </c>
    </row>
    <row r="136" spans="1:11" x14ac:dyDescent="0.3">
      <c r="A136" s="10" t="s">
        <v>2032</v>
      </c>
      <c r="B136" s="1"/>
      <c r="C136" s="3"/>
      <c r="D136" s="1">
        <v>1</v>
      </c>
      <c r="E136" s="3">
        <v>254.86</v>
      </c>
      <c r="F136" s="1"/>
      <c r="G136" s="3"/>
      <c r="H136" s="1"/>
      <c r="I136" s="3"/>
      <c r="J136" s="1">
        <v>1</v>
      </c>
      <c r="K136" s="3">
        <v>254.86</v>
      </c>
    </row>
    <row r="137" spans="1:11" x14ac:dyDescent="0.3">
      <c r="A137" s="10" t="s">
        <v>2016</v>
      </c>
      <c r="B137" s="1"/>
      <c r="C137" s="3"/>
      <c r="D137" s="1">
        <v>1</v>
      </c>
      <c r="E137" s="3">
        <v>169.98</v>
      </c>
      <c r="F137" s="1"/>
      <c r="G137" s="3"/>
      <c r="H137" s="1"/>
      <c r="I137" s="3"/>
      <c r="J137" s="1">
        <v>1</v>
      </c>
      <c r="K137" s="3">
        <v>169.98</v>
      </c>
    </row>
    <row r="138" spans="1:11" x14ac:dyDescent="0.3">
      <c r="A138" s="10" t="s">
        <v>2040</v>
      </c>
      <c r="B138" s="1"/>
      <c r="C138" s="3"/>
      <c r="D138" s="1">
        <v>1</v>
      </c>
      <c r="E138" s="3">
        <v>387.6</v>
      </c>
      <c r="F138" s="1"/>
      <c r="G138" s="3"/>
      <c r="H138" s="1"/>
      <c r="I138" s="3"/>
      <c r="J138" s="1">
        <v>1</v>
      </c>
      <c r="K138" s="3">
        <v>387.6</v>
      </c>
    </row>
    <row r="139" spans="1:11" x14ac:dyDescent="0.3">
      <c r="A139" s="10" t="s">
        <v>1912</v>
      </c>
      <c r="B139" s="1"/>
      <c r="C139" s="3"/>
      <c r="D139" s="1"/>
      <c r="E139" s="3"/>
      <c r="F139" s="1"/>
      <c r="G139" s="3"/>
      <c r="H139" s="1">
        <v>1</v>
      </c>
      <c r="I139" s="3">
        <v>0</v>
      </c>
      <c r="J139" s="1">
        <v>1</v>
      </c>
      <c r="K139" s="3">
        <v>0</v>
      </c>
    </row>
    <row r="140" spans="1:11" x14ac:dyDescent="0.3">
      <c r="A140" s="10" t="s">
        <v>1918</v>
      </c>
      <c r="B140" s="1"/>
      <c r="C140" s="3"/>
      <c r="D140" s="1">
        <v>1</v>
      </c>
      <c r="E140" s="3">
        <v>321.05</v>
      </c>
      <c r="F140" s="1"/>
      <c r="G140" s="3"/>
      <c r="H140" s="1"/>
      <c r="I140" s="3"/>
      <c r="J140" s="1">
        <v>1</v>
      </c>
      <c r="K140" s="3">
        <v>321.05</v>
      </c>
    </row>
    <row r="141" spans="1:11" x14ac:dyDescent="0.3">
      <c r="A141" s="10" t="s">
        <v>2009</v>
      </c>
      <c r="B141" s="1"/>
      <c r="C141" s="3"/>
      <c r="D141" s="1">
        <v>1</v>
      </c>
      <c r="E141" s="3">
        <v>121.07</v>
      </c>
      <c r="F141" s="1"/>
      <c r="G141" s="3"/>
      <c r="H141" s="1"/>
      <c r="I141" s="3"/>
      <c r="J141" s="1">
        <v>1</v>
      </c>
      <c r="K141" s="3">
        <v>121.07</v>
      </c>
    </row>
    <row r="142" spans="1:11" x14ac:dyDescent="0.3">
      <c r="A142" s="10" t="s">
        <v>2005</v>
      </c>
      <c r="B142" s="1"/>
      <c r="C142" s="3"/>
      <c r="D142" s="1"/>
      <c r="E142" s="3"/>
      <c r="F142" s="1">
        <v>1</v>
      </c>
      <c r="G142" s="3">
        <v>2464.98</v>
      </c>
      <c r="H142" s="1"/>
      <c r="I142" s="3"/>
      <c r="J142" s="1">
        <v>1</v>
      </c>
      <c r="K142" s="3">
        <v>2464.98</v>
      </c>
    </row>
    <row r="143" spans="1:11" x14ac:dyDescent="0.3">
      <c r="A143" s="10" t="s">
        <v>2033</v>
      </c>
      <c r="B143" s="1"/>
      <c r="C143" s="3"/>
      <c r="D143" s="1">
        <v>1</v>
      </c>
      <c r="E143" s="3">
        <v>1194.6600000000001</v>
      </c>
      <c r="F143" s="1"/>
      <c r="G143" s="3"/>
      <c r="H143" s="1"/>
      <c r="I143" s="3"/>
      <c r="J143" s="1">
        <v>1</v>
      </c>
      <c r="K143" s="3">
        <v>1194.6600000000001</v>
      </c>
    </row>
    <row r="144" spans="1:11" x14ac:dyDescent="0.3">
      <c r="A144" s="10" t="s">
        <v>2041</v>
      </c>
      <c r="B144" s="1"/>
      <c r="C144" s="3"/>
      <c r="D144" s="1"/>
      <c r="E144" s="3"/>
      <c r="F144" s="1"/>
      <c r="G144" s="3"/>
      <c r="H144" s="1">
        <v>1</v>
      </c>
      <c r="I144" s="3">
        <v>0</v>
      </c>
      <c r="J144" s="1">
        <v>1</v>
      </c>
      <c r="K144" s="3">
        <v>0</v>
      </c>
    </row>
    <row r="145" spans="1:11" x14ac:dyDescent="0.3">
      <c r="A145" s="10" t="s">
        <v>2017</v>
      </c>
      <c r="B145" s="1"/>
      <c r="C145" s="3"/>
      <c r="D145" s="1"/>
      <c r="E145" s="3"/>
      <c r="F145" s="1"/>
      <c r="G145" s="3"/>
      <c r="H145" s="1">
        <v>1</v>
      </c>
      <c r="I145" s="3">
        <v>0</v>
      </c>
      <c r="J145" s="1">
        <v>1</v>
      </c>
      <c r="K145" s="3">
        <v>0</v>
      </c>
    </row>
    <row r="146" spans="1:11" x14ac:dyDescent="0.3">
      <c r="A146" s="10" t="s">
        <v>1984</v>
      </c>
      <c r="B146" s="1"/>
      <c r="C146" s="3"/>
      <c r="D146" s="1">
        <v>3</v>
      </c>
      <c r="E146" s="3">
        <v>1370.08</v>
      </c>
      <c r="F146" s="1"/>
      <c r="G146" s="3"/>
      <c r="H146" s="1">
        <v>1</v>
      </c>
      <c r="I146" s="3">
        <v>0</v>
      </c>
      <c r="J146" s="1">
        <v>4</v>
      </c>
      <c r="K146" s="3">
        <v>1027.56</v>
      </c>
    </row>
    <row r="147" spans="1:11" x14ac:dyDescent="0.3">
      <c r="A147" s="10" t="s">
        <v>1975</v>
      </c>
      <c r="B147" s="1"/>
      <c r="C147" s="3"/>
      <c r="D147" s="1">
        <v>1</v>
      </c>
      <c r="E147" s="3">
        <v>442.43999999999994</v>
      </c>
      <c r="F147" s="1"/>
      <c r="G147" s="3"/>
      <c r="H147" s="1"/>
      <c r="I147" s="3"/>
      <c r="J147" s="1">
        <v>1</v>
      </c>
      <c r="K147" s="3">
        <v>442.43999999999994</v>
      </c>
    </row>
    <row r="148" spans="1:11" x14ac:dyDescent="0.3">
      <c r="A148" s="10" t="s">
        <v>1913</v>
      </c>
      <c r="B148" s="1"/>
      <c r="C148" s="3"/>
      <c r="D148" s="1"/>
      <c r="E148" s="3"/>
      <c r="F148" s="1"/>
      <c r="G148" s="3"/>
      <c r="H148" s="1">
        <v>2</v>
      </c>
      <c r="I148" s="3">
        <v>0</v>
      </c>
      <c r="J148" s="1">
        <v>2</v>
      </c>
      <c r="K148" s="3">
        <v>0</v>
      </c>
    </row>
    <row r="149" spans="1:11" x14ac:dyDescent="0.3">
      <c r="A149" s="10" t="s">
        <v>1924</v>
      </c>
      <c r="B149" s="1"/>
      <c r="C149" s="3"/>
      <c r="D149" s="1"/>
      <c r="E149" s="3"/>
      <c r="F149" s="1"/>
      <c r="G149" s="3"/>
      <c r="H149" s="1">
        <v>1</v>
      </c>
      <c r="I149" s="3">
        <v>0</v>
      </c>
      <c r="J149" s="1">
        <v>1</v>
      </c>
      <c r="K149" s="3">
        <v>0</v>
      </c>
    </row>
    <row r="150" spans="1:11" x14ac:dyDescent="0.3">
      <c r="A150" s="10" t="s">
        <v>2042</v>
      </c>
      <c r="B150" s="1"/>
      <c r="C150" s="3"/>
      <c r="D150" s="1">
        <v>1</v>
      </c>
      <c r="E150" s="3">
        <v>133.31</v>
      </c>
      <c r="F150" s="1"/>
      <c r="G150" s="3"/>
      <c r="H150" s="1"/>
      <c r="I150" s="3"/>
      <c r="J150" s="1">
        <v>1</v>
      </c>
      <c r="K150" s="3">
        <v>133.31</v>
      </c>
    </row>
    <row r="151" spans="1:11" x14ac:dyDescent="0.3">
      <c r="A151" s="10" t="s">
        <v>1914</v>
      </c>
      <c r="B151" s="1"/>
      <c r="C151" s="3"/>
      <c r="D151" s="1">
        <v>1</v>
      </c>
      <c r="E151" s="3">
        <v>241.12</v>
      </c>
      <c r="F151" s="1"/>
      <c r="G151" s="3"/>
      <c r="H151" s="1"/>
      <c r="I151" s="3"/>
      <c r="J151" s="1">
        <v>1</v>
      </c>
      <c r="K151" s="3">
        <v>241.12</v>
      </c>
    </row>
    <row r="152" spans="1:11" x14ac:dyDescent="0.3">
      <c r="A152" s="10" t="s">
        <v>1905</v>
      </c>
      <c r="B152" s="1"/>
      <c r="C152" s="3"/>
      <c r="D152" s="1">
        <v>1</v>
      </c>
      <c r="E152" s="3">
        <v>276.22000000000003</v>
      </c>
      <c r="F152" s="1"/>
      <c r="G152" s="3"/>
      <c r="H152" s="1"/>
      <c r="I152" s="3"/>
      <c r="J152" s="1">
        <v>1</v>
      </c>
      <c r="K152" s="3">
        <v>276.22000000000003</v>
      </c>
    </row>
    <row r="153" spans="1:11" x14ac:dyDescent="0.3">
      <c r="A153" s="10" t="s">
        <v>2080</v>
      </c>
      <c r="B153" s="1">
        <v>1</v>
      </c>
      <c r="C153" s="3">
        <v>28074</v>
      </c>
      <c r="D153" s="1"/>
      <c r="E153" s="3"/>
      <c r="F153" s="1"/>
      <c r="G153" s="3"/>
      <c r="H153" s="1"/>
      <c r="I153" s="3"/>
      <c r="J153" s="1">
        <v>1</v>
      </c>
      <c r="K153" s="3">
        <v>28074</v>
      </c>
    </row>
    <row r="154" spans="1:11" x14ac:dyDescent="0.3">
      <c r="A154" s="10" t="s">
        <v>2028</v>
      </c>
      <c r="B154" s="1"/>
      <c r="C154" s="3"/>
      <c r="D154" s="1">
        <v>1</v>
      </c>
      <c r="E154" s="3">
        <v>243.78</v>
      </c>
      <c r="F154" s="1"/>
      <c r="G154" s="3"/>
      <c r="H154" s="1"/>
      <c r="I154" s="3"/>
      <c r="J154" s="1">
        <v>1</v>
      </c>
      <c r="K154" s="3">
        <v>243.78</v>
      </c>
    </row>
    <row r="155" spans="1:11" x14ac:dyDescent="0.3">
      <c r="A155" s="10" t="s">
        <v>2059</v>
      </c>
      <c r="B155" s="1"/>
      <c r="C155" s="3"/>
      <c r="D155" s="1">
        <v>1</v>
      </c>
      <c r="E155" s="3">
        <v>166.58</v>
      </c>
      <c r="F155" s="1"/>
      <c r="G155" s="3"/>
      <c r="H155" s="1"/>
      <c r="I155" s="3"/>
      <c r="J155" s="1">
        <v>1</v>
      </c>
      <c r="K155" s="3">
        <v>166.58</v>
      </c>
    </row>
    <row r="156" spans="1:11" x14ac:dyDescent="0.3">
      <c r="A156" s="10" t="s">
        <v>2019</v>
      </c>
      <c r="B156" s="1"/>
      <c r="C156" s="3"/>
      <c r="D156" s="1"/>
      <c r="E156" s="3"/>
      <c r="F156" s="1">
        <v>1</v>
      </c>
      <c r="G156" s="3">
        <v>1190.1600000000001</v>
      </c>
      <c r="H156" s="1"/>
      <c r="I156" s="3"/>
      <c r="J156" s="1">
        <v>1</v>
      </c>
      <c r="K156" s="3">
        <v>1190.1600000000001</v>
      </c>
    </row>
    <row r="157" spans="1:11" x14ac:dyDescent="0.3">
      <c r="A157" s="10" t="s">
        <v>1970</v>
      </c>
      <c r="B157" s="1"/>
      <c r="C157" s="3"/>
      <c r="D157" s="1">
        <v>1</v>
      </c>
      <c r="E157" s="3">
        <v>93.82</v>
      </c>
      <c r="F157" s="1"/>
      <c r="G157" s="3"/>
      <c r="H157" s="1"/>
      <c r="I157" s="3"/>
      <c r="J157" s="1">
        <v>1</v>
      </c>
      <c r="K157" s="3">
        <v>93.82</v>
      </c>
    </row>
    <row r="158" spans="1:11" x14ac:dyDescent="0.3">
      <c r="A158" s="10" t="s">
        <v>2012</v>
      </c>
      <c r="B158" s="1"/>
      <c r="C158" s="3"/>
      <c r="D158" s="1"/>
      <c r="E158" s="3"/>
      <c r="F158" s="1"/>
      <c r="G158" s="3"/>
      <c r="H158" s="1">
        <v>1</v>
      </c>
      <c r="I158" s="3">
        <v>0</v>
      </c>
      <c r="J158" s="1">
        <v>1</v>
      </c>
      <c r="K158" s="3">
        <v>0</v>
      </c>
    </row>
    <row r="159" spans="1:11" x14ac:dyDescent="0.3">
      <c r="A159" s="10" t="s">
        <v>2045</v>
      </c>
      <c r="B159" s="1"/>
      <c r="C159" s="3"/>
      <c r="D159" s="1"/>
      <c r="E159" s="3"/>
      <c r="F159" s="1"/>
      <c r="G159" s="3"/>
      <c r="H159" s="1">
        <v>1</v>
      </c>
      <c r="I159" s="3">
        <v>0</v>
      </c>
      <c r="J159" s="1">
        <v>1</v>
      </c>
      <c r="K159" s="3">
        <v>0</v>
      </c>
    </row>
    <row r="160" spans="1:11" x14ac:dyDescent="0.3">
      <c r="A160" s="10" t="s">
        <v>2022</v>
      </c>
      <c r="B160" s="1"/>
      <c r="C160" s="3"/>
      <c r="D160" s="1"/>
      <c r="E160" s="3"/>
      <c r="F160" s="1">
        <v>1</v>
      </c>
      <c r="G160" s="3">
        <v>2269.1999999999998</v>
      </c>
      <c r="H160" s="1"/>
      <c r="I160" s="3"/>
      <c r="J160" s="1">
        <v>1</v>
      </c>
      <c r="K160" s="3">
        <v>2269.1999999999998</v>
      </c>
    </row>
    <row r="161" spans="1:11" x14ac:dyDescent="0.3">
      <c r="A161" s="10" t="s">
        <v>1906</v>
      </c>
      <c r="B161" s="1"/>
      <c r="C161" s="3"/>
      <c r="D161" s="1">
        <v>1</v>
      </c>
      <c r="E161" s="3">
        <v>21.37</v>
      </c>
      <c r="F161" s="1"/>
      <c r="G161" s="3"/>
      <c r="H161" s="1"/>
      <c r="I161" s="3"/>
      <c r="J161" s="1">
        <v>1</v>
      </c>
      <c r="K161" s="3">
        <v>21.37</v>
      </c>
    </row>
    <row r="162" spans="1:11" x14ac:dyDescent="0.3">
      <c r="A162" s="10" t="s">
        <v>2057</v>
      </c>
      <c r="B162" s="1"/>
      <c r="C162" s="3"/>
      <c r="D162" s="1"/>
      <c r="E162" s="3"/>
      <c r="F162" s="1"/>
      <c r="G162" s="3"/>
      <c r="H162" s="1">
        <v>1</v>
      </c>
      <c r="I162" s="3">
        <v>0</v>
      </c>
      <c r="J162" s="1">
        <v>1</v>
      </c>
      <c r="K162" s="3">
        <v>0</v>
      </c>
    </row>
    <row r="163" spans="1:11" x14ac:dyDescent="0.3">
      <c r="A163" s="10" t="s">
        <v>2058</v>
      </c>
      <c r="B163" s="1"/>
      <c r="C163" s="3"/>
      <c r="D163" s="1"/>
      <c r="E163" s="3"/>
      <c r="F163" s="1">
        <v>1</v>
      </c>
      <c r="G163" s="3">
        <v>3185.71</v>
      </c>
      <c r="H163" s="1"/>
      <c r="I163" s="3"/>
      <c r="J163" s="1">
        <v>1</v>
      </c>
      <c r="K163" s="3">
        <v>3185.71</v>
      </c>
    </row>
    <row r="164" spans="1:11" x14ac:dyDescent="0.3">
      <c r="A164" s="10" t="s">
        <v>2021</v>
      </c>
      <c r="B164" s="1"/>
      <c r="C164" s="3"/>
      <c r="D164" s="1">
        <v>1</v>
      </c>
      <c r="E164" s="3">
        <v>1459.22</v>
      </c>
      <c r="F164" s="1"/>
      <c r="G164" s="3"/>
      <c r="H164" s="1"/>
      <c r="I164" s="3"/>
      <c r="J164" s="1">
        <v>1</v>
      </c>
      <c r="K164" s="3">
        <v>1459.22</v>
      </c>
    </row>
    <row r="165" spans="1:11" x14ac:dyDescent="0.3">
      <c r="A165" s="10" t="s">
        <v>2026</v>
      </c>
      <c r="B165" s="1"/>
      <c r="C165" s="3"/>
      <c r="D165" s="1"/>
      <c r="E165" s="3"/>
      <c r="F165" s="1">
        <v>1</v>
      </c>
      <c r="G165" s="3">
        <v>179.06</v>
      </c>
      <c r="H165" s="1"/>
      <c r="I165" s="3"/>
      <c r="J165" s="1">
        <v>1</v>
      </c>
      <c r="K165" s="3">
        <v>179.06</v>
      </c>
    </row>
    <row r="166" spans="1:11" x14ac:dyDescent="0.3">
      <c r="A166" s="10" t="s">
        <v>2024</v>
      </c>
      <c r="B166" s="1"/>
      <c r="C166" s="3"/>
      <c r="D166" s="1">
        <v>1</v>
      </c>
      <c r="E166" s="3">
        <v>1276.02</v>
      </c>
      <c r="F166" s="1"/>
      <c r="G166" s="3"/>
      <c r="H166" s="1"/>
      <c r="I166" s="3"/>
      <c r="J166" s="1">
        <v>1</v>
      </c>
      <c r="K166" s="3">
        <v>1276.02</v>
      </c>
    </row>
    <row r="167" spans="1:11" x14ac:dyDescent="0.3">
      <c r="A167" s="10" t="s">
        <v>2081</v>
      </c>
      <c r="B167" s="1"/>
      <c r="C167" s="3"/>
      <c r="D167" s="1">
        <v>3</v>
      </c>
      <c r="E167" s="3">
        <v>414.33666666666664</v>
      </c>
      <c r="F167" s="1"/>
      <c r="G167" s="3"/>
      <c r="H167" s="1">
        <v>2</v>
      </c>
      <c r="I167" s="3">
        <v>0</v>
      </c>
      <c r="J167" s="1">
        <v>5</v>
      </c>
      <c r="K167" s="3">
        <v>248.602</v>
      </c>
    </row>
    <row r="168" spans="1:11" x14ac:dyDescent="0.3">
      <c r="A168" s="10" t="s">
        <v>2082</v>
      </c>
      <c r="B168" s="1">
        <v>81</v>
      </c>
      <c r="C168" s="3">
        <v>10243.781358024693</v>
      </c>
      <c r="D168" s="1">
        <v>983</v>
      </c>
      <c r="E168" s="3">
        <v>537.141709053917</v>
      </c>
      <c r="F168" s="1">
        <v>349</v>
      </c>
      <c r="G168" s="3">
        <v>1832.9119484240682</v>
      </c>
      <c r="H168" s="1">
        <v>378</v>
      </c>
      <c r="I168" s="3">
        <v>0</v>
      </c>
      <c r="J168" s="1">
        <v>1791</v>
      </c>
      <c r="K168" s="3">
        <v>1115.2668118369627</v>
      </c>
    </row>
    <row r="169" spans="1:11" x14ac:dyDescent="0.3">
      <c r="A169" s="10" t="s">
        <v>2065</v>
      </c>
      <c r="B169" s="1">
        <v>86</v>
      </c>
      <c r="C169" s="3">
        <v>10359.117325581397</v>
      </c>
      <c r="D169" s="1">
        <v>1095</v>
      </c>
      <c r="E169" s="3">
        <v>535.42766210045681</v>
      </c>
      <c r="F169" s="1">
        <v>368</v>
      </c>
      <c r="G169" s="3">
        <v>1912.6920923913033</v>
      </c>
      <c r="H169" s="1">
        <v>451</v>
      </c>
      <c r="I169" s="3">
        <v>0</v>
      </c>
      <c r="J169" s="1">
        <v>2000</v>
      </c>
      <c r="K169" s="3">
        <v>1090.5240350000001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702B-32B9-4216-9AAA-20924FD6A546}">
  <dimension ref="A1:J2001"/>
  <sheetViews>
    <sheetView topLeftCell="I1" workbookViewId="0">
      <selection activeCell="M15" sqref="M15"/>
    </sheetView>
  </sheetViews>
  <sheetFormatPr defaultRowHeight="14.4" x14ac:dyDescent="0.3"/>
  <cols>
    <col min="1" max="1" width="104.109375" customWidth="1"/>
    <col min="2" max="2" width="9" style="7" bestFit="1" customWidth="1"/>
    <col min="3" max="3" width="6.6640625" style="8" bestFit="1" customWidth="1"/>
    <col min="4" max="4" width="17.88671875" bestFit="1" customWidth="1"/>
    <col min="5" max="5" width="11.33203125" style="6" bestFit="1" customWidth="1"/>
    <col min="6" max="6" width="15.109375" bestFit="1" customWidth="1"/>
    <col min="7" max="7" width="15.5546875" bestFit="1" customWidth="1"/>
    <col min="8" max="8" width="31.5546875" bestFit="1" customWidth="1"/>
    <col min="9" max="9" width="13" bestFit="1" customWidth="1"/>
    <col min="10" max="10" width="97.33203125" bestFit="1" customWidth="1"/>
  </cols>
  <sheetData>
    <row r="1" spans="1:10" x14ac:dyDescent="0.3">
      <c r="A1" t="s">
        <v>0</v>
      </c>
      <c r="B1" s="7" t="s">
        <v>1</v>
      </c>
      <c r="C1" s="8" t="s">
        <v>2</v>
      </c>
      <c r="D1" t="s">
        <v>3</v>
      </c>
      <c r="E1" s="4" t="s">
        <v>1798</v>
      </c>
      <c r="F1" t="s">
        <v>1799</v>
      </c>
      <c r="G1" t="s">
        <v>1899</v>
      </c>
      <c r="H1" t="s">
        <v>1900</v>
      </c>
      <c r="I1" t="s">
        <v>1902</v>
      </c>
      <c r="J1" t="s">
        <v>1903</v>
      </c>
    </row>
    <row r="2" spans="1:10" x14ac:dyDescent="0.3">
      <c r="A2" s="1" t="s">
        <v>4</v>
      </c>
      <c r="B2" s="7">
        <v>46.79</v>
      </c>
      <c r="C2" s="8">
        <v>600</v>
      </c>
      <c r="D2" s="1" t="s">
        <v>5</v>
      </c>
      <c r="E2" s="5">
        <f>FurnitureData[[#This Row],[price]]*FurnitureData[[#This Row],[sold]]</f>
        <v>28074</v>
      </c>
      <c r="F2" t="str">
        <f>IF(FurnitureData[[#This Row],[price]]&lt;50,"Under 50",IF(FurnitureData[[#This Row],[price]]&lt;100,"50-100",IF(FurnitureData[[#This Row],[price]]&lt;200,"100-200","Over 200")))</f>
        <v>Under 50</v>
      </c>
      <c r="G2" t="str">
        <f>IF(FurnitureData[[#This Row],[sold]]=0,"No Sales",IF(FurnitureData[[#This Row],[sold]]&lt;=10,"Low Sales",IF(FurnitureData[[#This Row],[sold]]&lt;=50,"Medium Sales","High Sales")))</f>
        <v>High Sales</v>
      </c>
      <c r="H2" s="1">
        <f>IF(FurnitureData[[#This Row],[price]]&gt;0,FurnitureData[[#This Row],[sold]]/FurnitureData[[#This Row],[price]],0)</f>
        <v>12.823252831801668</v>
      </c>
      <c r="I2" s="1">
        <f>LEN(FurnitureData[[#This Row],[productTitle]])</f>
        <v>127</v>
      </c>
      <c r="J2" s="1" t="str">
        <f>IF(FurnitureData[[#This Row],[sold]]&gt;AVERAGE(FurnitureData[sold]),"Above Average","Below Average")</f>
        <v>Above Average</v>
      </c>
    </row>
    <row r="3" spans="1:10" x14ac:dyDescent="0.3">
      <c r="A3" s="1" t="s">
        <v>6</v>
      </c>
      <c r="B3" s="7">
        <v>169.72</v>
      </c>
      <c r="C3" s="8">
        <v>0</v>
      </c>
      <c r="D3" s="1" t="s">
        <v>5</v>
      </c>
      <c r="E3" s="5">
        <f>FurnitureData[[#This Row],[price]]*FurnitureData[[#This Row],[sold]]</f>
        <v>0</v>
      </c>
      <c r="F3" t="str">
        <f>IF(FurnitureData[[#This Row],[price]]&lt;50,"Under 50",IF(FurnitureData[[#This Row],[price]]&lt;100,"50-100",IF(FurnitureData[[#This Row],[price]]&lt;200,"100-200","Over 200")))</f>
        <v>100-200</v>
      </c>
      <c r="G3" t="str">
        <f>IF(FurnitureData[[#This Row],[sold]]=0,"No Sales",IF(FurnitureData[[#This Row],[sold]]&lt;=10,"Low Sales",IF(FurnitureData[[#This Row],[sold]]&lt;=50,"Medium Sales","High Sales")))</f>
        <v>No Sales</v>
      </c>
      <c r="H3" s="1">
        <f>IF(FurnitureData[[#This Row],[price]]&gt;0,FurnitureData[[#This Row],[sold]]/FurnitureData[[#This Row],[price]],0)</f>
        <v>0</v>
      </c>
      <c r="I3" s="1">
        <f>LEN(FurnitureData[[#This Row],[productTitle]])</f>
        <v>127</v>
      </c>
      <c r="J3" s="1" t="s">
        <v>1904</v>
      </c>
    </row>
    <row r="4" spans="1:10" x14ac:dyDescent="0.3">
      <c r="A4" s="1" t="s">
        <v>7</v>
      </c>
      <c r="B4" s="7">
        <v>39.46</v>
      </c>
      <c r="C4" s="8">
        <v>7</v>
      </c>
      <c r="D4" s="1" t="s">
        <v>5</v>
      </c>
      <c r="E4" s="5">
        <f>FurnitureData[[#This Row],[price]]*FurnitureData[[#This Row],[sold]]</f>
        <v>276.22000000000003</v>
      </c>
      <c r="F4" t="str">
        <f>IF(FurnitureData[[#This Row],[price]]&lt;50,"Under 50",IF(FurnitureData[[#This Row],[price]]&lt;100,"50-100",IF(FurnitureData[[#This Row],[price]]&lt;200,"100-200","Over 200")))</f>
        <v>Under 50</v>
      </c>
      <c r="G4" t="str">
        <f>IF(FurnitureData[[#This Row],[sold]]=0,"No Sales",IF(FurnitureData[[#This Row],[sold]]&lt;=10,"Low Sales",IF(FurnitureData[[#This Row],[sold]]&lt;=50,"Medium Sales","High Sales")))</f>
        <v>Low Sales</v>
      </c>
      <c r="H4" s="1">
        <f>IF(FurnitureData[[#This Row],[price]]&gt;0,FurnitureData[[#This Row],[sold]]/FurnitureData[[#This Row],[price]],0)</f>
        <v>0.17739483020780536</v>
      </c>
      <c r="I4" s="1">
        <f>LEN(FurnitureData[[#This Row],[productTitle]])</f>
        <v>124</v>
      </c>
      <c r="J4" s="1" t="s">
        <v>1905</v>
      </c>
    </row>
    <row r="5" spans="1:10" x14ac:dyDescent="0.3">
      <c r="A5" s="1" t="s">
        <v>8</v>
      </c>
      <c r="B5" s="7">
        <v>111.99</v>
      </c>
      <c r="C5" s="8">
        <v>0</v>
      </c>
      <c r="D5" s="1" t="s">
        <v>5</v>
      </c>
      <c r="E5" s="5">
        <f>FurnitureData[[#This Row],[price]]*FurnitureData[[#This Row],[sold]]</f>
        <v>0</v>
      </c>
      <c r="F5" t="str">
        <f>IF(FurnitureData[[#This Row],[price]]&lt;50,"Under 50",IF(FurnitureData[[#This Row],[price]]&lt;100,"50-100",IF(FurnitureData[[#This Row],[price]]&lt;200,"100-200","Over 200")))</f>
        <v>100-200</v>
      </c>
      <c r="G5" t="str">
        <f>IF(FurnitureData[[#This Row],[sold]]=0,"No Sales",IF(FurnitureData[[#This Row],[sold]]&lt;=10,"Low Sales",IF(FurnitureData[[#This Row],[sold]]&lt;=50,"Medium Sales","High Sales")))</f>
        <v>No Sales</v>
      </c>
      <c r="H5" s="1">
        <f>IF(FurnitureData[[#This Row],[price]]&gt;0,FurnitureData[[#This Row],[sold]]/FurnitureData[[#This Row],[price]],0)</f>
        <v>0</v>
      </c>
      <c r="I5" s="1">
        <f>LEN(FurnitureData[[#This Row],[productTitle]])</f>
        <v>128</v>
      </c>
      <c r="J5" s="1"/>
    </row>
    <row r="6" spans="1:10" x14ac:dyDescent="0.3">
      <c r="A6" s="1" t="s">
        <v>9</v>
      </c>
      <c r="B6" s="7">
        <v>21.37</v>
      </c>
      <c r="C6" s="8">
        <v>1</v>
      </c>
      <c r="D6" s="1" t="s">
        <v>5</v>
      </c>
      <c r="E6" s="5">
        <f>FurnitureData[[#This Row],[price]]*FurnitureData[[#This Row],[sold]]</f>
        <v>21.37</v>
      </c>
      <c r="F6" t="str">
        <f>IF(FurnitureData[[#This Row],[price]]&lt;50,"Under 50",IF(FurnitureData[[#This Row],[price]]&lt;100,"50-100",IF(FurnitureData[[#This Row],[price]]&lt;200,"100-200","Over 200")))</f>
        <v>Under 50</v>
      </c>
      <c r="G6" t="str">
        <f>IF(FurnitureData[[#This Row],[sold]]=0,"No Sales",IF(FurnitureData[[#This Row],[sold]]&lt;=10,"Low Sales",IF(FurnitureData[[#This Row],[sold]]&lt;=50,"Medium Sales","High Sales")))</f>
        <v>Low Sales</v>
      </c>
      <c r="H6" s="1">
        <f>IF(FurnitureData[[#This Row],[price]]&gt;0,FurnitureData[[#This Row],[sold]]/FurnitureData[[#This Row],[price]],0)</f>
        <v>4.6794571829667758E-2</v>
      </c>
      <c r="I6" s="1">
        <f>LEN(FurnitureData[[#This Row],[productTitle]])</f>
        <v>121</v>
      </c>
      <c r="J6" s="1" t="s">
        <v>1906</v>
      </c>
    </row>
    <row r="7" spans="1:10" x14ac:dyDescent="0.3">
      <c r="A7" s="1" t="s">
        <v>10</v>
      </c>
      <c r="B7" s="7">
        <v>123.4</v>
      </c>
      <c r="C7" s="8">
        <v>53</v>
      </c>
      <c r="D7" s="1" t="s">
        <v>5</v>
      </c>
      <c r="E7" s="5">
        <f>FurnitureData[[#This Row],[price]]*FurnitureData[[#This Row],[sold]]</f>
        <v>6540.2000000000007</v>
      </c>
      <c r="F7" t="str">
        <f>IF(FurnitureData[[#This Row],[price]]&lt;50,"Under 50",IF(FurnitureData[[#This Row],[price]]&lt;100,"50-100",IF(FurnitureData[[#This Row],[price]]&lt;200,"100-200","Over 200")))</f>
        <v>100-200</v>
      </c>
      <c r="G7" t="str">
        <f>IF(FurnitureData[[#This Row],[sold]]=0,"No Sales",IF(FurnitureData[[#This Row],[sold]]&lt;=10,"Low Sales",IF(FurnitureData[[#This Row],[sold]]&lt;=50,"Medium Sales","High Sales")))</f>
        <v>High Sales</v>
      </c>
      <c r="H7" s="1">
        <f>IF(FurnitureData[[#This Row],[price]]&gt;0,FurnitureData[[#This Row],[sold]]/FurnitureData[[#This Row],[price]],0)</f>
        <v>0.42949756888168555</v>
      </c>
      <c r="I7" s="1">
        <f>LEN(FurnitureData[[#This Row],[productTitle]])</f>
        <v>120</v>
      </c>
      <c r="J7" s="1"/>
    </row>
    <row r="8" spans="1:10" x14ac:dyDescent="0.3">
      <c r="A8" s="1" t="s">
        <v>11</v>
      </c>
      <c r="B8" s="7">
        <v>198.31</v>
      </c>
      <c r="C8" s="8">
        <v>1</v>
      </c>
      <c r="D8" s="1" t="s">
        <v>5</v>
      </c>
      <c r="E8" s="5">
        <f>FurnitureData[[#This Row],[price]]*FurnitureData[[#This Row],[sold]]</f>
        <v>198.31</v>
      </c>
      <c r="F8" t="str">
        <f>IF(FurnitureData[[#This Row],[price]]&lt;50,"Under 50",IF(FurnitureData[[#This Row],[price]]&lt;100,"50-100",IF(FurnitureData[[#This Row],[price]]&lt;200,"100-200","Over 200")))</f>
        <v>100-200</v>
      </c>
      <c r="G8" t="str">
        <f>IF(FurnitureData[[#This Row],[sold]]=0,"No Sales",IF(FurnitureData[[#This Row],[sold]]&lt;=10,"Low Sales",IF(FurnitureData[[#This Row],[sold]]&lt;=50,"Medium Sales","High Sales")))</f>
        <v>Low Sales</v>
      </c>
      <c r="H8" s="1">
        <f>IF(FurnitureData[[#This Row],[price]]&gt;0,FurnitureData[[#This Row],[sold]]/FurnitureData[[#This Row],[price]],0)</f>
        <v>5.0426100549644491E-3</v>
      </c>
      <c r="I8" s="1">
        <f>LEN(FurnitureData[[#This Row],[productTitle]])</f>
        <v>117</v>
      </c>
      <c r="J8" s="1" t="s">
        <v>1907</v>
      </c>
    </row>
    <row r="9" spans="1:10" x14ac:dyDescent="0.3">
      <c r="A9" s="1" t="s">
        <v>12</v>
      </c>
      <c r="B9" s="7">
        <v>734.58</v>
      </c>
      <c r="C9" s="8">
        <v>5</v>
      </c>
      <c r="D9" s="1" t="s">
        <v>5</v>
      </c>
      <c r="E9" s="5">
        <f>FurnitureData[[#This Row],[price]]*FurnitureData[[#This Row],[sold]]</f>
        <v>3672.9</v>
      </c>
      <c r="F9" t="str">
        <f>IF(FurnitureData[[#This Row],[price]]&lt;50,"Under 50",IF(FurnitureData[[#This Row],[price]]&lt;100,"50-100",IF(FurnitureData[[#This Row],[price]]&lt;200,"100-200","Over 200")))</f>
        <v>Over 200</v>
      </c>
      <c r="G9" t="str">
        <f>IF(FurnitureData[[#This Row],[sold]]=0,"No Sales",IF(FurnitureData[[#This Row],[sold]]&lt;=10,"Low Sales",IF(FurnitureData[[#This Row],[sold]]&lt;=50,"Medium Sales","High Sales")))</f>
        <v>Low Sales</v>
      </c>
      <c r="H9" s="1">
        <f>IF(FurnitureData[[#This Row],[price]]&gt;0,FurnitureData[[#This Row],[sold]]/FurnitureData[[#This Row],[price]],0)</f>
        <v>6.8066105801954857E-3</v>
      </c>
      <c r="I9" s="1">
        <f>LEN(FurnitureData[[#This Row],[productTitle]])</f>
        <v>121</v>
      </c>
      <c r="J9" s="1"/>
    </row>
    <row r="10" spans="1:10" x14ac:dyDescent="0.3">
      <c r="A10" s="1" t="s">
        <v>13</v>
      </c>
      <c r="B10" s="7">
        <v>43.96</v>
      </c>
      <c r="C10" s="8">
        <v>3</v>
      </c>
      <c r="D10" s="1" t="s">
        <v>1901</v>
      </c>
      <c r="E10" s="5">
        <f>FurnitureData[[#This Row],[price]]*FurnitureData[[#This Row],[sold]]</f>
        <v>131.88</v>
      </c>
      <c r="F10" t="str">
        <f>IF(FurnitureData[[#This Row],[price]]&lt;50,"Under 50",IF(FurnitureData[[#This Row],[price]]&lt;100,"50-100",IF(FurnitureData[[#This Row],[price]]&lt;200,"100-200","Over 200")))</f>
        <v>Under 50</v>
      </c>
      <c r="G10" t="str">
        <f>IF(FurnitureData[[#This Row],[sold]]=0,"No Sales",IF(FurnitureData[[#This Row],[sold]]&lt;=10,"Low Sales",IF(FurnitureData[[#This Row],[sold]]&lt;=50,"Medium Sales","High Sales")))</f>
        <v>Low Sales</v>
      </c>
      <c r="H10" s="1">
        <f>IF(FurnitureData[[#This Row],[price]]&gt;0,FurnitureData[[#This Row],[sold]]/FurnitureData[[#This Row],[price]],0)</f>
        <v>6.8243858052775247E-2</v>
      </c>
      <c r="I10" s="1">
        <f>LEN(FurnitureData[[#This Row],[productTitle]])</f>
        <v>126</v>
      </c>
      <c r="J10" s="1" t="s">
        <v>1908</v>
      </c>
    </row>
    <row r="11" spans="1:10" x14ac:dyDescent="0.3">
      <c r="A11" s="1" t="s">
        <v>14</v>
      </c>
      <c r="B11" s="7">
        <v>233.3</v>
      </c>
      <c r="C11" s="8">
        <v>0</v>
      </c>
      <c r="D11" s="1" t="s">
        <v>5</v>
      </c>
      <c r="E11" s="5">
        <f>FurnitureData[[#This Row],[price]]*FurnitureData[[#This Row],[sold]]</f>
        <v>0</v>
      </c>
      <c r="F11" t="str">
        <f>IF(FurnitureData[[#This Row],[price]]&lt;50,"Under 50",IF(FurnitureData[[#This Row],[price]]&lt;100,"50-100",IF(FurnitureData[[#This Row],[price]]&lt;200,"100-200","Over 200")))</f>
        <v>Over 200</v>
      </c>
      <c r="G11" t="str">
        <f>IF(FurnitureData[[#This Row],[sold]]=0,"No Sales",IF(FurnitureData[[#This Row],[sold]]&lt;=10,"Low Sales",IF(FurnitureData[[#This Row],[sold]]&lt;=50,"Medium Sales","High Sales")))</f>
        <v>No Sales</v>
      </c>
      <c r="H11" s="1">
        <f>IF(FurnitureData[[#This Row],[price]]&gt;0,FurnitureData[[#This Row],[sold]]/FurnitureData[[#This Row],[price]],0)</f>
        <v>0</v>
      </c>
      <c r="I11" s="1">
        <f>LEN(FurnitureData[[#This Row],[productTitle]])</f>
        <v>110</v>
      </c>
      <c r="J11" s="1"/>
    </row>
    <row r="12" spans="1:10" x14ac:dyDescent="0.3">
      <c r="A12" s="1" t="s">
        <v>15</v>
      </c>
      <c r="B12" s="7">
        <v>244.17</v>
      </c>
      <c r="C12" s="8">
        <v>1</v>
      </c>
      <c r="D12" s="1" t="s">
        <v>5</v>
      </c>
      <c r="E12" s="5">
        <f>FurnitureData[[#This Row],[price]]*FurnitureData[[#This Row],[sold]]</f>
        <v>244.17</v>
      </c>
      <c r="F12" t="str">
        <f>IF(FurnitureData[[#This Row],[price]]&lt;50,"Under 50",IF(FurnitureData[[#This Row],[price]]&lt;100,"50-100",IF(FurnitureData[[#This Row],[price]]&lt;200,"100-200","Over 200")))</f>
        <v>Over 200</v>
      </c>
      <c r="G12" t="str">
        <f>IF(FurnitureData[[#This Row],[sold]]=0,"No Sales",IF(FurnitureData[[#This Row],[sold]]&lt;=10,"Low Sales",IF(FurnitureData[[#This Row],[sold]]&lt;=50,"Medium Sales","High Sales")))</f>
        <v>Low Sales</v>
      </c>
      <c r="H12" s="1">
        <f>IF(FurnitureData[[#This Row],[price]]&gt;0,FurnitureData[[#This Row],[sold]]/FurnitureData[[#This Row],[price]],0)</f>
        <v>4.095507228570259E-3</v>
      </c>
      <c r="I12" s="1">
        <f>LEN(FurnitureData[[#This Row],[productTitle]])</f>
        <v>114</v>
      </c>
      <c r="J12" s="1" t="s">
        <v>1909</v>
      </c>
    </row>
    <row r="13" spans="1:10" x14ac:dyDescent="0.3">
      <c r="A13" s="1" t="s">
        <v>16</v>
      </c>
      <c r="B13" s="7">
        <v>238.18</v>
      </c>
      <c r="C13" s="8">
        <v>0</v>
      </c>
      <c r="D13" s="1" t="s">
        <v>5</v>
      </c>
      <c r="E13" s="5">
        <f>FurnitureData[[#This Row],[price]]*FurnitureData[[#This Row],[sold]]</f>
        <v>0</v>
      </c>
      <c r="F13" t="str">
        <f>IF(FurnitureData[[#This Row],[price]]&lt;50,"Under 50",IF(FurnitureData[[#This Row],[price]]&lt;100,"50-100",IF(FurnitureData[[#This Row],[price]]&lt;200,"100-200","Over 200")))</f>
        <v>Over 200</v>
      </c>
      <c r="G13" t="str">
        <f>IF(FurnitureData[[#This Row],[sold]]=0,"No Sales",IF(FurnitureData[[#This Row],[sold]]&lt;=10,"Low Sales",IF(FurnitureData[[#This Row],[sold]]&lt;=50,"Medium Sales","High Sales")))</f>
        <v>No Sales</v>
      </c>
      <c r="H13" s="1">
        <f>IF(FurnitureData[[#This Row],[price]]&gt;0,FurnitureData[[#This Row],[sold]]/FurnitureData[[#This Row],[price]],0)</f>
        <v>0</v>
      </c>
      <c r="I13" s="1">
        <f>LEN(FurnitureData[[#This Row],[productTitle]])</f>
        <v>112</v>
      </c>
      <c r="J13" s="1"/>
    </row>
    <row r="14" spans="1:10" x14ac:dyDescent="0.3">
      <c r="A14" s="1" t="s">
        <v>17</v>
      </c>
      <c r="B14" s="7">
        <v>495.8</v>
      </c>
      <c r="C14" s="8">
        <v>0</v>
      </c>
      <c r="D14" s="1" t="s">
        <v>5</v>
      </c>
      <c r="E14" s="5">
        <f>FurnitureData[[#This Row],[price]]*FurnitureData[[#This Row],[sold]]</f>
        <v>0</v>
      </c>
      <c r="F14" t="str">
        <f>IF(FurnitureData[[#This Row],[price]]&lt;50,"Under 50",IF(FurnitureData[[#This Row],[price]]&lt;100,"50-100",IF(FurnitureData[[#This Row],[price]]&lt;200,"100-200","Over 200")))</f>
        <v>Over 200</v>
      </c>
      <c r="G14" t="str">
        <f>IF(FurnitureData[[#This Row],[sold]]=0,"No Sales",IF(FurnitureData[[#This Row],[sold]]&lt;=10,"Low Sales",IF(FurnitureData[[#This Row],[sold]]&lt;=50,"Medium Sales","High Sales")))</f>
        <v>No Sales</v>
      </c>
      <c r="H14" s="1">
        <f>IF(FurnitureData[[#This Row],[price]]&gt;0,FurnitureData[[#This Row],[sold]]/FurnitureData[[#This Row],[price]],0)</f>
        <v>0</v>
      </c>
      <c r="I14" s="1">
        <f>LEN(FurnitureData[[#This Row],[productTitle]])</f>
        <v>125</v>
      </c>
      <c r="J14" s="1" t="s">
        <v>1910</v>
      </c>
    </row>
    <row r="15" spans="1:10" x14ac:dyDescent="0.3">
      <c r="A15" s="1" t="s">
        <v>18</v>
      </c>
      <c r="B15" s="7">
        <v>117.66</v>
      </c>
      <c r="C15" s="8">
        <v>0</v>
      </c>
      <c r="D15" s="1" t="s">
        <v>5</v>
      </c>
      <c r="E15" s="5">
        <f>FurnitureData[[#This Row],[price]]*FurnitureData[[#This Row],[sold]]</f>
        <v>0</v>
      </c>
      <c r="F15" t="str">
        <f>IF(FurnitureData[[#This Row],[price]]&lt;50,"Under 50",IF(FurnitureData[[#This Row],[price]]&lt;100,"50-100",IF(FurnitureData[[#This Row],[price]]&lt;200,"100-200","Over 200")))</f>
        <v>100-200</v>
      </c>
      <c r="G15" t="str">
        <f>IF(FurnitureData[[#This Row],[sold]]=0,"No Sales",IF(FurnitureData[[#This Row],[sold]]&lt;=10,"Low Sales",IF(FurnitureData[[#This Row],[sold]]&lt;=50,"Medium Sales","High Sales")))</f>
        <v>No Sales</v>
      </c>
      <c r="H15" s="1">
        <f>IF(FurnitureData[[#This Row],[price]]&gt;0,FurnitureData[[#This Row],[sold]]/FurnitureData[[#This Row],[price]],0)</f>
        <v>0</v>
      </c>
      <c r="I15" s="1">
        <f>LEN(FurnitureData[[#This Row],[productTitle]])</f>
        <v>115</v>
      </c>
      <c r="J15" s="1" t="s">
        <v>1911</v>
      </c>
    </row>
    <row r="16" spans="1:10" x14ac:dyDescent="0.3">
      <c r="A16" s="1" t="s">
        <v>19</v>
      </c>
      <c r="B16" s="7">
        <v>978.88</v>
      </c>
      <c r="C16" s="8">
        <v>0</v>
      </c>
      <c r="D16" s="1" t="s">
        <v>5</v>
      </c>
      <c r="E16" s="5">
        <f>FurnitureData[[#This Row],[price]]*FurnitureData[[#This Row],[sold]]</f>
        <v>0</v>
      </c>
      <c r="F16" t="str">
        <f>IF(FurnitureData[[#This Row],[price]]&lt;50,"Under 50",IF(FurnitureData[[#This Row],[price]]&lt;100,"50-100",IF(FurnitureData[[#This Row],[price]]&lt;200,"100-200","Over 200")))</f>
        <v>Over 200</v>
      </c>
      <c r="G16" t="str">
        <f>IF(FurnitureData[[#This Row],[sold]]=0,"No Sales",IF(FurnitureData[[#This Row],[sold]]&lt;=10,"Low Sales",IF(FurnitureData[[#This Row],[sold]]&lt;=50,"Medium Sales","High Sales")))</f>
        <v>No Sales</v>
      </c>
      <c r="H16" s="1">
        <f>IF(FurnitureData[[#This Row],[price]]&gt;0,FurnitureData[[#This Row],[sold]]/FurnitureData[[#This Row],[price]],0)</f>
        <v>0</v>
      </c>
      <c r="I16" s="1">
        <f>LEN(FurnitureData[[#This Row],[productTitle]])</f>
        <v>93</v>
      </c>
      <c r="J16" s="1" t="s">
        <v>1912</v>
      </c>
    </row>
    <row r="17" spans="1:10" x14ac:dyDescent="0.3">
      <c r="A17" s="1" t="s">
        <v>20</v>
      </c>
      <c r="B17" s="7">
        <v>440.94</v>
      </c>
      <c r="C17" s="8">
        <v>0</v>
      </c>
      <c r="D17" s="1" t="s">
        <v>5</v>
      </c>
      <c r="E17" s="5">
        <f>FurnitureData[[#This Row],[price]]*FurnitureData[[#This Row],[sold]]</f>
        <v>0</v>
      </c>
      <c r="F17" t="str">
        <f>IF(FurnitureData[[#This Row],[price]]&lt;50,"Under 50",IF(FurnitureData[[#This Row],[price]]&lt;100,"50-100",IF(FurnitureData[[#This Row],[price]]&lt;200,"100-200","Over 200")))</f>
        <v>Over 200</v>
      </c>
      <c r="G17" t="str">
        <f>IF(FurnitureData[[#This Row],[sold]]=0,"No Sales",IF(FurnitureData[[#This Row],[sold]]&lt;=10,"Low Sales",IF(FurnitureData[[#This Row],[sold]]&lt;=50,"Medium Sales","High Sales")))</f>
        <v>No Sales</v>
      </c>
      <c r="H17" s="1">
        <f>IF(FurnitureData[[#This Row],[price]]&gt;0,FurnitureData[[#This Row],[sold]]/FurnitureData[[#This Row],[price]],0)</f>
        <v>0</v>
      </c>
      <c r="I17" s="1">
        <f>LEN(FurnitureData[[#This Row],[productTitle]])</f>
        <v>121</v>
      </c>
      <c r="J17" s="1" t="s">
        <v>1913</v>
      </c>
    </row>
    <row r="18" spans="1:10" x14ac:dyDescent="0.3">
      <c r="A18" s="1" t="s">
        <v>21</v>
      </c>
      <c r="B18" s="7">
        <v>183.3</v>
      </c>
      <c r="C18" s="8">
        <v>0</v>
      </c>
      <c r="D18" s="1" t="s">
        <v>5</v>
      </c>
      <c r="E18" s="5">
        <f>FurnitureData[[#This Row],[price]]*FurnitureData[[#This Row],[sold]]</f>
        <v>0</v>
      </c>
      <c r="F18" t="str">
        <f>IF(FurnitureData[[#This Row],[price]]&lt;50,"Under 50",IF(FurnitureData[[#This Row],[price]]&lt;100,"50-100",IF(FurnitureData[[#This Row],[price]]&lt;200,"100-200","Over 200")))</f>
        <v>100-200</v>
      </c>
      <c r="G18" t="str">
        <f>IF(FurnitureData[[#This Row],[sold]]=0,"No Sales",IF(FurnitureData[[#This Row],[sold]]&lt;=10,"Low Sales",IF(FurnitureData[[#This Row],[sold]]&lt;=50,"Medium Sales","High Sales")))</f>
        <v>No Sales</v>
      </c>
      <c r="H18" s="1">
        <f>IF(FurnitureData[[#This Row],[price]]&gt;0,FurnitureData[[#This Row],[sold]]/FurnitureData[[#This Row],[price]],0)</f>
        <v>0</v>
      </c>
      <c r="I18" s="1">
        <f>LEN(FurnitureData[[#This Row],[productTitle]])</f>
        <v>126</v>
      </c>
      <c r="J18" s="1"/>
    </row>
    <row r="19" spans="1:10" x14ac:dyDescent="0.3">
      <c r="A19" s="1" t="s">
        <v>22</v>
      </c>
      <c r="B19" s="7">
        <v>60.28</v>
      </c>
      <c r="C19" s="8">
        <v>4</v>
      </c>
      <c r="D19" s="1" t="s">
        <v>5</v>
      </c>
      <c r="E19" s="5">
        <f>FurnitureData[[#This Row],[price]]*FurnitureData[[#This Row],[sold]]</f>
        <v>241.12</v>
      </c>
      <c r="F19" t="str">
        <f>IF(FurnitureData[[#This Row],[price]]&lt;50,"Under 50",IF(FurnitureData[[#This Row],[price]]&lt;100,"50-100",IF(FurnitureData[[#This Row],[price]]&lt;200,"100-200","Over 200")))</f>
        <v>50-100</v>
      </c>
      <c r="G19" t="str">
        <f>IF(FurnitureData[[#This Row],[sold]]=0,"No Sales",IF(FurnitureData[[#This Row],[sold]]&lt;=10,"Low Sales",IF(FurnitureData[[#This Row],[sold]]&lt;=50,"Medium Sales","High Sales")))</f>
        <v>Low Sales</v>
      </c>
      <c r="H19" s="1">
        <f>IF(FurnitureData[[#This Row],[price]]&gt;0,FurnitureData[[#This Row],[sold]]/FurnitureData[[#This Row],[price]],0)</f>
        <v>6.6357000663570004E-2</v>
      </c>
      <c r="I19" s="1">
        <f>LEN(FurnitureData[[#This Row],[productTitle]])</f>
        <v>126</v>
      </c>
      <c r="J19" s="1" t="s">
        <v>1914</v>
      </c>
    </row>
    <row r="20" spans="1:10" x14ac:dyDescent="0.3">
      <c r="A20" s="1" t="s">
        <v>23</v>
      </c>
      <c r="B20" s="7">
        <v>376.5</v>
      </c>
      <c r="C20" s="8">
        <v>0</v>
      </c>
      <c r="D20" s="1" t="s">
        <v>5</v>
      </c>
      <c r="E20" s="5">
        <f>FurnitureData[[#This Row],[price]]*FurnitureData[[#This Row],[sold]]</f>
        <v>0</v>
      </c>
      <c r="F20" t="str">
        <f>IF(FurnitureData[[#This Row],[price]]&lt;50,"Under 50",IF(FurnitureData[[#This Row],[price]]&lt;100,"50-100",IF(FurnitureData[[#This Row],[price]]&lt;200,"100-200","Over 200")))</f>
        <v>Over 200</v>
      </c>
      <c r="G20" t="str">
        <f>IF(FurnitureData[[#This Row],[sold]]=0,"No Sales",IF(FurnitureData[[#This Row],[sold]]&lt;=10,"Low Sales",IF(FurnitureData[[#This Row],[sold]]&lt;=50,"Medium Sales","High Sales")))</f>
        <v>No Sales</v>
      </c>
      <c r="H20" s="1">
        <f>IF(FurnitureData[[#This Row],[price]]&gt;0,FurnitureData[[#This Row],[sold]]/FurnitureData[[#This Row],[price]],0)</f>
        <v>0</v>
      </c>
      <c r="I20" s="1">
        <f>LEN(FurnitureData[[#This Row],[productTitle]])</f>
        <v>120</v>
      </c>
      <c r="J20" s="1"/>
    </row>
    <row r="21" spans="1:10" x14ac:dyDescent="0.3">
      <c r="A21" s="1" t="s">
        <v>24</v>
      </c>
      <c r="B21" s="7">
        <v>204.93</v>
      </c>
      <c r="C21" s="8">
        <v>0</v>
      </c>
      <c r="D21" s="1" t="s">
        <v>5</v>
      </c>
      <c r="E21" s="5">
        <f>FurnitureData[[#This Row],[price]]*FurnitureData[[#This Row],[sold]]</f>
        <v>0</v>
      </c>
      <c r="F21" t="str">
        <f>IF(FurnitureData[[#This Row],[price]]&lt;50,"Under 50",IF(FurnitureData[[#This Row],[price]]&lt;100,"50-100",IF(FurnitureData[[#This Row],[price]]&lt;200,"100-200","Over 200")))</f>
        <v>Over 200</v>
      </c>
      <c r="G21" t="str">
        <f>IF(FurnitureData[[#This Row],[sold]]=0,"No Sales",IF(FurnitureData[[#This Row],[sold]]&lt;=10,"Low Sales",IF(FurnitureData[[#This Row],[sold]]&lt;=50,"Medium Sales","High Sales")))</f>
        <v>No Sales</v>
      </c>
      <c r="H21" s="1">
        <f>IF(FurnitureData[[#This Row],[price]]&gt;0,FurnitureData[[#This Row],[sold]]/FurnitureData[[#This Row],[price]],0)</f>
        <v>0</v>
      </c>
      <c r="I21" s="1">
        <f>LEN(FurnitureData[[#This Row],[productTitle]])</f>
        <v>120</v>
      </c>
      <c r="J21" s="1" t="s">
        <v>1915</v>
      </c>
    </row>
    <row r="22" spans="1:10" x14ac:dyDescent="0.3">
      <c r="A22" s="1" t="s">
        <v>25</v>
      </c>
      <c r="B22" s="7">
        <v>331.24</v>
      </c>
      <c r="C22" s="8">
        <v>39</v>
      </c>
      <c r="D22" s="1" t="s">
        <v>5</v>
      </c>
      <c r="E22" s="5">
        <f>FurnitureData[[#This Row],[price]]*FurnitureData[[#This Row],[sold]]</f>
        <v>12918.36</v>
      </c>
      <c r="F22" t="str">
        <f>IF(FurnitureData[[#This Row],[price]]&lt;50,"Under 50",IF(FurnitureData[[#This Row],[price]]&lt;100,"50-100",IF(FurnitureData[[#This Row],[price]]&lt;200,"100-200","Over 200")))</f>
        <v>Over 200</v>
      </c>
      <c r="G22" t="str">
        <f>IF(FurnitureData[[#This Row],[sold]]=0,"No Sales",IF(FurnitureData[[#This Row],[sold]]&lt;=10,"Low Sales",IF(FurnitureData[[#This Row],[sold]]&lt;=50,"Medium Sales","High Sales")))</f>
        <v>Medium Sales</v>
      </c>
      <c r="H22" s="1">
        <f>IF(FurnitureData[[#This Row],[price]]&gt;0,FurnitureData[[#This Row],[sold]]/FurnitureData[[#This Row],[price]],0)</f>
        <v>0.11773940345368916</v>
      </c>
      <c r="I22" s="1">
        <f>LEN(FurnitureData[[#This Row],[productTitle]])</f>
        <v>128</v>
      </c>
      <c r="J22" s="1"/>
    </row>
    <row r="23" spans="1:10" x14ac:dyDescent="0.3">
      <c r="A23" s="1" t="s">
        <v>26</v>
      </c>
      <c r="B23" s="7">
        <v>276.64999999999998</v>
      </c>
      <c r="C23" s="8">
        <v>0</v>
      </c>
      <c r="D23" s="1" t="s">
        <v>5</v>
      </c>
      <c r="E23" s="5">
        <f>FurnitureData[[#This Row],[price]]*FurnitureData[[#This Row],[sold]]</f>
        <v>0</v>
      </c>
      <c r="F23" t="str">
        <f>IF(FurnitureData[[#This Row],[price]]&lt;50,"Under 50",IF(FurnitureData[[#This Row],[price]]&lt;100,"50-100",IF(FurnitureData[[#This Row],[price]]&lt;200,"100-200","Over 200")))</f>
        <v>Over 200</v>
      </c>
      <c r="G23" t="str">
        <f>IF(FurnitureData[[#This Row],[sold]]=0,"No Sales",IF(FurnitureData[[#This Row],[sold]]&lt;=10,"Low Sales",IF(FurnitureData[[#This Row],[sold]]&lt;=50,"Medium Sales","High Sales")))</f>
        <v>No Sales</v>
      </c>
      <c r="H23" s="1">
        <f>IF(FurnitureData[[#This Row],[price]]&gt;0,FurnitureData[[#This Row],[sold]]/FurnitureData[[#This Row],[price]],0)</f>
        <v>0</v>
      </c>
      <c r="I23" s="1">
        <f>LEN(FurnitureData[[#This Row],[productTitle]])</f>
        <v>125</v>
      </c>
      <c r="J23" s="1" t="s">
        <v>1916</v>
      </c>
    </row>
    <row r="24" spans="1:10" x14ac:dyDescent="0.3">
      <c r="A24" s="1" t="s">
        <v>27</v>
      </c>
      <c r="B24" s="7">
        <v>26.03</v>
      </c>
      <c r="C24" s="8">
        <v>1000</v>
      </c>
      <c r="D24" s="1" t="s">
        <v>5</v>
      </c>
      <c r="E24" s="5">
        <f>FurnitureData[[#This Row],[price]]*FurnitureData[[#This Row],[sold]]</f>
        <v>26030</v>
      </c>
      <c r="F24" t="str">
        <f>IF(FurnitureData[[#This Row],[price]]&lt;50,"Under 50",IF(FurnitureData[[#This Row],[price]]&lt;100,"50-100",IF(FurnitureData[[#This Row],[price]]&lt;200,"100-200","Over 200")))</f>
        <v>Under 50</v>
      </c>
      <c r="G24" t="str">
        <f>IF(FurnitureData[[#This Row],[sold]]=0,"No Sales",IF(FurnitureData[[#This Row],[sold]]&lt;=10,"Low Sales",IF(FurnitureData[[#This Row],[sold]]&lt;=50,"Medium Sales","High Sales")))</f>
        <v>High Sales</v>
      </c>
      <c r="H24" s="1">
        <f>IF(FurnitureData[[#This Row],[price]]&gt;0,FurnitureData[[#This Row],[sold]]/FurnitureData[[#This Row],[price]],0)</f>
        <v>38.417210910487896</v>
      </c>
      <c r="I24" s="1">
        <f>LEN(FurnitureData[[#This Row],[productTitle]])</f>
        <v>127</v>
      </c>
      <c r="J24" s="1" t="s">
        <v>1917</v>
      </c>
    </row>
    <row r="25" spans="1:10" x14ac:dyDescent="0.3">
      <c r="A25" s="1" t="s">
        <v>28</v>
      </c>
      <c r="B25" s="7">
        <v>321.05</v>
      </c>
      <c r="C25" s="8">
        <v>1</v>
      </c>
      <c r="D25" s="1" t="s">
        <v>5</v>
      </c>
      <c r="E25" s="5">
        <f>FurnitureData[[#This Row],[price]]*FurnitureData[[#This Row],[sold]]</f>
        <v>321.05</v>
      </c>
      <c r="F25" t="str">
        <f>IF(FurnitureData[[#This Row],[price]]&lt;50,"Under 50",IF(FurnitureData[[#This Row],[price]]&lt;100,"50-100",IF(FurnitureData[[#This Row],[price]]&lt;200,"100-200","Over 200")))</f>
        <v>Over 200</v>
      </c>
      <c r="G25" t="str">
        <f>IF(FurnitureData[[#This Row],[sold]]=0,"No Sales",IF(FurnitureData[[#This Row],[sold]]&lt;=10,"Low Sales",IF(FurnitureData[[#This Row],[sold]]&lt;=50,"Medium Sales","High Sales")))</f>
        <v>Low Sales</v>
      </c>
      <c r="H25" s="1">
        <f>IF(FurnitureData[[#This Row],[price]]&gt;0,FurnitureData[[#This Row],[sold]]/FurnitureData[[#This Row],[price]],0)</f>
        <v>3.1147796293412239E-3</v>
      </c>
      <c r="I25" s="1">
        <f>LEN(FurnitureData[[#This Row],[productTitle]])</f>
        <v>127</v>
      </c>
      <c r="J25" s="1" t="s">
        <v>1918</v>
      </c>
    </row>
    <row r="26" spans="1:10" x14ac:dyDescent="0.3">
      <c r="A26" s="1" t="s">
        <v>29</v>
      </c>
      <c r="B26" s="7">
        <v>219.63</v>
      </c>
      <c r="C26" s="8">
        <v>0</v>
      </c>
      <c r="D26" s="1" t="s">
        <v>5</v>
      </c>
      <c r="E26" s="5">
        <f>FurnitureData[[#This Row],[price]]*FurnitureData[[#This Row],[sold]]</f>
        <v>0</v>
      </c>
      <c r="F26" t="str">
        <f>IF(FurnitureData[[#This Row],[price]]&lt;50,"Under 50",IF(FurnitureData[[#This Row],[price]]&lt;100,"50-100",IF(FurnitureData[[#This Row],[price]]&lt;200,"100-200","Over 200")))</f>
        <v>Over 200</v>
      </c>
      <c r="G26" t="str">
        <f>IF(FurnitureData[[#This Row],[sold]]=0,"No Sales",IF(FurnitureData[[#This Row],[sold]]&lt;=10,"Low Sales",IF(FurnitureData[[#This Row],[sold]]&lt;=50,"Medium Sales","High Sales")))</f>
        <v>No Sales</v>
      </c>
      <c r="H26" s="1">
        <f>IF(FurnitureData[[#This Row],[price]]&gt;0,FurnitureData[[#This Row],[sold]]/FurnitureData[[#This Row],[price]],0)</f>
        <v>0</v>
      </c>
      <c r="I26" s="1">
        <f>LEN(FurnitureData[[#This Row],[productTitle]])</f>
        <v>117</v>
      </c>
      <c r="J26" s="1" t="s">
        <v>1913</v>
      </c>
    </row>
    <row r="27" spans="1:10" x14ac:dyDescent="0.3">
      <c r="A27" s="1" t="s">
        <v>30</v>
      </c>
      <c r="B27" s="7">
        <v>574.86</v>
      </c>
      <c r="C27" s="8">
        <v>0</v>
      </c>
      <c r="D27" s="1" t="s">
        <v>5</v>
      </c>
      <c r="E27" s="5">
        <f>FurnitureData[[#This Row],[price]]*FurnitureData[[#This Row],[sold]]</f>
        <v>0</v>
      </c>
      <c r="F27" t="str">
        <f>IF(FurnitureData[[#This Row],[price]]&lt;50,"Under 50",IF(FurnitureData[[#This Row],[price]]&lt;100,"50-100",IF(FurnitureData[[#This Row],[price]]&lt;200,"100-200","Over 200")))</f>
        <v>Over 200</v>
      </c>
      <c r="G27" t="str">
        <f>IF(FurnitureData[[#This Row],[sold]]=0,"No Sales",IF(FurnitureData[[#This Row],[sold]]&lt;=10,"Low Sales",IF(FurnitureData[[#This Row],[sold]]&lt;=50,"Medium Sales","High Sales")))</f>
        <v>No Sales</v>
      </c>
      <c r="H27" s="1">
        <f>IF(FurnitureData[[#This Row],[price]]&gt;0,FurnitureData[[#This Row],[sold]]/FurnitureData[[#This Row],[price]],0)</f>
        <v>0</v>
      </c>
      <c r="I27" s="1">
        <f>LEN(FurnitureData[[#This Row],[productTitle]])</f>
        <v>128</v>
      </c>
      <c r="J27" s="1"/>
    </row>
    <row r="28" spans="1:10" x14ac:dyDescent="0.3">
      <c r="A28" s="1" t="s">
        <v>31</v>
      </c>
      <c r="B28" s="7">
        <v>497.44</v>
      </c>
      <c r="C28" s="8">
        <v>1</v>
      </c>
      <c r="D28" s="1" t="s">
        <v>5</v>
      </c>
      <c r="E28" s="5">
        <f>FurnitureData[[#This Row],[price]]*FurnitureData[[#This Row],[sold]]</f>
        <v>497.44</v>
      </c>
      <c r="F28" t="str">
        <f>IF(FurnitureData[[#This Row],[price]]&lt;50,"Under 50",IF(FurnitureData[[#This Row],[price]]&lt;100,"50-100",IF(FurnitureData[[#This Row],[price]]&lt;200,"100-200","Over 200")))</f>
        <v>Over 200</v>
      </c>
      <c r="G28" t="str">
        <f>IF(FurnitureData[[#This Row],[sold]]=0,"No Sales",IF(FurnitureData[[#This Row],[sold]]&lt;=10,"Low Sales",IF(FurnitureData[[#This Row],[sold]]&lt;=50,"Medium Sales","High Sales")))</f>
        <v>Low Sales</v>
      </c>
      <c r="H28" s="1">
        <f>IF(FurnitureData[[#This Row],[price]]&gt;0,FurnitureData[[#This Row],[sold]]/FurnitureData[[#This Row],[price]],0)</f>
        <v>2.0102926986169186E-3</v>
      </c>
      <c r="I28" s="1">
        <f>LEN(FurnitureData[[#This Row],[productTitle]])</f>
        <v>117</v>
      </c>
      <c r="J28" s="1" t="s">
        <v>1907</v>
      </c>
    </row>
    <row r="29" spans="1:10" x14ac:dyDescent="0.3">
      <c r="A29" s="1" t="s">
        <v>32</v>
      </c>
      <c r="B29" s="7">
        <v>382.06</v>
      </c>
      <c r="C29" s="8">
        <v>0</v>
      </c>
      <c r="D29" s="1" t="s">
        <v>5</v>
      </c>
      <c r="E29" s="5">
        <f>FurnitureData[[#This Row],[price]]*FurnitureData[[#This Row],[sold]]</f>
        <v>0</v>
      </c>
      <c r="F29" t="str">
        <f>IF(FurnitureData[[#This Row],[price]]&lt;50,"Under 50",IF(FurnitureData[[#This Row],[price]]&lt;100,"50-100",IF(FurnitureData[[#This Row],[price]]&lt;200,"100-200","Over 200")))</f>
        <v>Over 200</v>
      </c>
      <c r="G29" t="str">
        <f>IF(FurnitureData[[#This Row],[sold]]=0,"No Sales",IF(FurnitureData[[#This Row],[sold]]&lt;=10,"Low Sales",IF(FurnitureData[[#This Row],[sold]]&lt;=50,"Medium Sales","High Sales")))</f>
        <v>No Sales</v>
      </c>
      <c r="H29" s="1">
        <f>IF(FurnitureData[[#This Row],[price]]&gt;0,FurnitureData[[#This Row],[sold]]/FurnitureData[[#This Row],[price]],0)</f>
        <v>0</v>
      </c>
      <c r="I29" s="1">
        <f>LEN(FurnitureData[[#This Row],[productTitle]])</f>
        <v>95</v>
      </c>
      <c r="J29" s="1"/>
    </row>
    <row r="30" spans="1:10" x14ac:dyDescent="0.3">
      <c r="A30" s="1" t="s">
        <v>33</v>
      </c>
      <c r="B30" s="7">
        <v>49.39</v>
      </c>
      <c r="C30" s="8">
        <v>1</v>
      </c>
      <c r="D30" s="1" t="s">
        <v>5</v>
      </c>
      <c r="E30" s="5">
        <f>FurnitureData[[#This Row],[price]]*FurnitureData[[#This Row],[sold]]</f>
        <v>49.39</v>
      </c>
      <c r="F30" t="str">
        <f>IF(FurnitureData[[#This Row],[price]]&lt;50,"Under 50",IF(FurnitureData[[#This Row],[price]]&lt;100,"50-100",IF(FurnitureData[[#This Row],[price]]&lt;200,"100-200","Over 200")))</f>
        <v>Under 50</v>
      </c>
      <c r="G30" t="str">
        <f>IF(FurnitureData[[#This Row],[sold]]=0,"No Sales",IF(FurnitureData[[#This Row],[sold]]&lt;=10,"Low Sales",IF(FurnitureData[[#This Row],[sold]]&lt;=50,"Medium Sales","High Sales")))</f>
        <v>Low Sales</v>
      </c>
      <c r="H30" s="1">
        <f>IF(FurnitureData[[#This Row],[price]]&gt;0,FurnitureData[[#This Row],[sold]]/FurnitureData[[#This Row],[price]],0)</f>
        <v>2.024701356549909E-2</v>
      </c>
      <c r="I30" s="1">
        <f>LEN(FurnitureData[[#This Row],[productTitle]])</f>
        <v>127</v>
      </c>
      <c r="J30" s="1" t="s">
        <v>1919</v>
      </c>
    </row>
    <row r="31" spans="1:10" x14ac:dyDescent="0.3">
      <c r="A31" s="1" t="s">
        <v>34</v>
      </c>
      <c r="B31" s="7">
        <v>225.91</v>
      </c>
      <c r="C31" s="8">
        <v>1</v>
      </c>
      <c r="D31" s="1" t="s">
        <v>5</v>
      </c>
      <c r="E31" s="5">
        <f>FurnitureData[[#This Row],[price]]*FurnitureData[[#This Row],[sold]]</f>
        <v>225.91</v>
      </c>
      <c r="F31" t="str">
        <f>IF(FurnitureData[[#This Row],[price]]&lt;50,"Under 50",IF(FurnitureData[[#This Row],[price]]&lt;100,"50-100",IF(FurnitureData[[#This Row],[price]]&lt;200,"100-200","Over 200")))</f>
        <v>Over 200</v>
      </c>
      <c r="G31" t="str">
        <f>IF(FurnitureData[[#This Row],[sold]]=0,"No Sales",IF(FurnitureData[[#This Row],[sold]]&lt;=10,"Low Sales",IF(FurnitureData[[#This Row],[sold]]&lt;=50,"Medium Sales","High Sales")))</f>
        <v>Low Sales</v>
      </c>
      <c r="H31" s="1">
        <f>IF(FurnitureData[[#This Row],[price]]&gt;0,FurnitureData[[#This Row],[sold]]/FurnitureData[[#This Row],[price]],0)</f>
        <v>4.4265415430923818E-3</v>
      </c>
      <c r="I31" s="1">
        <f>LEN(FurnitureData[[#This Row],[productTitle]])</f>
        <v>116</v>
      </c>
      <c r="J31" s="1"/>
    </row>
    <row r="32" spans="1:10" x14ac:dyDescent="0.3">
      <c r="A32" s="1" t="s">
        <v>35</v>
      </c>
      <c r="B32" s="7">
        <v>74.17</v>
      </c>
      <c r="C32" s="8">
        <v>0</v>
      </c>
      <c r="D32" s="1" t="s">
        <v>5</v>
      </c>
      <c r="E32" s="5">
        <f>FurnitureData[[#This Row],[price]]*FurnitureData[[#This Row],[sold]]</f>
        <v>0</v>
      </c>
      <c r="F32" t="str">
        <f>IF(FurnitureData[[#This Row],[price]]&lt;50,"Under 50",IF(FurnitureData[[#This Row],[price]]&lt;100,"50-100",IF(FurnitureData[[#This Row],[price]]&lt;200,"100-200","Over 200")))</f>
        <v>50-100</v>
      </c>
      <c r="G32" t="str">
        <f>IF(FurnitureData[[#This Row],[sold]]=0,"No Sales",IF(FurnitureData[[#This Row],[sold]]&lt;=10,"Low Sales",IF(FurnitureData[[#This Row],[sold]]&lt;=50,"Medium Sales","High Sales")))</f>
        <v>No Sales</v>
      </c>
      <c r="H32" s="1">
        <f>IF(FurnitureData[[#This Row],[price]]&gt;0,FurnitureData[[#This Row],[sold]]/FurnitureData[[#This Row],[price]],0)</f>
        <v>0</v>
      </c>
      <c r="I32" s="1">
        <f>LEN(FurnitureData[[#This Row],[productTitle]])</f>
        <v>127</v>
      </c>
      <c r="J32" s="1" t="s">
        <v>1920</v>
      </c>
    </row>
    <row r="33" spans="1:10" x14ac:dyDescent="0.3">
      <c r="A33" s="1" t="s">
        <v>36</v>
      </c>
      <c r="B33" s="7">
        <v>179.99</v>
      </c>
      <c r="C33" s="8">
        <v>2</v>
      </c>
      <c r="D33" s="1" t="s">
        <v>5</v>
      </c>
      <c r="E33" s="5">
        <f>FurnitureData[[#This Row],[price]]*FurnitureData[[#This Row],[sold]]</f>
        <v>359.98</v>
      </c>
      <c r="F33" t="str">
        <f>IF(FurnitureData[[#This Row],[price]]&lt;50,"Under 50",IF(FurnitureData[[#This Row],[price]]&lt;100,"50-100",IF(FurnitureData[[#This Row],[price]]&lt;200,"100-200","Over 200")))</f>
        <v>100-200</v>
      </c>
      <c r="G33" t="str">
        <f>IF(FurnitureData[[#This Row],[sold]]=0,"No Sales",IF(FurnitureData[[#This Row],[sold]]&lt;=10,"Low Sales",IF(FurnitureData[[#This Row],[sold]]&lt;=50,"Medium Sales","High Sales")))</f>
        <v>Low Sales</v>
      </c>
      <c r="H33" s="1">
        <f>IF(FurnitureData[[#This Row],[price]]&gt;0,FurnitureData[[#This Row],[sold]]/FurnitureData[[#This Row],[price]],0)</f>
        <v>1.1111728429357186E-2</v>
      </c>
      <c r="I33" s="1">
        <f>LEN(FurnitureData[[#This Row],[productTitle]])</f>
        <v>128</v>
      </c>
      <c r="J33" s="1"/>
    </row>
    <row r="34" spans="1:10" x14ac:dyDescent="0.3">
      <c r="A34" s="1" t="s">
        <v>37</v>
      </c>
      <c r="B34" s="7">
        <v>48.56</v>
      </c>
      <c r="C34" s="8">
        <v>3</v>
      </c>
      <c r="D34" s="1" t="s">
        <v>5</v>
      </c>
      <c r="E34" s="5">
        <f>FurnitureData[[#This Row],[price]]*FurnitureData[[#This Row],[sold]]</f>
        <v>145.68</v>
      </c>
      <c r="F34" t="str">
        <f>IF(FurnitureData[[#This Row],[price]]&lt;50,"Under 50",IF(FurnitureData[[#This Row],[price]]&lt;100,"50-100",IF(FurnitureData[[#This Row],[price]]&lt;200,"100-200","Over 200")))</f>
        <v>Under 50</v>
      </c>
      <c r="G34" t="str">
        <f>IF(FurnitureData[[#This Row],[sold]]=0,"No Sales",IF(FurnitureData[[#This Row],[sold]]&lt;=10,"Low Sales",IF(FurnitureData[[#This Row],[sold]]&lt;=50,"Medium Sales","High Sales")))</f>
        <v>Low Sales</v>
      </c>
      <c r="H34" s="1">
        <f>IF(FurnitureData[[#This Row],[price]]&gt;0,FurnitureData[[#This Row],[sold]]/FurnitureData[[#This Row],[price]],0)</f>
        <v>6.1779242174629323E-2</v>
      </c>
      <c r="I34" s="1">
        <f>LEN(FurnitureData[[#This Row],[productTitle]])</f>
        <v>111</v>
      </c>
      <c r="J34" s="1" t="s">
        <v>1921</v>
      </c>
    </row>
    <row r="35" spans="1:10" x14ac:dyDescent="0.3">
      <c r="A35" s="1" t="s">
        <v>38</v>
      </c>
      <c r="B35" s="7">
        <v>9.7100000000000009</v>
      </c>
      <c r="C35" s="8">
        <v>110</v>
      </c>
      <c r="D35" s="1" t="s">
        <v>5</v>
      </c>
      <c r="E35" s="5">
        <f>FurnitureData[[#This Row],[price]]*FurnitureData[[#This Row],[sold]]</f>
        <v>1068.1000000000001</v>
      </c>
      <c r="F35" t="str">
        <f>IF(FurnitureData[[#This Row],[price]]&lt;50,"Under 50",IF(FurnitureData[[#This Row],[price]]&lt;100,"50-100",IF(FurnitureData[[#This Row],[price]]&lt;200,"100-200","Over 200")))</f>
        <v>Under 50</v>
      </c>
      <c r="G35" t="str">
        <f>IF(FurnitureData[[#This Row],[sold]]=0,"No Sales",IF(FurnitureData[[#This Row],[sold]]&lt;=10,"Low Sales",IF(FurnitureData[[#This Row],[sold]]&lt;=50,"Medium Sales","High Sales")))</f>
        <v>High Sales</v>
      </c>
      <c r="H35" s="1">
        <f>IF(FurnitureData[[#This Row],[price]]&gt;0,FurnitureData[[#This Row],[sold]]/FurnitureData[[#This Row],[price]],0)</f>
        <v>11.32852729145211</v>
      </c>
      <c r="I35" s="1">
        <f>LEN(FurnitureData[[#This Row],[productTitle]])</f>
        <v>126</v>
      </c>
      <c r="J35" s="1" t="s">
        <v>1922</v>
      </c>
    </row>
    <row r="36" spans="1:10" x14ac:dyDescent="0.3">
      <c r="A36" s="1" t="s">
        <v>39</v>
      </c>
      <c r="B36" s="7">
        <v>172.36</v>
      </c>
      <c r="C36" s="8">
        <v>5</v>
      </c>
      <c r="D36" s="1" t="s">
        <v>5</v>
      </c>
      <c r="E36" s="5">
        <f>FurnitureData[[#This Row],[price]]*FurnitureData[[#This Row],[sold]]</f>
        <v>861.80000000000007</v>
      </c>
      <c r="F36" t="str">
        <f>IF(FurnitureData[[#This Row],[price]]&lt;50,"Under 50",IF(FurnitureData[[#This Row],[price]]&lt;100,"50-100",IF(FurnitureData[[#This Row],[price]]&lt;200,"100-200","Over 200")))</f>
        <v>100-200</v>
      </c>
      <c r="G36" t="str">
        <f>IF(FurnitureData[[#This Row],[sold]]=0,"No Sales",IF(FurnitureData[[#This Row],[sold]]&lt;=10,"Low Sales",IF(FurnitureData[[#This Row],[sold]]&lt;=50,"Medium Sales","High Sales")))</f>
        <v>Low Sales</v>
      </c>
      <c r="H36" s="1">
        <f>IF(FurnitureData[[#This Row],[price]]&gt;0,FurnitureData[[#This Row],[sold]]/FurnitureData[[#This Row],[price]],0)</f>
        <v>2.900905082385704E-2</v>
      </c>
      <c r="I36" s="1">
        <f>LEN(FurnitureData[[#This Row],[productTitle]])</f>
        <v>128</v>
      </c>
      <c r="J36" s="1" t="s">
        <v>1923</v>
      </c>
    </row>
    <row r="37" spans="1:10" x14ac:dyDescent="0.3">
      <c r="A37" s="1" t="s">
        <v>40</v>
      </c>
      <c r="B37" s="7">
        <v>91.06</v>
      </c>
      <c r="C37" s="8">
        <v>0</v>
      </c>
      <c r="D37" s="1" t="s">
        <v>5</v>
      </c>
      <c r="E37" s="5">
        <f>FurnitureData[[#This Row],[price]]*FurnitureData[[#This Row],[sold]]</f>
        <v>0</v>
      </c>
      <c r="F37" t="str">
        <f>IF(FurnitureData[[#This Row],[price]]&lt;50,"Under 50",IF(FurnitureData[[#This Row],[price]]&lt;100,"50-100",IF(FurnitureData[[#This Row],[price]]&lt;200,"100-200","Over 200")))</f>
        <v>50-100</v>
      </c>
      <c r="G37" t="str">
        <f>IF(FurnitureData[[#This Row],[sold]]=0,"No Sales",IF(FurnitureData[[#This Row],[sold]]&lt;=10,"Low Sales",IF(FurnitureData[[#This Row],[sold]]&lt;=50,"Medium Sales","High Sales")))</f>
        <v>No Sales</v>
      </c>
      <c r="H37" s="1">
        <f>IF(FurnitureData[[#This Row],[price]]&gt;0,FurnitureData[[#This Row],[sold]]/FurnitureData[[#This Row],[price]],0)</f>
        <v>0</v>
      </c>
      <c r="I37" s="1">
        <f>LEN(FurnitureData[[#This Row],[productTitle]])</f>
        <v>124</v>
      </c>
      <c r="J37" s="1" t="s">
        <v>1924</v>
      </c>
    </row>
    <row r="38" spans="1:10" x14ac:dyDescent="0.3">
      <c r="A38" s="1" t="s">
        <v>41</v>
      </c>
      <c r="B38" s="7">
        <v>86.8</v>
      </c>
      <c r="C38" s="8">
        <v>18</v>
      </c>
      <c r="D38" s="1" t="s">
        <v>5</v>
      </c>
      <c r="E38" s="5">
        <f>FurnitureData[[#This Row],[price]]*FurnitureData[[#This Row],[sold]]</f>
        <v>1562.3999999999999</v>
      </c>
      <c r="F38" t="str">
        <f>IF(FurnitureData[[#This Row],[price]]&lt;50,"Under 50",IF(FurnitureData[[#This Row],[price]]&lt;100,"50-100",IF(FurnitureData[[#This Row],[price]]&lt;200,"100-200","Over 200")))</f>
        <v>50-100</v>
      </c>
      <c r="G38" t="str">
        <f>IF(FurnitureData[[#This Row],[sold]]=0,"No Sales",IF(FurnitureData[[#This Row],[sold]]&lt;=10,"Low Sales",IF(FurnitureData[[#This Row],[sold]]&lt;=50,"Medium Sales","High Sales")))</f>
        <v>Medium Sales</v>
      </c>
      <c r="H38" s="1">
        <f>IF(FurnitureData[[#This Row],[price]]&gt;0,FurnitureData[[#This Row],[sold]]/FurnitureData[[#This Row],[price]],0)</f>
        <v>0.20737327188940094</v>
      </c>
      <c r="I38" s="1">
        <f>LEN(FurnitureData[[#This Row],[productTitle]])</f>
        <v>120</v>
      </c>
      <c r="J38" s="1"/>
    </row>
    <row r="39" spans="1:10" x14ac:dyDescent="0.3">
      <c r="A39" s="1" t="s">
        <v>42</v>
      </c>
      <c r="B39" s="7">
        <v>40.130000000000003</v>
      </c>
      <c r="C39" s="8">
        <v>1</v>
      </c>
      <c r="D39" s="1" t="s">
        <v>5</v>
      </c>
      <c r="E39" s="5">
        <f>FurnitureData[[#This Row],[price]]*FurnitureData[[#This Row],[sold]]</f>
        <v>40.130000000000003</v>
      </c>
      <c r="F39" t="str">
        <f>IF(FurnitureData[[#This Row],[price]]&lt;50,"Under 50",IF(FurnitureData[[#This Row],[price]]&lt;100,"50-100",IF(FurnitureData[[#This Row],[price]]&lt;200,"100-200","Over 200")))</f>
        <v>Under 50</v>
      </c>
      <c r="G39" t="str">
        <f>IF(FurnitureData[[#This Row],[sold]]=0,"No Sales",IF(FurnitureData[[#This Row],[sold]]&lt;=10,"Low Sales",IF(FurnitureData[[#This Row],[sold]]&lt;=50,"Medium Sales","High Sales")))</f>
        <v>Low Sales</v>
      </c>
      <c r="H39" s="1">
        <f>IF(FurnitureData[[#This Row],[price]]&gt;0,FurnitureData[[#This Row],[sold]]/FurnitureData[[#This Row],[price]],0)</f>
        <v>2.4919013207076998E-2</v>
      </c>
      <c r="I39" s="1">
        <f>LEN(FurnitureData[[#This Row],[productTitle]])</f>
        <v>127</v>
      </c>
      <c r="J39" s="1" t="s">
        <v>1925</v>
      </c>
    </row>
    <row r="40" spans="1:10" x14ac:dyDescent="0.3">
      <c r="A40" s="1" t="s">
        <v>43</v>
      </c>
      <c r="B40" s="7">
        <v>445.4</v>
      </c>
      <c r="C40" s="8">
        <v>1</v>
      </c>
      <c r="D40" s="1" t="s">
        <v>5</v>
      </c>
      <c r="E40" s="5">
        <f>FurnitureData[[#This Row],[price]]*FurnitureData[[#This Row],[sold]]</f>
        <v>445.4</v>
      </c>
      <c r="F40" t="str">
        <f>IF(FurnitureData[[#This Row],[price]]&lt;50,"Under 50",IF(FurnitureData[[#This Row],[price]]&lt;100,"50-100",IF(FurnitureData[[#This Row],[price]]&lt;200,"100-200","Over 200")))</f>
        <v>Over 200</v>
      </c>
      <c r="G40" t="str">
        <f>IF(FurnitureData[[#This Row],[sold]]=0,"No Sales",IF(FurnitureData[[#This Row],[sold]]&lt;=10,"Low Sales",IF(FurnitureData[[#This Row],[sold]]&lt;=50,"Medium Sales","High Sales")))</f>
        <v>Low Sales</v>
      </c>
      <c r="H40" s="1">
        <f>IF(FurnitureData[[#This Row],[price]]&gt;0,FurnitureData[[#This Row],[sold]]/FurnitureData[[#This Row],[price]],0)</f>
        <v>2.2451728783116302E-3</v>
      </c>
      <c r="I40" s="1">
        <f>LEN(FurnitureData[[#This Row],[productTitle]])</f>
        <v>118</v>
      </c>
      <c r="J40" s="1" t="s">
        <v>1926</v>
      </c>
    </row>
    <row r="41" spans="1:10" x14ac:dyDescent="0.3">
      <c r="A41" s="1" t="s">
        <v>11</v>
      </c>
      <c r="B41" s="7">
        <v>270.58999999999997</v>
      </c>
      <c r="C41" s="8">
        <v>1</v>
      </c>
      <c r="D41" s="1" t="s">
        <v>5</v>
      </c>
      <c r="E41" s="5">
        <f>FurnitureData[[#This Row],[price]]*FurnitureData[[#This Row],[sold]]</f>
        <v>270.58999999999997</v>
      </c>
      <c r="F41" t="str">
        <f>IF(FurnitureData[[#This Row],[price]]&lt;50,"Under 50",IF(FurnitureData[[#This Row],[price]]&lt;100,"50-100",IF(FurnitureData[[#This Row],[price]]&lt;200,"100-200","Over 200")))</f>
        <v>Over 200</v>
      </c>
      <c r="G41" t="str">
        <f>IF(FurnitureData[[#This Row],[sold]]=0,"No Sales",IF(FurnitureData[[#This Row],[sold]]&lt;=10,"Low Sales",IF(FurnitureData[[#This Row],[sold]]&lt;=50,"Medium Sales","High Sales")))</f>
        <v>Low Sales</v>
      </c>
      <c r="H41" s="1">
        <f>IF(FurnitureData[[#This Row],[price]]&gt;0,FurnitureData[[#This Row],[sold]]/FurnitureData[[#This Row],[price]],0)</f>
        <v>3.695628071990835E-3</v>
      </c>
      <c r="I41" s="1">
        <f>LEN(FurnitureData[[#This Row],[productTitle]])</f>
        <v>117</v>
      </c>
      <c r="J41" s="1" t="s">
        <v>1927</v>
      </c>
    </row>
    <row r="42" spans="1:10" x14ac:dyDescent="0.3">
      <c r="A42" s="1" t="s">
        <v>44</v>
      </c>
      <c r="B42" s="7">
        <v>157.84</v>
      </c>
      <c r="C42" s="8">
        <v>0</v>
      </c>
      <c r="D42" s="1" t="s">
        <v>5</v>
      </c>
      <c r="E42" s="5">
        <f>FurnitureData[[#This Row],[price]]*FurnitureData[[#This Row],[sold]]</f>
        <v>0</v>
      </c>
      <c r="F42" t="str">
        <f>IF(FurnitureData[[#This Row],[price]]&lt;50,"Under 50",IF(FurnitureData[[#This Row],[price]]&lt;100,"50-100",IF(FurnitureData[[#This Row],[price]]&lt;200,"100-200","Over 200")))</f>
        <v>100-200</v>
      </c>
      <c r="G42" t="str">
        <f>IF(FurnitureData[[#This Row],[sold]]=0,"No Sales",IF(FurnitureData[[#This Row],[sold]]&lt;=10,"Low Sales",IF(FurnitureData[[#This Row],[sold]]&lt;=50,"Medium Sales","High Sales")))</f>
        <v>No Sales</v>
      </c>
      <c r="H42" s="1">
        <f>IF(FurnitureData[[#This Row],[price]]&gt;0,FurnitureData[[#This Row],[sold]]/FurnitureData[[#This Row],[price]],0)</f>
        <v>0</v>
      </c>
      <c r="I42" s="1">
        <f>LEN(FurnitureData[[#This Row],[productTitle]])</f>
        <v>122</v>
      </c>
      <c r="J42" s="1" t="s">
        <v>1928</v>
      </c>
    </row>
    <row r="43" spans="1:10" x14ac:dyDescent="0.3">
      <c r="A43" s="1" t="s">
        <v>45</v>
      </c>
      <c r="B43" s="7">
        <v>123.57</v>
      </c>
      <c r="C43" s="8">
        <v>1</v>
      </c>
      <c r="D43" s="1" t="s">
        <v>5</v>
      </c>
      <c r="E43" s="5">
        <f>FurnitureData[[#This Row],[price]]*FurnitureData[[#This Row],[sold]]</f>
        <v>123.57</v>
      </c>
      <c r="F43" t="str">
        <f>IF(FurnitureData[[#This Row],[price]]&lt;50,"Under 50",IF(FurnitureData[[#This Row],[price]]&lt;100,"50-100",IF(FurnitureData[[#This Row],[price]]&lt;200,"100-200","Over 200")))</f>
        <v>100-200</v>
      </c>
      <c r="G43" t="str">
        <f>IF(FurnitureData[[#This Row],[sold]]=0,"No Sales",IF(FurnitureData[[#This Row],[sold]]&lt;=10,"Low Sales",IF(FurnitureData[[#This Row],[sold]]&lt;=50,"Medium Sales","High Sales")))</f>
        <v>Low Sales</v>
      </c>
      <c r="H43" s="1">
        <f>IF(FurnitureData[[#This Row],[price]]&gt;0,FurnitureData[[#This Row],[sold]]/FurnitureData[[#This Row],[price]],0)</f>
        <v>8.0925791049607509E-3</v>
      </c>
      <c r="I43" s="1">
        <f>LEN(FurnitureData[[#This Row],[productTitle]])</f>
        <v>128</v>
      </c>
      <c r="J43" s="1" t="s">
        <v>1929</v>
      </c>
    </row>
    <row r="44" spans="1:10" x14ac:dyDescent="0.3">
      <c r="A44" s="1" t="s">
        <v>46</v>
      </c>
      <c r="B44" s="7">
        <v>87.08</v>
      </c>
      <c r="C44" s="8">
        <v>11</v>
      </c>
      <c r="D44" s="1" t="s">
        <v>5</v>
      </c>
      <c r="E44" s="5">
        <f>FurnitureData[[#This Row],[price]]*FurnitureData[[#This Row],[sold]]</f>
        <v>957.88</v>
      </c>
      <c r="F44" t="str">
        <f>IF(FurnitureData[[#This Row],[price]]&lt;50,"Under 50",IF(FurnitureData[[#This Row],[price]]&lt;100,"50-100",IF(FurnitureData[[#This Row],[price]]&lt;200,"100-200","Over 200")))</f>
        <v>50-100</v>
      </c>
      <c r="G44" t="str">
        <f>IF(FurnitureData[[#This Row],[sold]]=0,"No Sales",IF(FurnitureData[[#This Row],[sold]]&lt;=10,"Low Sales",IF(FurnitureData[[#This Row],[sold]]&lt;=50,"Medium Sales","High Sales")))</f>
        <v>Medium Sales</v>
      </c>
      <c r="H44" s="1">
        <f>IF(FurnitureData[[#This Row],[price]]&gt;0,FurnitureData[[#This Row],[sold]]/FurnitureData[[#This Row],[price]],0)</f>
        <v>0.12632062471290767</v>
      </c>
      <c r="I44" s="1">
        <f>LEN(FurnitureData[[#This Row],[productTitle]])</f>
        <v>125</v>
      </c>
      <c r="J44" s="1" t="s">
        <v>1930</v>
      </c>
    </row>
    <row r="45" spans="1:10" x14ac:dyDescent="0.3">
      <c r="A45" s="1" t="s">
        <v>47</v>
      </c>
      <c r="B45" s="7">
        <v>177.76</v>
      </c>
      <c r="C45" s="8">
        <v>0</v>
      </c>
      <c r="D45" s="1" t="s">
        <v>5</v>
      </c>
      <c r="E45" s="5">
        <f>FurnitureData[[#This Row],[price]]*FurnitureData[[#This Row],[sold]]</f>
        <v>0</v>
      </c>
      <c r="F45" t="str">
        <f>IF(FurnitureData[[#This Row],[price]]&lt;50,"Under 50",IF(FurnitureData[[#This Row],[price]]&lt;100,"50-100",IF(FurnitureData[[#This Row],[price]]&lt;200,"100-200","Over 200")))</f>
        <v>100-200</v>
      </c>
      <c r="G45" t="str">
        <f>IF(FurnitureData[[#This Row],[sold]]=0,"No Sales",IF(FurnitureData[[#This Row],[sold]]&lt;=10,"Low Sales",IF(FurnitureData[[#This Row],[sold]]&lt;=50,"Medium Sales","High Sales")))</f>
        <v>No Sales</v>
      </c>
      <c r="H45" s="1">
        <f>IF(FurnitureData[[#This Row],[price]]&gt;0,FurnitureData[[#This Row],[sold]]/FurnitureData[[#This Row],[price]],0)</f>
        <v>0</v>
      </c>
      <c r="I45" s="1">
        <f>LEN(FurnitureData[[#This Row],[productTitle]])</f>
        <v>122</v>
      </c>
      <c r="J45" s="1" t="s">
        <v>1931</v>
      </c>
    </row>
    <row r="46" spans="1:10" x14ac:dyDescent="0.3">
      <c r="A46" s="1" t="s">
        <v>48</v>
      </c>
      <c r="B46" s="7">
        <v>384.35</v>
      </c>
      <c r="C46" s="8">
        <v>0</v>
      </c>
      <c r="D46" s="1" t="s">
        <v>5</v>
      </c>
      <c r="E46" s="5">
        <f>FurnitureData[[#This Row],[price]]*FurnitureData[[#This Row],[sold]]</f>
        <v>0</v>
      </c>
      <c r="F46" t="str">
        <f>IF(FurnitureData[[#This Row],[price]]&lt;50,"Under 50",IF(FurnitureData[[#This Row],[price]]&lt;100,"50-100",IF(FurnitureData[[#This Row],[price]]&lt;200,"100-200","Over 200")))</f>
        <v>Over 200</v>
      </c>
      <c r="G46" t="str">
        <f>IF(FurnitureData[[#This Row],[sold]]=0,"No Sales",IF(FurnitureData[[#This Row],[sold]]&lt;=10,"Low Sales",IF(FurnitureData[[#This Row],[sold]]&lt;=50,"Medium Sales","High Sales")))</f>
        <v>No Sales</v>
      </c>
      <c r="H46" s="1">
        <f>IF(FurnitureData[[#This Row],[price]]&gt;0,FurnitureData[[#This Row],[sold]]/FurnitureData[[#This Row],[price]],0)</f>
        <v>0</v>
      </c>
      <c r="I46" s="1">
        <f>LEN(FurnitureData[[#This Row],[productTitle]])</f>
        <v>115</v>
      </c>
      <c r="J46" s="1" t="s">
        <v>1932</v>
      </c>
    </row>
    <row r="47" spans="1:10" x14ac:dyDescent="0.3">
      <c r="A47" s="1" t="s">
        <v>49</v>
      </c>
      <c r="B47" s="7">
        <v>161.63</v>
      </c>
      <c r="C47" s="8">
        <v>0</v>
      </c>
      <c r="D47" s="1" t="s">
        <v>5</v>
      </c>
      <c r="E47" s="5">
        <f>FurnitureData[[#This Row],[price]]*FurnitureData[[#This Row],[sold]]</f>
        <v>0</v>
      </c>
      <c r="F47" t="str">
        <f>IF(FurnitureData[[#This Row],[price]]&lt;50,"Under 50",IF(FurnitureData[[#This Row],[price]]&lt;100,"50-100",IF(FurnitureData[[#This Row],[price]]&lt;200,"100-200","Over 200")))</f>
        <v>100-200</v>
      </c>
      <c r="G47" t="str">
        <f>IF(FurnitureData[[#This Row],[sold]]=0,"No Sales",IF(FurnitureData[[#This Row],[sold]]&lt;=10,"Low Sales",IF(FurnitureData[[#This Row],[sold]]&lt;=50,"Medium Sales","High Sales")))</f>
        <v>No Sales</v>
      </c>
      <c r="H47" s="1">
        <f>IF(FurnitureData[[#This Row],[price]]&gt;0,FurnitureData[[#This Row],[sold]]/FurnitureData[[#This Row],[price]],0)</f>
        <v>0</v>
      </c>
      <c r="I47" s="1">
        <f>LEN(FurnitureData[[#This Row],[productTitle]])</f>
        <v>122</v>
      </c>
      <c r="J47" s="1" t="s">
        <v>1933</v>
      </c>
    </row>
    <row r="48" spans="1:10" x14ac:dyDescent="0.3">
      <c r="A48" s="1" t="s">
        <v>50</v>
      </c>
      <c r="B48" s="7">
        <v>288.54000000000002</v>
      </c>
      <c r="C48" s="8">
        <v>0</v>
      </c>
      <c r="D48" s="1" t="s">
        <v>5</v>
      </c>
      <c r="E48" s="5">
        <f>FurnitureData[[#This Row],[price]]*FurnitureData[[#This Row],[sold]]</f>
        <v>0</v>
      </c>
      <c r="F48" t="str">
        <f>IF(FurnitureData[[#This Row],[price]]&lt;50,"Under 50",IF(FurnitureData[[#This Row],[price]]&lt;100,"50-100",IF(FurnitureData[[#This Row],[price]]&lt;200,"100-200","Over 200")))</f>
        <v>Over 200</v>
      </c>
      <c r="G48" t="str">
        <f>IF(FurnitureData[[#This Row],[sold]]=0,"No Sales",IF(FurnitureData[[#This Row],[sold]]&lt;=10,"Low Sales",IF(FurnitureData[[#This Row],[sold]]&lt;=50,"Medium Sales","High Sales")))</f>
        <v>No Sales</v>
      </c>
      <c r="H48" s="1">
        <f>IF(FurnitureData[[#This Row],[price]]&gt;0,FurnitureData[[#This Row],[sold]]/FurnitureData[[#This Row],[price]],0)</f>
        <v>0</v>
      </c>
      <c r="I48" s="1">
        <f>LEN(FurnitureData[[#This Row],[productTitle]])</f>
        <v>119</v>
      </c>
      <c r="J48" s="1" t="s">
        <v>1934</v>
      </c>
    </row>
    <row r="49" spans="1:10" x14ac:dyDescent="0.3">
      <c r="A49" s="1" t="s">
        <v>51</v>
      </c>
      <c r="B49" s="7">
        <v>404.78</v>
      </c>
      <c r="C49" s="8">
        <v>0</v>
      </c>
      <c r="D49" s="1" t="s">
        <v>5</v>
      </c>
      <c r="E49" s="5">
        <f>FurnitureData[[#This Row],[price]]*FurnitureData[[#This Row],[sold]]</f>
        <v>0</v>
      </c>
      <c r="F49" t="str">
        <f>IF(FurnitureData[[#This Row],[price]]&lt;50,"Under 50",IF(FurnitureData[[#This Row],[price]]&lt;100,"50-100",IF(FurnitureData[[#This Row],[price]]&lt;200,"100-200","Over 200")))</f>
        <v>Over 200</v>
      </c>
      <c r="G49" t="str">
        <f>IF(FurnitureData[[#This Row],[sold]]=0,"No Sales",IF(FurnitureData[[#This Row],[sold]]&lt;=10,"Low Sales",IF(FurnitureData[[#This Row],[sold]]&lt;=50,"Medium Sales","High Sales")))</f>
        <v>No Sales</v>
      </c>
      <c r="H49" s="1">
        <f>IF(FurnitureData[[#This Row],[price]]&gt;0,FurnitureData[[#This Row],[sold]]/FurnitureData[[#This Row],[price]],0)</f>
        <v>0</v>
      </c>
      <c r="I49" s="1">
        <f>LEN(FurnitureData[[#This Row],[productTitle]])</f>
        <v>127</v>
      </c>
      <c r="J49" s="1"/>
    </row>
    <row r="50" spans="1:10" x14ac:dyDescent="0.3">
      <c r="A50" s="1" t="s">
        <v>52</v>
      </c>
      <c r="B50" s="7">
        <v>435.86</v>
      </c>
      <c r="C50" s="8">
        <v>5</v>
      </c>
      <c r="D50" s="1" t="s">
        <v>5</v>
      </c>
      <c r="E50" s="5">
        <f>FurnitureData[[#This Row],[price]]*FurnitureData[[#This Row],[sold]]</f>
        <v>2179.3000000000002</v>
      </c>
      <c r="F50" t="str">
        <f>IF(FurnitureData[[#This Row],[price]]&lt;50,"Under 50",IF(FurnitureData[[#This Row],[price]]&lt;100,"50-100",IF(FurnitureData[[#This Row],[price]]&lt;200,"100-200","Over 200")))</f>
        <v>Over 200</v>
      </c>
      <c r="G50" t="str">
        <f>IF(FurnitureData[[#This Row],[sold]]=0,"No Sales",IF(FurnitureData[[#This Row],[sold]]&lt;=10,"Low Sales",IF(FurnitureData[[#This Row],[sold]]&lt;=50,"Medium Sales","High Sales")))</f>
        <v>Low Sales</v>
      </c>
      <c r="H50" s="1">
        <f>IF(FurnitureData[[#This Row],[price]]&gt;0,FurnitureData[[#This Row],[sold]]/FurnitureData[[#This Row],[price]],0)</f>
        <v>1.1471573441013169E-2</v>
      </c>
      <c r="I50" s="1">
        <f>LEN(FurnitureData[[#This Row],[productTitle]])</f>
        <v>125</v>
      </c>
      <c r="J50" s="1" t="s">
        <v>1935</v>
      </c>
    </row>
    <row r="51" spans="1:10" x14ac:dyDescent="0.3">
      <c r="A51" s="1" t="s">
        <v>53</v>
      </c>
      <c r="B51" s="7">
        <v>393.44</v>
      </c>
      <c r="C51" s="8">
        <v>16</v>
      </c>
      <c r="D51" s="1" t="s">
        <v>5</v>
      </c>
      <c r="E51" s="5">
        <f>FurnitureData[[#This Row],[price]]*FurnitureData[[#This Row],[sold]]</f>
        <v>6295.04</v>
      </c>
      <c r="F51" t="str">
        <f>IF(FurnitureData[[#This Row],[price]]&lt;50,"Under 50",IF(FurnitureData[[#This Row],[price]]&lt;100,"50-100",IF(FurnitureData[[#This Row],[price]]&lt;200,"100-200","Over 200")))</f>
        <v>Over 200</v>
      </c>
      <c r="G51" t="str">
        <f>IF(FurnitureData[[#This Row],[sold]]=0,"No Sales",IF(FurnitureData[[#This Row],[sold]]&lt;=10,"Low Sales",IF(FurnitureData[[#This Row],[sold]]&lt;=50,"Medium Sales","High Sales")))</f>
        <v>Medium Sales</v>
      </c>
      <c r="H51" s="1">
        <f>IF(FurnitureData[[#This Row],[price]]&gt;0,FurnitureData[[#This Row],[sold]]/FurnitureData[[#This Row],[price]],0)</f>
        <v>4.0666937779585195E-2</v>
      </c>
      <c r="I51" s="1">
        <f>LEN(FurnitureData[[#This Row],[productTitle]])</f>
        <v>112</v>
      </c>
      <c r="J51" s="1"/>
    </row>
    <row r="52" spans="1:10" x14ac:dyDescent="0.3">
      <c r="A52" s="1" t="s">
        <v>54</v>
      </c>
      <c r="B52" s="7">
        <v>432.98</v>
      </c>
      <c r="C52" s="8">
        <v>1</v>
      </c>
      <c r="D52" s="1" t="s">
        <v>5</v>
      </c>
      <c r="E52" s="5">
        <f>FurnitureData[[#This Row],[price]]*FurnitureData[[#This Row],[sold]]</f>
        <v>432.98</v>
      </c>
      <c r="F52" t="str">
        <f>IF(FurnitureData[[#This Row],[price]]&lt;50,"Under 50",IF(FurnitureData[[#This Row],[price]]&lt;100,"50-100",IF(FurnitureData[[#This Row],[price]]&lt;200,"100-200","Over 200")))</f>
        <v>Over 200</v>
      </c>
      <c r="G52" t="str">
        <f>IF(FurnitureData[[#This Row],[sold]]=0,"No Sales",IF(FurnitureData[[#This Row],[sold]]&lt;=10,"Low Sales",IF(FurnitureData[[#This Row],[sold]]&lt;=50,"Medium Sales","High Sales")))</f>
        <v>Low Sales</v>
      </c>
      <c r="H52" s="1">
        <f>IF(FurnitureData[[#This Row],[price]]&gt;0,FurnitureData[[#This Row],[sold]]/FurnitureData[[#This Row],[price]],0)</f>
        <v>2.3095755000230958E-3</v>
      </c>
      <c r="I52" s="1">
        <f>LEN(FurnitureData[[#This Row],[productTitle]])</f>
        <v>123</v>
      </c>
      <c r="J52" s="1" t="s">
        <v>1936</v>
      </c>
    </row>
    <row r="53" spans="1:10" x14ac:dyDescent="0.3">
      <c r="A53" s="1" t="s">
        <v>55</v>
      </c>
      <c r="B53" s="7">
        <v>144.05000000000001</v>
      </c>
      <c r="C53" s="8">
        <v>0</v>
      </c>
      <c r="D53" s="1" t="s">
        <v>5</v>
      </c>
      <c r="E53" s="5">
        <f>FurnitureData[[#This Row],[price]]*FurnitureData[[#This Row],[sold]]</f>
        <v>0</v>
      </c>
      <c r="F53" t="str">
        <f>IF(FurnitureData[[#This Row],[price]]&lt;50,"Under 50",IF(FurnitureData[[#This Row],[price]]&lt;100,"50-100",IF(FurnitureData[[#This Row],[price]]&lt;200,"100-200","Over 200")))</f>
        <v>100-200</v>
      </c>
      <c r="G53" t="str">
        <f>IF(FurnitureData[[#This Row],[sold]]=0,"No Sales",IF(FurnitureData[[#This Row],[sold]]&lt;=10,"Low Sales",IF(FurnitureData[[#This Row],[sold]]&lt;=50,"Medium Sales","High Sales")))</f>
        <v>No Sales</v>
      </c>
      <c r="H53" s="1">
        <f>IF(FurnitureData[[#This Row],[price]]&gt;0,FurnitureData[[#This Row],[sold]]/FurnitureData[[#This Row],[price]],0)</f>
        <v>0</v>
      </c>
      <c r="I53" s="1">
        <f>LEN(FurnitureData[[#This Row],[productTitle]])</f>
        <v>124</v>
      </c>
      <c r="J53" s="1"/>
    </row>
    <row r="54" spans="1:10" x14ac:dyDescent="0.3">
      <c r="A54" s="1" t="s">
        <v>56</v>
      </c>
      <c r="B54" s="7">
        <v>335.98</v>
      </c>
      <c r="C54" s="8">
        <v>6</v>
      </c>
      <c r="D54" s="1" t="s">
        <v>5</v>
      </c>
      <c r="E54" s="5">
        <f>FurnitureData[[#This Row],[price]]*FurnitureData[[#This Row],[sold]]</f>
        <v>2015.88</v>
      </c>
      <c r="F54" t="str">
        <f>IF(FurnitureData[[#This Row],[price]]&lt;50,"Under 50",IF(FurnitureData[[#This Row],[price]]&lt;100,"50-100",IF(FurnitureData[[#This Row],[price]]&lt;200,"100-200","Over 200")))</f>
        <v>Over 200</v>
      </c>
      <c r="G54" t="str">
        <f>IF(FurnitureData[[#This Row],[sold]]=0,"No Sales",IF(FurnitureData[[#This Row],[sold]]&lt;=10,"Low Sales",IF(FurnitureData[[#This Row],[sold]]&lt;=50,"Medium Sales","High Sales")))</f>
        <v>Low Sales</v>
      </c>
      <c r="H54" s="1">
        <f>IF(FurnitureData[[#This Row],[price]]&gt;0,FurnitureData[[#This Row],[sold]]/FurnitureData[[#This Row],[price]],0)</f>
        <v>1.7858205845586044E-2</v>
      </c>
      <c r="I54" s="1">
        <f>LEN(FurnitureData[[#This Row],[productTitle]])</f>
        <v>114</v>
      </c>
      <c r="J54" s="1" t="s">
        <v>1907</v>
      </c>
    </row>
    <row r="55" spans="1:10" x14ac:dyDescent="0.3">
      <c r="A55" s="1" t="s">
        <v>57</v>
      </c>
      <c r="B55" s="7">
        <v>96.15</v>
      </c>
      <c r="C55" s="8">
        <v>7</v>
      </c>
      <c r="D55" s="1" t="s">
        <v>5</v>
      </c>
      <c r="E55" s="5">
        <f>FurnitureData[[#This Row],[price]]*FurnitureData[[#This Row],[sold]]</f>
        <v>673.05000000000007</v>
      </c>
      <c r="F55" t="str">
        <f>IF(FurnitureData[[#This Row],[price]]&lt;50,"Under 50",IF(FurnitureData[[#This Row],[price]]&lt;100,"50-100",IF(FurnitureData[[#This Row],[price]]&lt;200,"100-200","Over 200")))</f>
        <v>50-100</v>
      </c>
      <c r="G55" t="str">
        <f>IF(FurnitureData[[#This Row],[sold]]=0,"No Sales",IF(FurnitureData[[#This Row],[sold]]&lt;=10,"Low Sales",IF(FurnitureData[[#This Row],[sold]]&lt;=50,"Medium Sales","High Sales")))</f>
        <v>Low Sales</v>
      </c>
      <c r="H55" s="1">
        <f>IF(FurnitureData[[#This Row],[price]]&gt;0,FurnitureData[[#This Row],[sold]]/FurnitureData[[#This Row],[price]],0)</f>
        <v>7.2802912116484653E-2</v>
      </c>
      <c r="I55" s="1">
        <f>LEN(FurnitureData[[#This Row],[productTitle]])</f>
        <v>126</v>
      </c>
      <c r="J55" s="1"/>
    </row>
    <row r="56" spans="1:10" x14ac:dyDescent="0.3">
      <c r="A56" s="1" t="s">
        <v>58</v>
      </c>
      <c r="B56" s="7">
        <v>279.49</v>
      </c>
      <c r="C56" s="8">
        <v>3</v>
      </c>
      <c r="D56" s="1" t="s">
        <v>5</v>
      </c>
      <c r="E56" s="5">
        <f>FurnitureData[[#This Row],[price]]*FurnitureData[[#This Row],[sold]]</f>
        <v>838.47</v>
      </c>
      <c r="F56" t="str">
        <f>IF(FurnitureData[[#This Row],[price]]&lt;50,"Under 50",IF(FurnitureData[[#This Row],[price]]&lt;100,"50-100",IF(FurnitureData[[#This Row],[price]]&lt;200,"100-200","Over 200")))</f>
        <v>Over 200</v>
      </c>
      <c r="G56" t="str">
        <f>IF(FurnitureData[[#This Row],[sold]]=0,"No Sales",IF(FurnitureData[[#This Row],[sold]]&lt;=10,"Low Sales",IF(FurnitureData[[#This Row],[sold]]&lt;=50,"Medium Sales","High Sales")))</f>
        <v>Low Sales</v>
      </c>
      <c r="H56" s="1">
        <f>IF(FurnitureData[[#This Row],[price]]&gt;0,FurnitureData[[#This Row],[sold]]/FurnitureData[[#This Row],[price]],0)</f>
        <v>1.0733836631006476E-2</v>
      </c>
      <c r="I56" s="1">
        <f>LEN(FurnitureData[[#This Row],[productTitle]])</f>
        <v>128</v>
      </c>
      <c r="J56" s="1" t="s">
        <v>1937</v>
      </c>
    </row>
    <row r="57" spans="1:10" x14ac:dyDescent="0.3">
      <c r="A57" s="1" t="s">
        <v>59</v>
      </c>
      <c r="B57" s="7">
        <v>313.48</v>
      </c>
      <c r="C57" s="8">
        <v>0</v>
      </c>
      <c r="D57" s="1" t="s">
        <v>5</v>
      </c>
      <c r="E57" s="5">
        <f>FurnitureData[[#This Row],[price]]*FurnitureData[[#This Row],[sold]]</f>
        <v>0</v>
      </c>
      <c r="F57" t="str">
        <f>IF(FurnitureData[[#This Row],[price]]&lt;50,"Under 50",IF(FurnitureData[[#This Row],[price]]&lt;100,"50-100",IF(FurnitureData[[#This Row],[price]]&lt;200,"100-200","Over 200")))</f>
        <v>Over 200</v>
      </c>
      <c r="G57" t="str">
        <f>IF(FurnitureData[[#This Row],[sold]]=0,"No Sales",IF(FurnitureData[[#This Row],[sold]]&lt;=10,"Low Sales",IF(FurnitureData[[#This Row],[sold]]&lt;=50,"Medium Sales","High Sales")))</f>
        <v>No Sales</v>
      </c>
      <c r="H57" s="1">
        <f>IF(FurnitureData[[#This Row],[price]]&gt;0,FurnitureData[[#This Row],[sold]]/FurnitureData[[#This Row],[price]],0)</f>
        <v>0</v>
      </c>
      <c r="I57" s="1">
        <f>LEN(FurnitureData[[#This Row],[productTitle]])</f>
        <v>128</v>
      </c>
      <c r="J57" s="1"/>
    </row>
    <row r="58" spans="1:10" x14ac:dyDescent="0.3">
      <c r="A58" s="1" t="s">
        <v>60</v>
      </c>
      <c r="B58" s="7">
        <v>308.39</v>
      </c>
      <c r="C58" s="8">
        <v>0</v>
      </c>
      <c r="D58" s="1" t="s">
        <v>5</v>
      </c>
      <c r="E58" s="5">
        <f>FurnitureData[[#This Row],[price]]*FurnitureData[[#This Row],[sold]]</f>
        <v>0</v>
      </c>
      <c r="F58" t="str">
        <f>IF(FurnitureData[[#This Row],[price]]&lt;50,"Under 50",IF(FurnitureData[[#This Row],[price]]&lt;100,"50-100",IF(FurnitureData[[#This Row],[price]]&lt;200,"100-200","Over 200")))</f>
        <v>Over 200</v>
      </c>
      <c r="G58" t="str">
        <f>IF(FurnitureData[[#This Row],[sold]]=0,"No Sales",IF(FurnitureData[[#This Row],[sold]]&lt;=10,"Low Sales",IF(FurnitureData[[#This Row],[sold]]&lt;=50,"Medium Sales","High Sales")))</f>
        <v>No Sales</v>
      </c>
      <c r="H58" s="1">
        <f>IF(FurnitureData[[#This Row],[price]]&gt;0,FurnitureData[[#This Row],[sold]]/FurnitureData[[#This Row],[price]],0)</f>
        <v>0</v>
      </c>
      <c r="I58" s="1">
        <f>LEN(FurnitureData[[#This Row],[productTitle]])</f>
        <v>123</v>
      </c>
      <c r="J58" s="1" t="s">
        <v>1938</v>
      </c>
    </row>
    <row r="59" spans="1:10" x14ac:dyDescent="0.3">
      <c r="A59" s="1" t="s">
        <v>61</v>
      </c>
      <c r="B59" s="7">
        <v>136.04</v>
      </c>
      <c r="C59" s="8">
        <v>0</v>
      </c>
      <c r="D59" s="1" t="s">
        <v>5</v>
      </c>
      <c r="E59" s="5">
        <f>FurnitureData[[#This Row],[price]]*FurnitureData[[#This Row],[sold]]</f>
        <v>0</v>
      </c>
      <c r="F59" t="str">
        <f>IF(FurnitureData[[#This Row],[price]]&lt;50,"Under 50",IF(FurnitureData[[#This Row],[price]]&lt;100,"50-100",IF(FurnitureData[[#This Row],[price]]&lt;200,"100-200","Over 200")))</f>
        <v>100-200</v>
      </c>
      <c r="G59" t="str">
        <f>IF(FurnitureData[[#This Row],[sold]]=0,"No Sales",IF(FurnitureData[[#This Row],[sold]]&lt;=10,"Low Sales",IF(FurnitureData[[#This Row],[sold]]&lt;=50,"Medium Sales","High Sales")))</f>
        <v>No Sales</v>
      </c>
      <c r="H59" s="1">
        <f>IF(FurnitureData[[#This Row],[price]]&gt;0,FurnitureData[[#This Row],[sold]]/FurnitureData[[#This Row],[price]],0)</f>
        <v>0</v>
      </c>
      <c r="I59" s="1">
        <f>LEN(FurnitureData[[#This Row],[productTitle]])</f>
        <v>118</v>
      </c>
      <c r="J59" s="1" t="s">
        <v>1939</v>
      </c>
    </row>
    <row r="60" spans="1:10" x14ac:dyDescent="0.3">
      <c r="A60" s="1" t="s">
        <v>62</v>
      </c>
      <c r="B60" s="7">
        <v>160.01</v>
      </c>
      <c r="C60" s="8">
        <v>0</v>
      </c>
      <c r="D60" s="1" t="s">
        <v>5</v>
      </c>
      <c r="E60" s="5">
        <f>FurnitureData[[#This Row],[price]]*FurnitureData[[#This Row],[sold]]</f>
        <v>0</v>
      </c>
      <c r="F60" t="str">
        <f>IF(FurnitureData[[#This Row],[price]]&lt;50,"Under 50",IF(FurnitureData[[#This Row],[price]]&lt;100,"50-100",IF(FurnitureData[[#This Row],[price]]&lt;200,"100-200","Over 200")))</f>
        <v>100-200</v>
      </c>
      <c r="G60" t="str">
        <f>IF(FurnitureData[[#This Row],[sold]]=0,"No Sales",IF(FurnitureData[[#This Row],[sold]]&lt;=10,"Low Sales",IF(FurnitureData[[#This Row],[sold]]&lt;=50,"Medium Sales","High Sales")))</f>
        <v>No Sales</v>
      </c>
      <c r="H60" s="1">
        <f>IF(FurnitureData[[#This Row],[price]]&gt;0,FurnitureData[[#This Row],[sold]]/FurnitureData[[#This Row],[price]],0)</f>
        <v>0</v>
      </c>
      <c r="I60" s="1">
        <f>LEN(FurnitureData[[#This Row],[productTitle]])</f>
        <v>125</v>
      </c>
      <c r="J60" s="1"/>
    </row>
    <row r="61" spans="1:10" x14ac:dyDescent="0.3">
      <c r="A61" s="1" t="s">
        <v>63</v>
      </c>
      <c r="B61" s="7">
        <v>86.77</v>
      </c>
      <c r="C61" s="8">
        <v>1</v>
      </c>
      <c r="D61" s="1" t="s">
        <v>5</v>
      </c>
      <c r="E61" s="5">
        <f>FurnitureData[[#This Row],[price]]*FurnitureData[[#This Row],[sold]]</f>
        <v>86.77</v>
      </c>
      <c r="F61" t="str">
        <f>IF(FurnitureData[[#This Row],[price]]&lt;50,"Under 50",IF(FurnitureData[[#This Row],[price]]&lt;100,"50-100",IF(FurnitureData[[#This Row],[price]]&lt;200,"100-200","Over 200")))</f>
        <v>50-100</v>
      </c>
      <c r="G61" t="str">
        <f>IF(FurnitureData[[#This Row],[sold]]=0,"No Sales",IF(FurnitureData[[#This Row],[sold]]&lt;=10,"Low Sales",IF(FurnitureData[[#This Row],[sold]]&lt;=50,"Medium Sales","High Sales")))</f>
        <v>Low Sales</v>
      </c>
      <c r="H61" s="1">
        <f>IF(FurnitureData[[#This Row],[price]]&gt;0,FurnitureData[[#This Row],[sold]]/FurnitureData[[#This Row],[price]],0)</f>
        <v>1.1524720525527256E-2</v>
      </c>
      <c r="I61" s="1">
        <f>LEN(FurnitureData[[#This Row],[productTitle]])</f>
        <v>90</v>
      </c>
      <c r="J61" s="1" t="s">
        <v>1925</v>
      </c>
    </row>
    <row r="62" spans="1:10" x14ac:dyDescent="0.3">
      <c r="A62" s="1" t="s">
        <v>64</v>
      </c>
      <c r="B62" s="7">
        <v>175.94</v>
      </c>
      <c r="C62" s="8">
        <v>1</v>
      </c>
      <c r="D62" s="1" t="s">
        <v>5</v>
      </c>
      <c r="E62" s="5">
        <f>FurnitureData[[#This Row],[price]]*FurnitureData[[#This Row],[sold]]</f>
        <v>175.94</v>
      </c>
      <c r="F62" t="str">
        <f>IF(FurnitureData[[#This Row],[price]]&lt;50,"Under 50",IF(FurnitureData[[#This Row],[price]]&lt;100,"50-100",IF(FurnitureData[[#This Row],[price]]&lt;200,"100-200","Over 200")))</f>
        <v>100-200</v>
      </c>
      <c r="G62" t="str">
        <f>IF(FurnitureData[[#This Row],[sold]]=0,"No Sales",IF(FurnitureData[[#This Row],[sold]]&lt;=10,"Low Sales",IF(FurnitureData[[#This Row],[sold]]&lt;=50,"Medium Sales","High Sales")))</f>
        <v>Low Sales</v>
      </c>
      <c r="H62" s="1">
        <f>IF(FurnitureData[[#This Row],[price]]&gt;0,FurnitureData[[#This Row],[sold]]/FurnitureData[[#This Row],[price]],0)</f>
        <v>5.6837558258497215E-3</v>
      </c>
      <c r="I62" s="1">
        <f>LEN(FurnitureData[[#This Row],[productTitle]])</f>
        <v>128</v>
      </c>
      <c r="J62" s="1" t="s">
        <v>1940</v>
      </c>
    </row>
    <row r="63" spans="1:10" x14ac:dyDescent="0.3">
      <c r="A63" s="1" t="s">
        <v>65</v>
      </c>
      <c r="B63" s="7">
        <v>552.62</v>
      </c>
      <c r="C63" s="8">
        <v>0</v>
      </c>
      <c r="D63" s="1" t="s">
        <v>5</v>
      </c>
      <c r="E63" s="5">
        <f>FurnitureData[[#This Row],[price]]*FurnitureData[[#This Row],[sold]]</f>
        <v>0</v>
      </c>
      <c r="F63" t="str">
        <f>IF(FurnitureData[[#This Row],[price]]&lt;50,"Under 50",IF(FurnitureData[[#This Row],[price]]&lt;100,"50-100",IF(FurnitureData[[#This Row],[price]]&lt;200,"100-200","Over 200")))</f>
        <v>Over 200</v>
      </c>
      <c r="G63" t="str">
        <f>IF(FurnitureData[[#This Row],[sold]]=0,"No Sales",IF(FurnitureData[[#This Row],[sold]]&lt;=10,"Low Sales",IF(FurnitureData[[#This Row],[sold]]&lt;=50,"Medium Sales","High Sales")))</f>
        <v>No Sales</v>
      </c>
      <c r="H63" s="1">
        <f>IF(FurnitureData[[#This Row],[price]]&gt;0,FurnitureData[[#This Row],[sold]]/FurnitureData[[#This Row],[price]],0)</f>
        <v>0</v>
      </c>
      <c r="I63" s="1">
        <f>LEN(FurnitureData[[#This Row],[productTitle]])</f>
        <v>73</v>
      </c>
      <c r="J63" s="1" t="s">
        <v>1941</v>
      </c>
    </row>
    <row r="64" spans="1:10" x14ac:dyDescent="0.3">
      <c r="A64" s="1" t="s">
        <v>66</v>
      </c>
      <c r="B64" s="7">
        <v>122.3</v>
      </c>
      <c r="C64" s="8">
        <v>1</v>
      </c>
      <c r="D64" s="1" t="s">
        <v>5</v>
      </c>
      <c r="E64" s="5">
        <f>FurnitureData[[#This Row],[price]]*FurnitureData[[#This Row],[sold]]</f>
        <v>122.3</v>
      </c>
      <c r="F64" t="str">
        <f>IF(FurnitureData[[#This Row],[price]]&lt;50,"Under 50",IF(FurnitureData[[#This Row],[price]]&lt;100,"50-100",IF(FurnitureData[[#This Row],[price]]&lt;200,"100-200","Over 200")))</f>
        <v>100-200</v>
      </c>
      <c r="G64" t="str">
        <f>IF(FurnitureData[[#This Row],[sold]]=0,"No Sales",IF(FurnitureData[[#This Row],[sold]]&lt;=10,"Low Sales",IF(FurnitureData[[#This Row],[sold]]&lt;=50,"Medium Sales","High Sales")))</f>
        <v>Low Sales</v>
      </c>
      <c r="H64" s="1">
        <f>IF(FurnitureData[[#This Row],[price]]&gt;0,FurnitureData[[#This Row],[sold]]/FurnitureData[[#This Row],[price]],0)</f>
        <v>8.1766148814390836E-3</v>
      </c>
      <c r="I64" s="1">
        <f>LEN(FurnitureData[[#This Row],[productTitle]])</f>
        <v>113</v>
      </c>
      <c r="J64" s="1" t="s">
        <v>1942</v>
      </c>
    </row>
    <row r="65" spans="1:10" x14ac:dyDescent="0.3">
      <c r="A65" s="1" t="s">
        <v>67</v>
      </c>
      <c r="B65" s="7">
        <v>266.5</v>
      </c>
      <c r="C65" s="8">
        <v>2</v>
      </c>
      <c r="D65" s="1" t="s">
        <v>5</v>
      </c>
      <c r="E65" s="5">
        <f>FurnitureData[[#This Row],[price]]*FurnitureData[[#This Row],[sold]]</f>
        <v>533</v>
      </c>
      <c r="F65" t="str">
        <f>IF(FurnitureData[[#This Row],[price]]&lt;50,"Under 50",IF(FurnitureData[[#This Row],[price]]&lt;100,"50-100",IF(FurnitureData[[#This Row],[price]]&lt;200,"100-200","Over 200")))</f>
        <v>Over 200</v>
      </c>
      <c r="G65" t="str">
        <f>IF(FurnitureData[[#This Row],[sold]]=0,"No Sales",IF(FurnitureData[[#This Row],[sold]]&lt;=10,"Low Sales",IF(FurnitureData[[#This Row],[sold]]&lt;=50,"Medium Sales","High Sales")))</f>
        <v>Low Sales</v>
      </c>
      <c r="H65" s="1">
        <f>IF(FurnitureData[[#This Row],[price]]&gt;0,FurnitureData[[#This Row],[sold]]/FurnitureData[[#This Row],[price]],0)</f>
        <v>7.5046904315196998E-3</v>
      </c>
      <c r="I65" s="1">
        <f>LEN(FurnitureData[[#This Row],[productTitle]])</f>
        <v>126</v>
      </c>
      <c r="J65" s="1" t="s">
        <v>1943</v>
      </c>
    </row>
    <row r="66" spans="1:10" x14ac:dyDescent="0.3">
      <c r="A66" s="1" t="s">
        <v>68</v>
      </c>
      <c r="B66" s="7">
        <v>303.56</v>
      </c>
      <c r="C66" s="8">
        <v>0</v>
      </c>
      <c r="D66" s="1" t="s">
        <v>5</v>
      </c>
      <c r="E66" s="5">
        <f>FurnitureData[[#This Row],[price]]*FurnitureData[[#This Row],[sold]]</f>
        <v>0</v>
      </c>
      <c r="F66" t="str">
        <f>IF(FurnitureData[[#This Row],[price]]&lt;50,"Under 50",IF(FurnitureData[[#This Row],[price]]&lt;100,"50-100",IF(FurnitureData[[#This Row],[price]]&lt;200,"100-200","Over 200")))</f>
        <v>Over 200</v>
      </c>
      <c r="G66" t="str">
        <f>IF(FurnitureData[[#This Row],[sold]]=0,"No Sales",IF(FurnitureData[[#This Row],[sold]]&lt;=10,"Low Sales",IF(FurnitureData[[#This Row],[sold]]&lt;=50,"Medium Sales","High Sales")))</f>
        <v>No Sales</v>
      </c>
      <c r="H66" s="1">
        <f>IF(FurnitureData[[#This Row],[price]]&gt;0,FurnitureData[[#This Row],[sold]]/FurnitureData[[#This Row],[price]],0)</f>
        <v>0</v>
      </c>
      <c r="I66" s="1">
        <f>LEN(FurnitureData[[#This Row],[productTitle]])</f>
        <v>65</v>
      </c>
      <c r="J66" s="1" t="s">
        <v>1944</v>
      </c>
    </row>
    <row r="67" spans="1:10" x14ac:dyDescent="0.3">
      <c r="A67" s="1" t="s">
        <v>30</v>
      </c>
      <c r="B67" s="7">
        <v>574.86</v>
      </c>
      <c r="C67" s="8">
        <v>0</v>
      </c>
      <c r="D67" s="1" t="s">
        <v>5</v>
      </c>
      <c r="E67" s="5">
        <f>FurnitureData[[#This Row],[price]]*FurnitureData[[#This Row],[sold]]</f>
        <v>0</v>
      </c>
      <c r="F67" t="str">
        <f>IF(FurnitureData[[#This Row],[price]]&lt;50,"Under 50",IF(FurnitureData[[#This Row],[price]]&lt;100,"50-100",IF(FurnitureData[[#This Row],[price]]&lt;200,"100-200","Over 200")))</f>
        <v>Over 200</v>
      </c>
      <c r="G67" t="str">
        <f>IF(FurnitureData[[#This Row],[sold]]=0,"No Sales",IF(FurnitureData[[#This Row],[sold]]&lt;=10,"Low Sales",IF(FurnitureData[[#This Row],[sold]]&lt;=50,"Medium Sales","High Sales")))</f>
        <v>No Sales</v>
      </c>
      <c r="H67" s="1">
        <f>IF(FurnitureData[[#This Row],[price]]&gt;0,FurnitureData[[#This Row],[sold]]/FurnitureData[[#This Row],[price]],0)</f>
        <v>0</v>
      </c>
      <c r="I67" s="1">
        <f>LEN(FurnitureData[[#This Row],[productTitle]])</f>
        <v>128</v>
      </c>
      <c r="J67" s="1" t="s">
        <v>1945</v>
      </c>
    </row>
    <row r="68" spans="1:10" x14ac:dyDescent="0.3">
      <c r="A68" s="1" t="s">
        <v>69</v>
      </c>
      <c r="B68" s="7">
        <v>31.71</v>
      </c>
      <c r="C68" s="8">
        <v>60</v>
      </c>
      <c r="D68" s="1" t="s">
        <v>5</v>
      </c>
      <c r="E68" s="5">
        <f>FurnitureData[[#This Row],[price]]*FurnitureData[[#This Row],[sold]]</f>
        <v>1902.6000000000001</v>
      </c>
      <c r="F68" t="str">
        <f>IF(FurnitureData[[#This Row],[price]]&lt;50,"Under 50",IF(FurnitureData[[#This Row],[price]]&lt;100,"50-100",IF(FurnitureData[[#This Row],[price]]&lt;200,"100-200","Over 200")))</f>
        <v>Under 50</v>
      </c>
      <c r="G68" t="str">
        <f>IF(FurnitureData[[#This Row],[sold]]=0,"No Sales",IF(FurnitureData[[#This Row],[sold]]&lt;=10,"Low Sales",IF(FurnitureData[[#This Row],[sold]]&lt;=50,"Medium Sales","High Sales")))</f>
        <v>High Sales</v>
      </c>
      <c r="H68" s="1">
        <f>IF(FurnitureData[[#This Row],[price]]&gt;0,FurnitureData[[#This Row],[sold]]/FurnitureData[[#This Row],[price]],0)</f>
        <v>1.8921475875118259</v>
      </c>
      <c r="I68" s="1">
        <f>LEN(FurnitureData[[#This Row],[productTitle]])</f>
        <v>128</v>
      </c>
      <c r="J68" s="1"/>
    </row>
    <row r="69" spans="1:10" x14ac:dyDescent="0.3">
      <c r="A69" s="1" t="s">
        <v>70</v>
      </c>
      <c r="B69" s="7">
        <v>36.39</v>
      </c>
      <c r="C69" s="8">
        <v>0</v>
      </c>
      <c r="D69" s="1" t="s">
        <v>5</v>
      </c>
      <c r="E69" s="5">
        <f>FurnitureData[[#This Row],[price]]*FurnitureData[[#This Row],[sold]]</f>
        <v>0</v>
      </c>
      <c r="F69" t="str">
        <f>IF(FurnitureData[[#This Row],[price]]&lt;50,"Under 50",IF(FurnitureData[[#This Row],[price]]&lt;100,"50-100",IF(FurnitureData[[#This Row],[price]]&lt;200,"100-200","Over 200")))</f>
        <v>Under 50</v>
      </c>
      <c r="G69" t="str">
        <f>IF(FurnitureData[[#This Row],[sold]]=0,"No Sales",IF(FurnitureData[[#This Row],[sold]]&lt;=10,"Low Sales",IF(FurnitureData[[#This Row],[sold]]&lt;=50,"Medium Sales","High Sales")))</f>
        <v>No Sales</v>
      </c>
      <c r="H69" s="1">
        <f>IF(FurnitureData[[#This Row],[price]]&gt;0,FurnitureData[[#This Row],[sold]]/FurnitureData[[#This Row],[price]],0)</f>
        <v>0</v>
      </c>
      <c r="I69" s="1">
        <f>LEN(FurnitureData[[#This Row],[productTitle]])</f>
        <v>123</v>
      </c>
      <c r="J69" s="1" t="s">
        <v>1936</v>
      </c>
    </row>
    <row r="70" spans="1:10" x14ac:dyDescent="0.3">
      <c r="A70" s="1" t="s">
        <v>71</v>
      </c>
      <c r="B70" s="7">
        <v>105.3</v>
      </c>
      <c r="C70" s="8">
        <v>4</v>
      </c>
      <c r="D70" s="1" t="s">
        <v>5</v>
      </c>
      <c r="E70" s="5">
        <f>FurnitureData[[#This Row],[price]]*FurnitureData[[#This Row],[sold]]</f>
        <v>421.2</v>
      </c>
      <c r="F70" t="str">
        <f>IF(FurnitureData[[#This Row],[price]]&lt;50,"Under 50",IF(FurnitureData[[#This Row],[price]]&lt;100,"50-100",IF(FurnitureData[[#This Row],[price]]&lt;200,"100-200","Over 200")))</f>
        <v>100-200</v>
      </c>
      <c r="G70" t="str">
        <f>IF(FurnitureData[[#This Row],[sold]]=0,"No Sales",IF(FurnitureData[[#This Row],[sold]]&lt;=10,"Low Sales",IF(FurnitureData[[#This Row],[sold]]&lt;=50,"Medium Sales","High Sales")))</f>
        <v>Low Sales</v>
      </c>
      <c r="H70" s="1">
        <f>IF(FurnitureData[[#This Row],[price]]&gt;0,FurnitureData[[#This Row],[sold]]/FurnitureData[[#This Row],[price]],0)</f>
        <v>3.7986704653371318E-2</v>
      </c>
      <c r="I70" s="1">
        <f>LEN(FurnitureData[[#This Row],[productTitle]])</f>
        <v>125</v>
      </c>
      <c r="J70" s="1"/>
    </row>
    <row r="71" spans="1:10" x14ac:dyDescent="0.3">
      <c r="A71" s="1" t="s">
        <v>72</v>
      </c>
      <c r="B71" s="7">
        <v>101.98</v>
      </c>
      <c r="C71" s="8">
        <v>0</v>
      </c>
      <c r="D71" s="1" t="s">
        <v>5</v>
      </c>
      <c r="E71" s="5">
        <f>FurnitureData[[#This Row],[price]]*FurnitureData[[#This Row],[sold]]</f>
        <v>0</v>
      </c>
      <c r="F71" t="str">
        <f>IF(FurnitureData[[#This Row],[price]]&lt;50,"Under 50",IF(FurnitureData[[#This Row],[price]]&lt;100,"50-100",IF(FurnitureData[[#This Row],[price]]&lt;200,"100-200","Over 200")))</f>
        <v>100-200</v>
      </c>
      <c r="G71" t="str">
        <f>IF(FurnitureData[[#This Row],[sold]]=0,"No Sales",IF(FurnitureData[[#This Row],[sold]]&lt;=10,"Low Sales",IF(FurnitureData[[#This Row],[sold]]&lt;=50,"Medium Sales","High Sales")))</f>
        <v>No Sales</v>
      </c>
      <c r="H71" s="1">
        <f>IF(FurnitureData[[#This Row],[price]]&gt;0,FurnitureData[[#This Row],[sold]]/FurnitureData[[#This Row],[price]],0)</f>
        <v>0</v>
      </c>
      <c r="I71" s="1">
        <f>LEN(FurnitureData[[#This Row],[productTitle]])</f>
        <v>114</v>
      </c>
      <c r="J71" s="1" t="s">
        <v>1907</v>
      </c>
    </row>
    <row r="72" spans="1:10" x14ac:dyDescent="0.3">
      <c r="A72" s="1" t="s">
        <v>18</v>
      </c>
      <c r="B72" s="7">
        <v>117.66</v>
      </c>
      <c r="C72" s="8">
        <v>0</v>
      </c>
      <c r="D72" s="1" t="s">
        <v>5</v>
      </c>
      <c r="E72" s="5">
        <f>FurnitureData[[#This Row],[price]]*FurnitureData[[#This Row],[sold]]</f>
        <v>0</v>
      </c>
      <c r="F72" t="str">
        <f>IF(FurnitureData[[#This Row],[price]]&lt;50,"Under 50",IF(FurnitureData[[#This Row],[price]]&lt;100,"50-100",IF(FurnitureData[[#This Row],[price]]&lt;200,"100-200","Over 200")))</f>
        <v>100-200</v>
      </c>
      <c r="G72" t="str">
        <f>IF(FurnitureData[[#This Row],[sold]]=0,"No Sales",IF(FurnitureData[[#This Row],[sold]]&lt;=10,"Low Sales",IF(FurnitureData[[#This Row],[sold]]&lt;=50,"Medium Sales","High Sales")))</f>
        <v>No Sales</v>
      </c>
      <c r="H72" s="1">
        <f>IF(FurnitureData[[#This Row],[price]]&gt;0,FurnitureData[[#This Row],[sold]]/FurnitureData[[#This Row],[price]],0)</f>
        <v>0</v>
      </c>
      <c r="I72" s="1">
        <f>LEN(FurnitureData[[#This Row],[productTitle]])</f>
        <v>115</v>
      </c>
      <c r="J72" s="1"/>
    </row>
    <row r="73" spans="1:10" x14ac:dyDescent="0.3">
      <c r="A73" s="1" t="s">
        <v>73</v>
      </c>
      <c r="B73" s="7">
        <v>194.17</v>
      </c>
      <c r="C73" s="8">
        <v>0</v>
      </c>
      <c r="D73" s="1" t="s">
        <v>5</v>
      </c>
      <c r="E73" s="5">
        <f>FurnitureData[[#This Row],[price]]*FurnitureData[[#This Row],[sold]]</f>
        <v>0</v>
      </c>
      <c r="F73" t="str">
        <f>IF(FurnitureData[[#This Row],[price]]&lt;50,"Under 50",IF(FurnitureData[[#This Row],[price]]&lt;100,"50-100",IF(FurnitureData[[#This Row],[price]]&lt;200,"100-200","Over 200")))</f>
        <v>100-200</v>
      </c>
      <c r="G73" t="str">
        <f>IF(FurnitureData[[#This Row],[sold]]=0,"No Sales",IF(FurnitureData[[#This Row],[sold]]&lt;=10,"Low Sales",IF(FurnitureData[[#This Row],[sold]]&lt;=50,"Medium Sales","High Sales")))</f>
        <v>No Sales</v>
      </c>
      <c r="H73" s="1">
        <f>IF(FurnitureData[[#This Row],[price]]&gt;0,FurnitureData[[#This Row],[sold]]/FurnitureData[[#This Row],[price]],0)</f>
        <v>0</v>
      </c>
      <c r="I73" s="1">
        <f>LEN(FurnitureData[[#This Row],[productTitle]])</f>
        <v>117</v>
      </c>
      <c r="J73" s="1" t="s">
        <v>1946</v>
      </c>
    </row>
    <row r="74" spans="1:10" x14ac:dyDescent="0.3">
      <c r="A74" s="1" t="s">
        <v>74</v>
      </c>
      <c r="B74" s="7">
        <v>48.43</v>
      </c>
      <c r="C74" s="8">
        <v>6</v>
      </c>
      <c r="D74" s="1" t="s">
        <v>5</v>
      </c>
      <c r="E74" s="5">
        <f>FurnitureData[[#This Row],[price]]*FurnitureData[[#This Row],[sold]]</f>
        <v>290.58</v>
      </c>
      <c r="F74" t="str">
        <f>IF(FurnitureData[[#This Row],[price]]&lt;50,"Under 50",IF(FurnitureData[[#This Row],[price]]&lt;100,"50-100",IF(FurnitureData[[#This Row],[price]]&lt;200,"100-200","Over 200")))</f>
        <v>Under 50</v>
      </c>
      <c r="G74" t="str">
        <f>IF(FurnitureData[[#This Row],[sold]]=0,"No Sales",IF(FurnitureData[[#This Row],[sold]]&lt;=10,"Low Sales",IF(FurnitureData[[#This Row],[sold]]&lt;=50,"Medium Sales","High Sales")))</f>
        <v>Low Sales</v>
      </c>
      <c r="H74" s="1">
        <f>IF(FurnitureData[[#This Row],[price]]&gt;0,FurnitureData[[#This Row],[sold]]/FurnitureData[[#This Row],[price]],0)</f>
        <v>0.12389015073301672</v>
      </c>
      <c r="I74" s="1">
        <f>LEN(FurnitureData[[#This Row],[productTitle]])</f>
        <v>124</v>
      </c>
      <c r="J74" s="1"/>
    </row>
    <row r="75" spans="1:10" x14ac:dyDescent="0.3">
      <c r="A75" s="1" t="s">
        <v>75</v>
      </c>
      <c r="B75" s="7">
        <v>159.72999999999999</v>
      </c>
      <c r="C75" s="8">
        <v>0</v>
      </c>
      <c r="D75" s="1" t="s">
        <v>5</v>
      </c>
      <c r="E75" s="5">
        <f>FurnitureData[[#This Row],[price]]*FurnitureData[[#This Row],[sold]]</f>
        <v>0</v>
      </c>
      <c r="F75" t="str">
        <f>IF(FurnitureData[[#This Row],[price]]&lt;50,"Under 50",IF(FurnitureData[[#This Row],[price]]&lt;100,"50-100",IF(FurnitureData[[#This Row],[price]]&lt;200,"100-200","Over 200")))</f>
        <v>100-200</v>
      </c>
      <c r="G75" t="str">
        <f>IF(FurnitureData[[#This Row],[sold]]=0,"No Sales",IF(FurnitureData[[#This Row],[sold]]&lt;=10,"Low Sales",IF(FurnitureData[[#This Row],[sold]]&lt;=50,"Medium Sales","High Sales")))</f>
        <v>No Sales</v>
      </c>
      <c r="H75" s="1">
        <f>IF(FurnitureData[[#This Row],[price]]&gt;0,FurnitureData[[#This Row],[sold]]/FurnitureData[[#This Row],[price]],0)</f>
        <v>0</v>
      </c>
      <c r="I75" s="1">
        <f>LEN(FurnitureData[[#This Row],[productTitle]])</f>
        <v>122</v>
      </c>
      <c r="J75" s="1" t="s">
        <v>1938</v>
      </c>
    </row>
    <row r="76" spans="1:10" x14ac:dyDescent="0.3">
      <c r="A76" s="1" t="s">
        <v>76</v>
      </c>
      <c r="B76" s="7">
        <v>584.04999999999995</v>
      </c>
      <c r="C76" s="8">
        <v>1</v>
      </c>
      <c r="D76" s="1" t="s">
        <v>5</v>
      </c>
      <c r="E76" s="5">
        <f>FurnitureData[[#This Row],[price]]*FurnitureData[[#This Row],[sold]]</f>
        <v>584.04999999999995</v>
      </c>
      <c r="F76" t="str">
        <f>IF(FurnitureData[[#This Row],[price]]&lt;50,"Under 50",IF(FurnitureData[[#This Row],[price]]&lt;100,"50-100",IF(FurnitureData[[#This Row],[price]]&lt;200,"100-200","Over 200")))</f>
        <v>Over 200</v>
      </c>
      <c r="G76" t="str">
        <f>IF(FurnitureData[[#This Row],[sold]]=0,"No Sales",IF(FurnitureData[[#This Row],[sold]]&lt;=10,"Low Sales",IF(FurnitureData[[#This Row],[sold]]&lt;=50,"Medium Sales","High Sales")))</f>
        <v>Low Sales</v>
      </c>
      <c r="H76" s="1">
        <f>IF(FurnitureData[[#This Row],[price]]&gt;0,FurnitureData[[#This Row],[sold]]/FurnitureData[[#This Row],[price]],0)</f>
        <v>1.7121821761835461E-3</v>
      </c>
      <c r="I76" s="1">
        <f>LEN(FurnitureData[[#This Row],[productTitle]])</f>
        <v>126</v>
      </c>
      <c r="J76" s="1" t="s">
        <v>1947</v>
      </c>
    </row>
    <row r="77" spans="1:10" x14ac:dyDescent="0.3">
      <c r="A77" s="1" t="s">
        <v>77</v>
      </c>
      <c r="B77" s="7">
        <v>218.84</v>
      </c>
      <c r="C77" s="8">
        <v>0</v>
      </c>
      <c r="D77" s="1" t="s">
        <v>5</v>
      </c>
      <c r="E77" s="5">
        <f>FurnitureData[[#This Row],[price]]*FurnitureData[[#This Row],[sold]]</f>
        <v>0</v>
      </c>
      <c r="F77" t="str">
        <f>IF(FurnitureData[[#This Row],[price]]&lt;50,"Under 50",IF(FurnitureData[[#This Row],[price]]&lt;100,"50-100",IF(FurnitureData[[#This Row],[price]]&lt;200,"100-200","Over 200")))</f>
        <v>Over 200</v>
      </c>
      <c r="G77" t="str">
        <f>IF(FurnitureData[[#This Row],[sold]]=0,"No Sales",IF(FurnitureData[[#This Row],[sold]]&lt;=10,"Low Sales",IF(FurnitureData[[#This Row],[sold]]&lt;=50,"Medium Sales","High Sales")))</f>
        <v>No Sales</v>
      </c>
      <c r="H77" s="1">
        <f>IF(FurnitureData[[#This Row],[price]]&gt;0,FurnitureData[[#This Row],[sold]]/FurnitureData[[#This Row],[price]],0)</f>
        <v>0</v>
      </c>
      <c r="I77" s="1">
        <f>LEN(FurnitureData[[#This Row],[productTitle]])</f>
        <v>122</v>
      </c>
      <c r="J77" s="1"/>
    </row>
    <row r="78" spans="1:10" x14ac:dyDescent="0.3">
      <c r="A78" s="1" t="s">
        <v>23</v>
      </c>
      <c r="B78" s="7">
        <v>376.5</v>
      </c>
      <c r="C78" s="8">
        <v>0</v>
      </c>
      <c r="D78" s="1" t="s">
        <v>5</v>
      </c>
      <c r="E78" s="5">
        <f>FurnitureData[[#This Row],[price]]*FurnitureData[[#This Row],[sold]]</f>
        <v>0</v>
      </c>
      <c r="F78" t="str">
        <f>IF(FurnitureData[[#This Row],[price]]&lt;50,"Under 50",IF(FurnitureData[[#This Row],[price]]&lt;100,"50-100",IF(FurnitureData[[#This Row],[price]]&lt;200,"100-200","Over 200")))</f>
        <v>Over 200</v>
      </c>
      <c r="G78" t="str">
        <f>IF(FurnitureData[[#This Row],[sold]]=0,"No Sales",IF(FurnitureData[[#This Row],[sold]]&lt;=10,"Low Sales",IF(FurnitureData[[#This Row],[sold]]&lt;=50,"Medium Sales","High Sales")))</f>
        <v>No Sales</v>
      </c>
      <c r="H78" s="1">
        <f>IF(FurnitureData[[#This Row],[price]]&gt;0,FurnitureData[[#This Row],[sold]]/FurnitureData[[#This Row],[price]],0)</f>
        <v>0</v>
      </c>
      <c r="I78" s="1">
        <f>LEN(FurnitureData[[#This Row],[productTitle]])</f>
        <v>120</v>
      </c>
      <c r="J78" s="1" t="s">
        <v>1925</v>
      </c>
    </row>
    <row r="79" spans="1:10" x14ac:dyDescent="0.3">
      <c r="A79" s="1" t="s">
        <v>29</v>
      </c>
      <c r="B79" s="7">
        <v>219.63</v>
      </c>
      <c r="C79" s="8">
        <v>0</v>
      </c>
      <c r="D79" s="1" t="s">
        <v>5</v>
      </c>
      <c r="E79" s="5">
        <f>FurnitureData[[#This Row],[price]]*FurnitureData[[#This Row],[sold]]</f>
        <v>0</v>
      </c>
      <c r="F79" t="str">
        <f>IF(FurnitureData[[#This Row],[price]]&lt;50,"Under 50",IF(FurnitureData[[#This Row],[price]]&lt;100,"50-100",IF(FurnitureData[[#This Row],[price]]&lt;200,"100-200","Over 200")))</f>
        <v>Over 200</v>
      </c>
      <c r="G79" t="str">
        <f>IF(FurnitureData[[#This Row],[sold]]=0,"No Sales",IF(FurnitureData[[#This Row],[sold]]&lt;=10,"Low Sales",IF(FurnitureData[[#This Row],[sold]]&lt;=50,"Medium Sales","High Sales")))</f>
        <v>No Sales</v>
      </c>
      <c r="H79" s="1">
        <f>IF(FurnitureData[[#This Row],[price]]&gt;0,FurnitureData[[#This Row],[sold]]/FurnitureData[[#This Row],[price]],0)</f>
        <v>0</v>
      </c>
      <c r="I79" s="1">
        <f>LEN(FurnitureData[[#This Row],[productTitle]])</f>
        <v>117</v>
      </c>
      <c r="J79" s="1" t="s">
        <v>1948</v>
      </c>
    </row>
    <row r="80" spans="1:10" x14ac:dyDescent="0.3">
      <c r="A80" s="1" t="s">
        <v>31</v>
      </c>
      <c r="B80" s="7">
        <v>497.44</v>
      </c>
      <c r="C80" s="8">
        <v>1</v>
      </c>
      <c r="D80" s="1" t="s">
        <v>5</v>
      </c>
      <c r="E80" s="5">
        <f>FurnitureData[[#This Row],[price]]*FurnitureData[[#This Row],[sold]]</f>
        <v>497.44</v>
      </c>
      <c r="F80" t="str">
        <f>IF(FurnitureData[[#This Row],[price]]&lt;50,"Under 50",IF(FurnitureData[[#This Row],[price]]&lt;100,"50-100",IF(FurnitureData[[#This Row],[price]]&lt;200,"100-200","Over 200")))</f>
        <v>Over 200</v>
      </c>
      <c r="G80" t="str">
        <f>IF(FurnitureData[[#This Row],[sold]]=0,"No Sales",IF(FurnitureData[[#This Row],[sold]]&lt;=10,"Low Sales",IF(FurnitureData[[#This Row],[sold]]&lt;=50,"Medium Sales","High Sales")))</f>
        <v>Low Sales</v>
      </c>
      <c r="H80" s="1">
        <f>IF(FurnitureData[[#This Row],[price]]&gt;0,FurnitureData[[#This Row],[sold]]/FurnitureData[[#This Row],[price]],0)</f>
        <v>2.0102926986169186E-3</v>
      </c>
      <c r="I80" s="1">
        <f>LEN(FurnitureData[[#This Row],[productTitle]])</f>
        <v>117</v>
      </c>
      <c r="J80" s="1" t="s">
        <v>1949</v>
      </c>
    </row>
    <row r="81" spans="1:10" x14ac:dyDescent="0.3">
      <c r="A81" s="1" t="s">
        <v>78</v>
      </c>
      <c r="B81" s="7">
        <v>106.19</v>
      </c>
      <c r="C81" s="8">
        <v>0</v>
      </c>
      <c r="D81" s="1" t="s">
        <v>5</v>
      </c>
      <c r="E81" s="5">
        <f>FurnitureData[[#This Row],[price]]*FurnitureData[[#This Row],[sold]]</f>
        <v>0</v>
      </c>
      <c r="F81" t="str">
        <f>IF(FurnitureData[[#This Row],[price]]&lt;50,"Under 50",IF(FurnitureData[[#This Row],[price]]&lt;100,"50-100",IF(FurnitureData[[#This Row],[price]]&lt;200,"100-200","Over 200")))</f>
        <v>100-200</v>
      </c>
      <c r="G81" t="str">
        <f>IF(FurnitureData[[#This Row],[sold]]=0,"No Sales",IF(FurnitureData[[#This Row],[sold]]&lt;=10,"Low Sales",IF(FurnitureData[[#This Row],[sold]]&lt;=50,"Medium Sales","High Sales")))</f>
        <v>No Sales</v>
      </c>
      <c r="H81" s="1">
        <f>IF(FurnitureData[[#This Row],[price]]&gt;0,FurnitureData[[#This Row],[sold]]/FurnitureData[[#This Row],[price]],0)</f>
        <v>0</v>
      </c>
      <c r="I81" s="1">
        <f>LEN(FurnitureData[[#This Row],[productTitle]])</f>
        <v>128</v>
      </c>
      <c r="J81" s="1" t="s">
        <v>1950</v>
      </c>
    </row>
    <row r="82" spans="1:10" x14ac:dyDescent="0.3">
      <c r="A82" s="1" t="s">
        <v>79</v>
      </c>
      <c r="B82" s="7">
        <v>21.22</v>
      </c>
      <c r="C82" s="8">
        <v>3</v>
      </c>
      <c r="D82" s="1" t="s">
        <v>5</v>
      </c>
      <c r="E82" s="5">
        <f>FurnitureData[[#This Row],[price]]*FurnitureData[[#This Row],[sold]]</f>
        <v>63.66</v>
      </c>
      <c r="F82" t="str">
        <f>IF(FurnitureData[[#This Row],[price]]&lt;50,"Under 50",IF(FurnitureData[[#This Row],[price]]&lt;100,"50-100",IF(FurnitureData[[#This Row],[price]]&lt;200,"100-200","Over 200")))</f>
        <v>Under 50</v>
      </c>
      <c r="G82" t="str">
        <f>IF(FurnitureData[[#This Row],[sold]]=0,"No Sales",IF(FurnitureData[[#This Row],[sold]]&lt;=10,"Low Sales",IF(FurnitureData[[#This Row],[sold]]&lt;=50,"Medium Sales","High Sales")))</f>
        <v>Low Sales</v>
      </c>
      <c r="H82" s="1">
        <f>IF(FurnitureData[[#This Row],[price]]&gt;0,FurnitureData[[#This Row],[sold]]/FurnitureData[[#This Row],[price]],0)</f>
        <v>0.14137606032045241</v>
      </c>
      <c r="I82" s="1">
        <f>LEN(FurnitureData[[#This Row],[productTitle]])</f>
        <v>113</v>
      </c>
      <c r="J82" s="1"/>
    </row>
    <row r="83" spans="1:10" x14ac:dyDescent="0.3">
      <c r="A83" s="1" t="s">
        <v>80</v>
      </c>
      <c r="B83" s="7">
        <v>129.68</v>
      </c>
      <c r="C83" s="8">
        <v>8</v>
      </c>
      <c r="D83" s="1" t="s">
        <v>5</v>
      </c>
      <c r="E83" s="5">
        <f>FurnitureData[[#This Row],[price]]*FurnitureData[[#This Row],[sold]]</f>
        <v>1037.44</v>
      </c>
      <c r="F83" t="str">
        <f>IF(FurnitureData[[#This Row],[price]]&lt;50,"Under 50",IF(FurnitureData[[#This Row],[price]]&lt;100,"50-100",IF(FurnitureData[[#This Row],[price]]&lt;200,"100-200","Over 200")))</f>
        <v>100-200</v>
      </c>
      <c r="G83" t="str">
        <f>IF(FurnitureData[[#This Row],[sold]]=0,"No Sales",IF(FurnitureData[[#This Row],[sold]]&lt;=10,"Low Sales",IF(FurnitureData[[#This Row],[sold]]&lt;=50,"Medium Sales","High Sales")))</f>
        <v>Low Sales</v>
      </c>
      <c r="H83" s="1">
        <f>IF(FurnitureData[[#This Row],[price]]&gt;0,FurnitureData[[#This Row],[sold]]/FurnitureData[[#This Row],[price]],0)</f>
        <v>6.1690314620604564E-2</v>
      </c>
      <c r="I83" s="1">
        <f>LEN(FurnitureData[[#This Row],[productTitle]])</f>
        <v>84</v>
      </c>
      <c r="J83" s="1" t="s">
        <v>1951</v>
      </c>
    </row>
    <row r="84" spans="1:10" x14ac:dyDescent="0.3">
      <c r="A84" s="1" t="s">
        <v>64</v>
      </c>
      <c r="B84" s="7">
        <v>143.97999999999999</v>
      </c>
      <c r="C84" s="8">
        <v>0</v>
      </c>
      <c r="D84" s="1" t="s">
        <v>5</v>
      </c>
      <c r="E84" s="5">
        <f>FurnitureData[[#This Row],[price]]*FurnitureData[[#This Row],[sold]]</f>
        <v>0</v>
      </c>
      <c r="F84" t="str">
        <f>IF(FurnitureData[[#This Row],[price]]&lt;50,"Under 50",IF(FurnitureData[[#This Row],[price]]&lt;100,"50-100",IF(FurnitureData[[#This Row],[price]]&lt;200,"100-200","Over 200")))</f>
        <v>100-200</v>
      </c>
      <c r="G84" t="str">
        <f>IF(FurnitureData[[#This Row],[sold]]=0,"No Sales",IF(FurnitureData[[#This Row],[sold]]&lt;=10,"Low Sales",IF(FurnitureData[[#This Row],[sold]]&lt;=50,"Medium Sales","High Sales")))</f>
        <v>No Sales</v>
      </c>
      <c r="H84" s="1">
        <f>IF(FurnitureData[[#This Row],[price]]&gt;0,FurnitureData[[#This Row],[sold]]/FurnitureData[[#This Row],[price]],0)</f>
        <v>0</v>
      </c>
      <c r="I84" s="1">
        <f>LEN(FurnitureData[[#This Row],[productTitle]])</f>
        <v>128</v>
      </c>
      <c r="J84" s="1" t="s">
        <v>1952</v>
      </c>
    </row>
    <row r="85" spans="1:10" x14ac:dyDescent="0.3">
      <c r="A85" s="1" t="s">
        <v>81</v>
      </c>
      <c r="B85" s="7">
        <v>172.61</v>
      </c>
      <c r="C85" s="8">
        <v>1</v>
      </c>
      <c r="D85" s="1" t="s">
        <v>5</v>
      </c>
      <c r="E85" s="5">
        <f>FurnitureData[[#This Row],[price]]*FurnitureData[[#This Row],[sold]]</f>
        <v>172.61</v>
      </c>
      <c r="F85" t="str">
        <f>IF(FurnitureData[[#This Row],[price]]&lt;50,"Under 50",IF(FurnitureData[[#This Row],[price]]&lt;100,"50-100",IF(FurnitureData[[#This Row],[price]]&lt;200,"100-200","Over 200")))</f>
        <v>100-200</v>
      </c>
      <c r="G85" t="str">
        <f>IF(FurnitureData[[#This Row],[sold]]=0,"No Sales",IF(FurnitureData[[#This Row],[sold]]&lt;=10,"Low Sales",IF(FurnitureData[[#This Row],[sold]]&lt;=50,"Medium Sales","High Sales")))</f>
        <v>Low Sales</v>
      </c>
      <c r="H85" s="1">
        <f>IF(FurnitureData[[#This Row],[price]]&gt;0,FurnitureData[[#This Row],[sold]]/FurnitureData[[#This Row],[price]],0)</f>
        <v>5.7934071027171078E-3</v>
      </c>
      <c r="I85" s="1">
        <f>LEN(FurnitureData[[#This Row],[productTitle]])</f>
        <v>68</v>
      </c>
      <c r="J85" s="1"/>
    </row>
    <row r="86" spans="1:10" x14ac:dyDescent="0.3">
      <c r="A86" s="1" t="s">
        <v>33</v>
      </c>
      <c r="B86" s="7">
        <v>49.39</v>
      </c>
      <c r="C86" s="8">
        <v>1</v>
      </c>
      <c r="D86" s="1" t="s">
        <v>5</v>
      </c>
      <c r="E86" s="5">
        <f>FurnitureData[[#This Row],[price]]*FurnitureData[[#This Row],[sold]]</f>
        <v>49.39</v>
      </c>
      <c r="F86" t="str">
        <f>IF(FurnitureData[[#This Row],[price]]&lt;50,"Under 50",IF(FurnitureData[[#This Row],[price]]&lt;100,"50-100",IF(FurnitureData[[#This Row],[price]]&lt;200,"100-200","Over 200")))</f>
        <v>Under 50</v>
      </c>
      <c r="G86" t="str">
        <f>IF(FurnitureData[[#This Row],[sold]]=0,"No Sales",IF(FurnitureData[[#This Row],[sold]]&lt;=10,"Low Sales",IF(FurnitureData[[#This Row],[sold]]&lt;=50,"Medium Sales","High Sales")))</f>
        <v>Low Sales</v>
      </c>
      <c r="H86" s="1">
        <f>IF(FurnitureData[[#This Row],[price]]&gt;0,FurnitureData[[#This Row],[sold]]/FurnitureData[[#This Row],[price]],0)</f>
        <v>2.024701356549909E-2</v>
      </c>
      <c r="I86" s="1">
        <f>LEN(FurnitureData[[#This Row],[productTitle]])</f>
        <v>127</v>
      </c>
      <c r="J86" s="1" t="s">
        <v>1936</v>
      </c>
    </row>
    <row r="87" spans="1:10" x14ac:dyDescent="0.3">
      <c r="A87" s="1" t="s">
        <v>82</v>
      </c>
      <c r="B87" s="7">
        <v>151.55000000000001</v>
      </c>
      <c r="C87" s="8">
        <v>4</v>
      </c>
      <c r="D87" s="1" t="s">
        <v>5</v>
      </c>
      <c r="E87" s="5">
        <f>FurnitureData[[#This Row],[price]]*FurnitureData[[#This Row],[sold]]</f>
        <v>606.20000000000005</v>
      </c>
      <c r="F87" t="str">
        <f>IF(FurnitureData[[#This Row],[price]]&lt;50,"Under 50",IF(FurnitureData[[#This Row],[price]]&lt;100,"50-100",IF(FurnitureData[[#This Row],[price]]&lt;200,"100-200","Over 200")))</f>
        <v>100-200</v>
      </c>
      <c r="G87" t="str">
        <f>IF(FurnitureData[[#This Row],[sold]]=0,"No Sales",IF(FurnitureData[[#This Row],[sold]]&lt;=10,"Low Sales",IF(FurnitureData[[#This Row],[sold]]&lt;=50,"Medium Sales","High Sales")))</f>
        <v>Low Sales</v>
      </c>
      <c r="H87" s="1">
        <f>IF(FurnitureData[[#This Row],[price]]&gt;0,FurnitureData[[#This Row],[sold]]/FurnitureData[[#This Row],[price]],0)</f>
        <v>2.6393929396238865E-2</v>
      </c>
      <c r="I87" s="1">
        <f>LEN(FurnitureData[[#This Row],[productTitle]])</f>
        <v>127</v>
      </c>
      <c r="J87" s="1"/>
    </row>
    <row r="88" spans="1:10" x14ac:dyDescent="0.3">
      <c r="A88" s="1" t="s">
        <v>83</v>
      </c>
      <c r="B88" s="7">
        <v>237.47</v>
      </c>
      <c r="C88" s="8">
        <v>11</v>
      </c>
      <c r="D88" s="1" t="s">
        <v>5</v>
      </c>
      <c r="E88" s="5">
        <f>FurnitureData[[#This Row],[price]]*FurnitureData[[#This Row],[sold]]</f>
        <v>2612.17</v>
      </c>
      <c r="F88" t="str">
        <f>IF(FurnitureData[[#This Row],[price]]&lt;50,"Under 50",IF(FurnitureData[[#This Row],[price]]&lt;100,"50-100",IF(FurnitureData[[#This Row],[price]]&lt;200,"100-200","Over 200")))</f>
        <v>Over 200</v>
      </c>
      <c r="G88" t="str">
        <f>IF(FurnitureData[[#This Row],[sold]]=0,"No Sales",IF(FurnitureData[[#This Row],[sold]]&lt;=10,"Low Sales",IF(FurnitureData[[#This Row],[sold]]&lt;=50,"Medium Sales","High Sales")))</f>
        <v>Medium Sales</v>
      </c>
      <c r="H88" s="1">
        <f>IF(FurnitureData[[#This Row],[price]]&gt;0,FurnitureData[[#This Row],[sold]]/FurnitureData[[#This Row],[price]],0)</f>
        <v>4.632164062828989E-2</v>
      </c>
      <c r="I88" s="1">
        <f>LEN(FurnitureData[[#This Row],[productTitle]])</f>
        <v>121</v>
      </c>
      <c r="J88" s="1" t="s">
        <v>1907</v>
      </c>
    </row>
    <row r="89" spans="1:10" x14ac:dyDescent="0.3">
      <c r="A89" s="1" t="s">
        <v>84</v>
      </c>
      <c r="B89" s="7">
        <v>282.27</v>
      </c>
      <c r="C89" s="8">
        <v>0</v>
      </c>
      <c r="D89" s="1" t="s">
        <v>5</v>
      </c>
      <c r="E89" s="5">
        <f>FurnitureData[[#This Row],[price]]*FurnitureData[[#This Row],[sold]]</f>
        <v>0</v>
      </c>
      <c r="F89" t="str">
        <f>IF(FurnitureData[[#This Row],[price]]&lt;50,"Under 50",IF(FurnitureData[[#This Row],[price]]&lt;100,"50-100",IF(FurnitureData[[#This Row],[price]]&lt;200,"100-200","Over 200")))</f>
        <v>Over 200</v>
      </c>
      <c r="G89" t="str">
        <f>IF(FurnitureData[[#This Row],[sold]]=0,"No Sales",IF(FurnitureData[[#This Row],[sold]]&lt;=10,"Low Sales",IF(FurnitureData[[#This Row],[sold]]&lt;=50,"Medium Sales","High Sales")))</f>
        <v>No Sales</v>
      </c>
      <c r="H89" s="1">
        <f>IF(FurnitureData[[#This Row],[price]]&gt;0,FurnitureData[[#This Row],[sold]]/FurnitureData[[#This Row],[price]],0)</f>
        <v>0</v>
      </c>
      <c r="I89" s="1">
        <f>LEN(FurnitureData[[#This Row],[productTitle]])</f>
        <v>119</v>
      </c>
      <c r="J89" s="1"/>
    </row>
    <row r="90" spans="1:10" x14ac:dyDescent="0.3">
      <c r="A90" s="1" t="s">
        <v>34</v>
      </c>
      <c r="B90" s="7">
        <v>225.91</v>
      </c>
      <c r="C90" s="8">
        <v>1</v>
      </c>
      <c r="D90" s="1" t="s">
        <v>5</v>
      </c>
      <c r="E90" s="5">
        <f>FurnitureData[[#This Row],[price]]*FurnitureData[[#This Row],[sold]]</f>
        <v>225.91</v>
      </c>
      <c r="F90" t="str">
        <f>IF(FurnitureData[[#This Row],[price]]&lt;50,"Under 50",IF(FurnitureData[[#This Row],[price]]&lt;100,"50-100",IF(FurnitureData[[#This Row],[price]]&lt;200,"100-200","Over 200")))</f>
        <v>Over 200</v>
      </c>
      <c r="G90" t="str">
        <f>IF(FurnitureData[[#This Row],[sold]]=0,"No Sales",IF(FurnitureData[[#This Row],[sold]]&lt;=10,"Low Sales",IF(FurnitureData[[#This Row],[sold]]&lt;=50,"Medium Sales","High Sales")))</f>
        <v>Low Sales</v>
      </c>
      <c r="H90" s="1">
        <f>IF(FurnitureData[[#This Row],[price]]&gt;0,FurnitureData[[#This Row],[sold]]/FurnitureData[[#This Row],[price]],0)</f>
        <v>4.4265415430923818E-3</v>
      </c>
      <c r="I90" s="1">
        <f>LEN(FurnitureData[[#This Row],[productTitle]])</f>
        <v>116</v>
      </c>
      <c r="J90" s="1" t="s">
        <v>1953</v>
      </c>
    </row>
    <row r="91" spans="1:10" x14ac:dyDescent="0.3">
      <c r="A91" s="1" t="s">
        <v>85</v>
      </c>
      <c r="B91" s="7">
        <v>55.96</v>
      </c>
      <c r="C91" s="8">
        <v>1</v>
      </c>
      <c r="D91" s="1" t="s">
        <v>5</v>
      </c>
      <c r="E91" s="5">
        <f>FurnitureData[[#This Row],[price]]*FurnitureData[[#This Row],[sold]]</f>
        <v>55.96</v>
      </c>
      <c r="F91" t="str">
        <f>IF(FurnitureData[[#This Row],[price]]&lt;50,"Under 50",IF(FurnitureData[[#This Row],[price]]&lt;100,"50-100",IF(FurnitureData[[#This Row],[price]]&lt;200,"100-200","Over 200")))</f>
        <v>50-100</v>
      </c>
      <c r="G91" t="str">
        <f>IF(FurnitureData[[#This Row],[sold]]=0,"No Sales",IF(FurnitureData[[#This Row],[sold]]&lt;=10,"Low Sales",IF(FurnitureData[[#This Row],[sold]]&lt;=50,"Medium Sales","High Sales")))</f>
        <v>Low Sales</v>
      </c>
      <c r="H91" s="1">
        <f>IF(FurnitureData[[#This Row],[price]]&gt;0,FurnitureData[[#This Row],[sold]]/FurnitureData[[#This Row],[price]],0)</f>
        <v>1.7869907076483203E-2</v>
      </c>
      <c r="I91" s="1">
        <f>LEN(FurnitureData[[#This Row],[productTitle]])</f>
        <v>109</v>
      </c>
      <c r="J91" s="1"/>
    </row>
    <row r="92" spans="1:10" x14ac:dyDescent="0.3">
      <c r="A92" s="1" t="s">
        <v>35</v>
      </c>
      <c r="B92" s="7">
        <v>74.17</v>
      </c>
      <c r="C92" s="8">
        <v>0</v>
      </c>
      <c r="D92" s="1" t="s">
        <v>5</v>
      </c>
      <c r="E92" s="5">
        <f>FurnitureData[[#This Row],[price]]*FurnitureData[[#This Row],[sold]]</f>
        <v>0</v>
      </c>
      <c r="F92" t="str">
        <f>IF(FurnitureData[[#This Row],[price]]&lt;50,"Under 50",IF(FurnitureData[[#This Row],[price]]&lt;100,"50-100",IF(FurnitureData[[#This Row],[price]]&lt;200,"100-200","Over 200")))</f>
        <v>50-100</v>
      </c>
      <c r="G92" t="str">
        <f>IF(FurnitureData[[#This Row],[sold]]=0,"No Sales",IF(FurnitureData[[#This Row],[sold]]&lt;=10,"Low Sales",IF(FurnitureData[[#This Row],[sold]]&lt;=50,"Medium Sales","High Sales")))</f>
        <v>No Sales</v>
      </c>
      <c r="H92" s="1">
        <f>IF(FurnitureData[[#This Row],[price]]&gt;0,FurnitureData[[#This Row],[sold]]/FurnitureData[[#This Row],[price]],0)</f>
        <v>0</v>
      </c>
      <c r="I92" s="1">
        <f>LEN(FurnitureData[[#This Row],[productTitle]])</f>
        <v>127</v>
      </c>
      <c r="J92" s="1" t="s">
        <v>1938</v>
      </c>
    </row>
    <row r="93" spans="1:10" x14ac:dyDescent="0.3">
      <c r="A93" s="1" t="s">
        <v>86</v>
      </c>
      <c r="B93" s="7">
        <v>305.08</v>
      </c>
      <c r="C93" s="8">
        <v>1</v>
      </c>
      <c r="D93" s="1" t="s">
        <v>5</v>
      </c>
      <c r="E93" s="5">
        <f>FurnitureData[[#This Row],[price]]*FurnitureData[[#This Row],[sold]]</f>
        <v>305.08</v>
      </c>
      <c r="F93" t="str">
        <f>IF(FurnitureData[[#This Row],[price]]&lt;50,"Under 50",IF(FurnitureData[[#This Row],[price]]&lt;100,"50-100",IF(FurnitureData[[#This Row],[price]]&lt;200,"100-200","Over 200")))</f>
        <v>Over 200</v>
      </c>
      <c r="G93" t="str">
        <f>IF(FurnitureData[[#This Row],[sold]]=0,"No Sales",IF(FurnitureData[[#This Row],[sold]]&lt;=10,"Low Sales",IF(FurnitureData[[#This Row],[sold]]&lt;=50,"Medium Sales","High Sales")))</f>
        <v>Low Sales</v>
      </c>
      <c r="H93" s="1">
        <f>IF(FurnitureData[[#This Row],[price]]&gt;0,FurnitureData[[#This Row],[sold]]/FurnitureData[[#This Row],[price]],0)</f>
        <v>3.2778287662252525E-3</v>
      </c>
      <c r="I93" s="1">
        <f>LEN(FurnitureData[[#This Row],[productTitle]])</f>
        <v>128</v>
      </c>
      <c r="J93" s="1" t="s">
        <v>1954</v>
      </c>
    </row>
    <row r="94" spans="1:10" x14ac:dyDescent="0.3">
      <c r="A94" s="1" t="s">
        <v>87</v>
      </c>
      <c r="B94" s="7">
        <v>342.3</v>
      </c>
      <c r="C94" s="8">
        <v>19</v>
      </c>
      <c r="D94" s="1" t="s">
        <v>5</v>
      </c>
      <c r="E94" s="5">
        <f>FurnitureData[[#This Row],[price]]*FurnitureData[[#This Row],[sold]]</f>
        <v>6503.7</v>
      </c>
      <c r="F94" t="str">
        <f>IF(FurnitureData[[#This Row],[price]]&lt;50,"Under 50",IF(FurnitureData[[#This Row],[price]]&lt;100,"50-100",IF(FurnitureData[[#This Row],[price]]&lt;200,"100-200","Over 200")))</f>
        <v>Over 200</v>
      </c>
      <c r="G94" t="str">
        <f>IF(FurnitureData[[#This Row],[sold]]=0,"No Sales",IF(FurnitureData[[#This Row],[sold]]&lt;=10,"Low Sales",IF(FurnitureData[[#This Row],[sold]]&lt;=50,"Medium Sales","High Sales")))</f>
        <v>Medium Sales</v>
      </c>
      <c r="H94" s="1">
        <f>IF(FurnitureData[[#This Row],[price]]&gt;0,FurnitureData[[#This Row],[sold]]/FurnitureData[[#This Row],[price]],0)</f>
        <v>5.5506865322816241E-2</v>
      </c>
      <c r="I94" s="1">
        <f>LEN(FurnitureData[[#This Row],[productTitle]])</f>
        <v>127</v>
      </c>
      <c r="J94" s="1"/>
    </row>
    <row r="95" spans="1:10" x14ac:dyDescent="0.3">
      <c r="A95" s="1" t="s">
        <v>88</v>
      </c>
      <c r="B95" s="7">
        <v>149.82</v>
      </c>
      <c r="C95" s="8">
        <v>0</v>
      </c>
      <c r="D95" s="1" t="s">
        <v>5</v>
      </c>
      <c r="E95" s="5">
        <f>FurnitureData[[#This Row],[price]]*FurnitureData[[#This Row],[sold]]</f>
        <v>0</v>
      </c>
      <c r="F95" t="str">
        <f>IF(FurnitureData[[#This Row],[price]]&lt;50,"Under 50",IF(FurnitureData[[#This Row],[price]]&lt;100,"50-100",IF(FurnitureData[[#This Row],[price]]&lt;200,"100-200","Over 200")))</f>
        <v>100-200</v>
      </c>
      <c r="G95" t="str">
        <f>IF(FurnitureData[[#This Row],[sold]]=0,"No Sales",IF(FurnitureData[[#This Row],[sold]]&lt;=10,"Low Sales",IF(FurnitureData[[#This Row],[sold]]&lt;=50,"Medium Sales","High Sales")))</f>
        <v>No Sales</v>
      </c>
      <c r="H95" s="1">
        <f>IF(FurnitureData[[#This Row],[price]]&gt;0,FurnitureData[[#This Row],[sold]]/FurnitureData[[#This Row],[price]],0)</f>
        <v>0</v>
      </c>
      <c r="I95" s="1">
        <f>LEN(FurnitureData[[#This Row],[productTitle]])</f>
        <v>111</v>
      </c>
      <c r="J95" s="1" t="s">
        <v>1925</v>
      </c>
    </row>
    <row r="96" spans="1:10" x14ac:dyDescent="0.3">
      <c r="A96" s="1" t="s">
        <v>89</v>
      </c>
      <c r="B96" s="7">
        <v>77.650000000000006</v>
      </c>
      <c r="C96" s="8">
        <v>1</v>
      </c>
      <c r="D96" s="1" t="s">
        <v>5</v>
      </c>
      <c r="E96" s="5">
        <f>FurnitureData[[#This Row],[price]]*FurnitureData[[#This Row],[sold]]</f>
        <v>77.650000000000006</v>
      </c>
      <c r="F96" t="str">
        <f>IF(FurnitureData[[#This Row],[price]]&lt;50,"Under 50",IF(FurnitureData[[#This Row],[price]]&lt;100,"50-100",IF(FurnitureData[[#This Row],[price]]&lt;200,"100-200","Over 200")))</f>
        <v>50-100</v>
      </c>
      <c r="G96" t="str">
        <f>IF(FurnitureData[[#This Row],[sold]]=0,"No Sales",IF(FurnitureData[[#This Row],[sold]]&lt;=10,"Low Sales",IF(FurnitureData[[#This Row],[sold]]&lt;=50,"Medium Sales","High Sales")))</f>
        <v>Low Sales</v>
      </c>
      <c r="H96" s="1">
        <f>IF(FurnitureData[[#This Row],[price]]&gt;0,FurnitureData[[#This Row],[sold]]/FurnitureData[[#This Row],[price]],0)</f>
        <v>1.28783000643915E-2</v>
      </c>
      <c r="I96" s="1">
        <f>LEN(FurnitureData[[#This Row],[productTitle]])</f>
        <v>116</v>
      </c>
      <c r="J96" s="1" t="s">
        <v>1955</v>
      </c>
    </row>
    <row r="97" spans="1:10" x14ac:dyDescent="0.3">
      <c r="A97" s="1" t="s">
        <v>90</v>
      </c>
      <c r="B97" s="7">
        <v>423.56</v>
      </c>
      <c r="C97" s="8">
        <v>0</v>
      </c>
      <c r="D97" s="1" t="s">
        <v>5</v>
      </c>
      <c r="E97" s="5">
        <f>FurnitureData[[#This Row],[price]]*FurnitureData[[#This Row],[sold]]</f>
        <v>0</v>
      </c>
      <c r="F97" t="str">
        <f>IF(FurnitureData[[#This Row],[price]]&lt;50,"Under 50",IF(FurnitureData[[#This Row],[price]]&lt;100,"50-100",IF(FurnitureData[[#This Row],[price]]&lt;200,"100-200","Over 200")))</f>
        <v>Over 200</v>
      </c>
      <c r="G97" t="str">
        <f>IF(FurnitureData[[#This Row],[sold]]=0,"No Sales",IF(FurnitureData[[#This Row],[sold]]&lt;=10,"Low Sales",IF(FurnitureData[[#This Row],[sold]]&lt;=50,"Medium Sales","High Sales")))</f>
        <v>No Sales</v>
      </c>
      <c r="H97" s="1">
        <f>IF(FurnitureData[[#This Row],[price]]&gt;0,FurnitureData[[#This Row],[sold]]/FurnitureData[[#This Row],[price]],0)</f>
        <v>0</v>
      </c>
      <c r="I97" s="1">
        <f>LEN(FurnitureData[[#This Row],[productTitle]])</f>
        <v>118</v>
      </c>
      <c r="J97" s="1" t="s">
        <v>1956</v>
      </c>
    </row>
    <row r="98" spans="1:10" x14ac:dyDescent="0.3">
      <c r="A98" s="1" t="s">
        <v>13</v>
      </c>
      <c r="B98" s="7">
        <v>43.96</v>
      </c>
      <c r="C98" s="8">
        <v>3</v>
      </c>
      <c r="D98" s="1" t="s">
        <v>1901</v>
      </c>
      <c r="E98" s="5">
        <f>FurnitureData[[#This Row],[price]]*FurnitureData[[#This Row],[sold]]</f>
        <v>131.88</v>
      </c>
      <c r="F98" t="str">
        <f>IF(FurnitureData[[#This Row],[price]]&lt;50,"Under 50",IF(FurnitureData[[#This Row],[price]]&lt;100,"50-100",IF(FurnitureData[[#This Row],[price]]&lt;200,"100-200","Over 200")))</f>
        <v>Under 50</v>
      </c>
      <c r="G98" t="str">
        <f>IF(FurnitureData[[#This Row],[sold]]=0,"No Sales",IF(FurnitureData[[#This Row],[sold]]&lt;=10,"Low Sales",IF(FurnitureData[[#This Row],[sold]]&lt;=50,"Medium Sales","High Sales")))</f>
        <v>Low Sales</v>
      </c>
      <c r="H98" s="1">
        <f>IF(FurnitureData[[#This Row],[price]]&gt;0,FurnitureData[[#This Row],[sold]]/FurnitureData[[#This Row],[price]],0)</f>
        <v>6.8243858052775247E-2</v>
      </c>
      <c r="I98" s="1">
        <f>LEN(FurnitureData[[#This Row],[productTitle]])</f>
        <v>126</v>
      </c>
      <c r="J98" s="1" t="s">
        <v>1957</v>
      </c>
    </row>
    <row r="99" spans="1:10" x14ac:dyDescent="0.3">
      <c r="A99" s="1" t="s">
        <v>91</v>
      </c>
      <c r="B99" s="7">
        <v>145.9</v>
      </c>
      <c r="C99" s="8">
        <v>5</v>
      </c>
      <c r="D99" s="1" t="s">
        <v>5</v>
      </c>
      <c r="E99" s="5">
        <f>FurnitureData[[#This Row],[price]]*FurnitureData[[#This Row],[sold]]</f>
        <v>729.5</v>
      </c>
      <c r="F99" t="str">
        <f>IF(FurnitureData[[#This Row],[price]]&lt;50,"Under 50",IF(FurnitureData[[#This Row],[price]]&lt;100,"50-100",IF(FurnitureData[[#This Row],[price]]&lt;200,"100-200","Over 200")))</f>
        <v>100-200</v>
      </c>
      <c r="G99" t="str">
        <f>IF(FurnitureData[[#This Row],[sold]]=0,"No Sales",IF(FurnitureData[[#This Row],[sold]]&lt;=10,"Low Sales",IF(FurnitureData[[#This Row],[sold]]&lt;=50,"Medium Sales","High Sales")))</f>
        <v>Low Sales</v>
      </c>
      <c r="H99" s="1">
        <f>IF(FurnitureData[[#This Row],[price]]&gt;0,FurnitureData[[#This Row],[sold]]/FurnitureData[[#This Row],[price]],0)</f>
        <v>3.4270047978067167E-2</v>
      </c>
      <c r="I99" s="1">
        <f>LEN(FurnitureData[[#This Row],[productTitle]])</f>
        <v>116</v>
      </c>
      <c r="J99" s="1" t="s">
        <v>1958</v>
      </c>
    </row>
    <row r="100" spans="1:10" x14ac:dyDescent="0.3">
      <c r="A100" s="1" t="s">
        <v>37</v>
      </c>
      <c r="B100" s="7">
        <v>48.56</v>
      </c>
      <c r="C100" s="8">
        <v>3</v>
      </c>
      <c r="D100" s="1" t="s">
        <v>5</v>
      </c>
      <c r="E100" s="5">
        <f>FurnitureData[[#This Row],[price]]*FurnitureData[[#This Row],[sold]]</f>
        <v>145.68</v>
      </c>
      <c r="F100" t="str">
        <f>IF(FurnitureData[[#This Row],[price]]&lt;50,"Under 50",IF(FurnitureData[[#This Row],[price]]&lt;100,"50-100",IF(FurnitureData[[#This Row],[price]]&lt;200,"100-200","Over 200")))</f>
        <v>Under 50</v>
      </c>
      <c r="G100" t="str">
        <f>IF(FurnitureData[[#This Row],[sold]]=0,"No Sales",IF(FurnitureData[[#This Row],[sold]]&lt;=10,"Low Sales",IF(FurnitureData[[#This Row],[sold]]&lt;=50,"Medium Sales","High Sales")))</f>
        <v>Low Sales</v>
      </c>
      <c r="H100" s="1">
        <f>IF(FurnitureData[[#This Row],[price]]&gt;0,FurnitureData[[#This Row],[sold]]/FurnitureData[[#This Row],[price]],0)</f>
        <v>6.1779242174629323E-2</v>
      </c>
      <c r="I100" s="1">
        <f>LEN(FurnitureData[[#This Row],[productTitle]])</f>
        <v>111</v>
      </c>
      <c r="J100" s="1"/>
    </row>
    <row r="101" spans="1:10" x14ac:dyDescent="0.3">
      <c r="A101" s="1" t="s">
        <v>92</v>
      </c>
      <c r="B101" s="7">
        <v>200.12</v>
      </c>
      <c r="C101" s="8">
        <v>28</v>
      </c>
      <c r="D101" s="1" t="s">
        <v>5</v>
      </c>
      <c r="E101" s="5">
        <f>FurnitureData[[#This Row],[price]]*FurnitureData[[#This Row],[sold]]</f>
        <v>5603.3600000000006</v>
      </c>
      <c r="F101" t="str">
        <f>IF(FurnitureData[[#This Row],[price]]&lt;50,"Under 50",IF(FurnitureData[[#This Row],[price]]&lt;100,"50-100",IF(FurnitureData[[#This Row],[price]]&lt;200,"100-200","Over 200")))</f>
        <v>Over 200</v>
      </c>
      <c r="G101" t="str">
        <f>IF(FurnitureData[[#This Row],[sold]]=0,"No Sales",IF(FurnitureData[[#This Row],[sold]]&lt;=10,"Low Sales",IF(FurnitureData[[#This Row],[sold]]&lt;=50,"Medium Sales","High Sales")))</f>
        <v>Medium Sales</v>
      </c>
      <c r="H101" s="1">
        <f>IF(FurnitureData[[#This Row],[price]]&gt;0,FurnitureData[[#This Row],[sold]]/FurnitureData[[#This Row],[price]],0)</f>
        <v>0.13991605036977814</v>
      </c>
      <c r="I101" s="1">
        <f>LEN(FurnitureData[[#This Row],[productTitle]])</f>
        <v>127</v>
      </c>
      <c r="J101" s="1" t="s">
        <v>1959</v>
      </c>
    </row>
    <row r="102" spans="1:10" x14ac:dyDescent="0.3">
      <c r="A102" s="1" t="s">
        <v>7</v>
      </c>
      <c r="B102" s="7">
        <v>39.46</v>
      </c>
      <c r="C102" s="8">
        <v>7</v>
      </c>
      <c r="D102" s="1" t="s">
        <v>5</v>
      </c>
      <c r="E102" s="5">
        <f>FurnitureData[[#This Row],[price]]*FurnitureData[[#This Row],[sold]]</f>
        <v>276.22000000000003</v>
      </c>
      <c r="F102" t="str">
        <f>IF(FurnitureData[[#This Row],[price]]&lt;50,"Under 50",IF(FurnitureData[[#This Row],[price]]&lt;100,"50-100",IF(FurnitureData[[#This Row],[price]]&lt;200,"100-200","Over 200")))</f>
        <v>Under 50</v>
      </c>
      <c r="G102" t="str">
        <f>IF(FurnitureData[[#This Row],[sold]]=0,"No Sales",IF(FurnitureData[[#This Row],[sold]]&lt;=10,"Low Sales",IF(FurnitureData[[#This Row],[sold]]&lt;=50,"Medium Sales","High Sales")))</f>
        <v>Low Sales</v>
      </c>
      <c r="H102" s="1">
        <f>IF(FurnitureData[[#This Row],[price]]&gt;0,FurnitureData[[#This Row],[sold]]/FurnitureData[[#This Row],[price]],0)</f>
        <v>0.17739483020780536</v>
      </c>
      <c r="I102" s="1">
        <f>LEN(FurnitureData[[#This Row],[productTitle]])</f>
        <v>124</v>
      </c>
      <c r="J102" s="1" t="s">
        <v>1960</v>
      </c>
    </row>
    <row r="103" spans="1:10" x14ac:dyDescent="0.3">
      <c r="A103" s="1" t="s">
        <v>93</v>
      </c>
      <c r="B103" s="7">
        <v>38.58</v>
      </c>
      <c r="C103" s="8">
        <v>2</v>
      </c>
      <c r="D103" s="1" t="s">
        <v>5</v>
      </c>
      <c r="E103" s="5">
        <f>FurnitureData[[#This Row],[price]]*FurnitureData[[#This Row],[sold]]</f>
        <v>77.16</v>
      </c>
      <c r="F103" t="str">
        <f>IF(FurnitureData[[#This Row],[price]]&lt;50,"Under 50",IF(FurnitureData[[#This Row],[price]]&lt;100,"50-100",IF(FurnitureData[[#This Row],[price]]&lt;200,"100-200","Over 200")))</f>
        <v>Under 50</v>
      </c>
      <c r="G103" t="str">
        <f>IF(FurnitureData[[#This Row],[sold]]=0,"No Sales",IF(FurnitureData[[#This Row],[sold]]&lt;=10,"Low Sales",IF(FurnitureData[[#This Row],[sold]]&lt;=50,"Medium Sales","High Sales")))</f>
        <v>Low Sales</v>
      </c>
      <c r="H103" s="1">
        <f>IF(FurnitureData[[#This Row],[price]]&gt;0,FurnitureData[[#This Row],[sold]]/FurnitureData[[#This Row],[price]],0)</f>
        <v>5.1840331778123382E-2</v>
      </c>
      <c r="I103" s="1">
        <f>LEN(FurnitureData[[#This Row],[productTitle]])</f>
        <v>128</v>
      </c>
      <c r="J103" s="1" t="s">
        <v>1961</v>
      </c>
    </row>
    <row r="104" spans="1:10" x14ac:dyDescent="0.3">
      <c r="A104" s="1" t="s">
        <v>94</v>
      </c>
      <c r="B104" s="7">
        <v>361.06</v>
      </c>
      <c r="C104" s="8">
        <v>0</v>
      </c>
      <c r="D104" s="1" t="s">
        <v>5</v>
      </c>
      <c r="E104" s="5">
        <f>FurnitureData[[#This Row],[price]]*FurnitureData[[#This Row],[sold]]</f>
        <v>0</v>
      </c>
      <c r="F104" t="str">
        <f>IF(FurnitureData[[#This Row],[price]]&lt;50,"Under 50",IF(FurnitureData[[#This Row],[price]]&lt;100,"50-100",IF(FurnitureData[[#This Row],[price]]&lt;200,"100-200","Over 200")))</f>
        <v>Over 200</v>
      </c>
      <c r="G104" t="str">
        <f>IF(FurnitureData[[#This Row],[sold]]=0,"No Sales",IF(FurnitureData[[#This Row],[sold]]&lt;=10,"Low Sales",IF(FurnitureData[[#This Row],[sold]]&lt;=50,"Medium Sales","High Sales")))</f>
        <v>No Sales</v>
      </c>
      <c r="H104" s="1">
        <f>IF(FurnitureData[[#This Row],[price]]&gt;0,FurnitureData[[#This Row],[sold]]/FurnitureData[[#This Row],[price]],0)</f>
        <v>0</v>
      </c>
      <c r="I104" s="1">
        <f>LEN(FurnitureData[[#This Row],[productTitle]])</f>
        <v>79</v>
      </c>
      <c r="J104" s="1"/>
    </row>
    <row r="105" spans="1:10" x14ac:dyDescent="0.3">
      <c r="A105" s="1" t="s">
        <v>95</v>
      </c>
      <c r="B105" s="7">
        <v>90.8</v>
      </c>
      <c r="C105" s="8">
        <v>4</v>
      </c>
      <c r="D105" s="1" t="s">
        <v>5</v>
      </c>
      <c r="E105" s="5">
        <f>FurnitureData[[#This Row],[price]]*FurnitureData[[#This Row],[sold]]</f>
        <v>363.2</v>
      </c>
      <c r="F105" t="str">
        <f>IF(FurnitureData[[#This Row],[price]]&lt;50,"Under 50",IF(FurnitureData[[#This Row],[price]]&lt;100,"50-100",IF(FurnitureData[[#This Row],[price]]&lt;200,"100-200","Over 200")))</f>
        <v>50-100</v>
      </c>
      <c r="G105" t="str">
        <f>IF(FurnitureData[[#This Row],[sold]]=0,"No Sales",IF(FurnitureData[[#This Row],[sold]]&lt;=10,"Low Sales",IF(FurnitureData[[#This Row],[sold]]&lt;=50,"Medium Sales","High Sales")))</f>
        <v>Low Sales</v>
      </c>
      <c r="H105" s="1">
        <f>IF(FurnitureData[[#This Row],[price]]&gt;0,FurnitureData[[#This Row],[sold]]/FurnitureData[[#This Row],[price]],0)</f>
        <v>4.405286343612335E-2</v>
      </c>
      <c r="I105" s="1">
        <f>LEN(FurnitureData[[#This Row],[productTitle]])</f>
        <v>74</v>
      </c>
      <c r="J105" s="1" t="s">
        <v>1936</v>
      </c>
    </row>
    <row r="106" spans="1:10" x14ac:dyDescent="0.3">
      <c r="A106" s="1" t="s">
        <v>96</v>
      </c>
      <c r="B106" s="7">
        <v>297.24</v>
      </c>
      <c r="C106" s="8">
        <v>1</v>
      </c>
      <c r="D106" s="1" t="s">
        <v>5</v>
      </c>
      <c r="E106" s="5">
        <f>FurnitureData[[#This Row],[price]]*FurnitureData[[#This Row],[sold]]</f>
        <v>297.24</v>
      </c>
      <c r="F106" t="str">
        <f>IF(FurnitureData[[#This Row],[price]]&lt;50,"Under 50",IF(FurnitureData[[#This Row],[price]]&lt;100,"50-100",IF(FurnitureData[[#This Row],[price]]&lt;200,"100-200","Over 200")))</f>
        <v>Over 200</v>
      </c>
      <c r="G106" t="str">
        <f>IF(FurnitureData[[#This Row],[sold]]=0,"No Sales",IF(FurnitureData[[#This Row],[sold]]&lt;=10,"Low Sales",IF(FurnitureData[[#This Row],[sold]]&lt;=50,"Medium Sales","High Sales")))</f>
        <v>Low Sales</v>
      </c>
      <c r="H106" s="1">
        <f>IF(FurnitureData[[#This Row],[price]]&gt;0,FurnitureData[[#This Row],[sold]]/FurnitureData[[#This Row],[price]],0)</f>
        <v>3.3642847530614989E-3</v>
      </c>
      <c r="I106" s="1">
        <f>LEN(FurnitureData[[#This Row],[productTitle]])</f>
        <v>113</v>
      </c>
      <c r="J106" s="1"/>
    </row>
    <row r="107" spans="1:10" x14ac:dyDescent="0.3">
      <c r="A107" s="1" t="s">
        <v>97</v>
      </c>
      <c r="B107" s="7">
        <v>150.54</v>
      </c>
      <c r="C107" s="8">
        <v>7</v>
      </c>
      <c r="D107" s="1" t="s">
        <v>5</v>
      </c>
      <c r="E107" s="5">
        <f>FurnitureData[[#This Row],[price]]*FurnitureData[[#This Row],[sold]]</f>
        <v>1053.78</v>
      </c>
      <c r="F107" t="str">
        <f>IF(FurnitureData[[#This Row],[price]]&lt;50,"Under 50",IF(FurnitureData[[#This Row],[price]]&lt;100,"50-100",IF(FurnitureData[[#This Row],[price]]&lt;200,"100-200","Over 200")))</f>
        <v>100-200</v>
      </c>
      <c r="G107" t="str">
        <f>IF(FurnitureData[[#This Row],[sold]]=0,"No Sales",IF(FurnitureData[[#This Row],[sold]]&lt;=10,"Low Sales",IF(FurnitureData[[#This Row],[sold]]&lt;=50,"Medium Sales","High Sales")))</f>
        <v>Low Sales</v>
      </c>
      <c r="H107" s="1">
        <f>IF(FurnitureData[[#This Row],[price]]&gt;0,FurnitureData[[#This Row],[sold]]/FurnitureData[[#This Row],[price]],0)</f>
        <v>4.6499269297196763E-2</v>
      </c>
      <c r="I107" s="1">
        <f>LEN(FurnitureData[[#This Row],[productTitle]])</f>
        <v>123</v>
      </c>
      <c r="J107" s="1" t="s">
        <v>1907</v>
      </c>
    </row>
    <row r="108" spans="1:10" x14ac:dyDescent="0.3">
      <c r="A108" s="1" t="s">
        <v>42</v>
      </c>
      <c r="B108" s="7">
        <v>40.130000000000003</v>
      </c>
      <c r="C108" s="8">
        <v>1</v>
      </c>
      <c r="D108" s="1" t="s">
        <v>5</v>
      </c>
      <c r="E108" s="5">
        <f>FurnitureData[[#This Row],[price]]*FurnitureData[[#This Row],[sold]]</f>
        <v>40.130000000000003</v>
      </c>
      <c r="F108" t="str">
        <f>IF(FurnitureData[[#This Row],[price]]&lt;50,"Under 50",IF(FurnitureData[[#This Row],[price]]&lt;100,"50-100",IF(FurnitureData[[#This Row],[price]]&lt;200,"100-200","Over 200")))</f>
        <v>Under 50</v>
      </c>
      <c r="G108" t="str">
        <f>IF(FurnitureData[[#This Row],[sold]]=0,"No Sales",IF(FurnitureData[[#This Row],[sold]]&lt;=10,"Low Sales",IF(FurnitureData[[#This Row],[sold]]&lt;=50,"Medium Sales","High Sales")))</f>
        <v>Low Sales</v>
      </c>
      <c r="H108" s="1">
        <f>IF(FurnitureData[[#This Row],[price]]&gt;0,FurnitureData[[#This Row],[sold]]/FurnitureData[[#This Row],[price]],0)</f>
        <v>2.4919013207076998E-2</v>
      </c>
      <c r="I108" s="1">
        <f>LEN(FurnitureData[[#This Row],[productTitle]])</f>
        <v>127</v>
      </c>
      <c r="J108" s="1"/>
    </row>
    <row r="109" spans="1:10" x14ac:dyDescent="0.3">
      <c r="A109" s="1" t="s">
        <v>98</v>
      </c>
      <c r="B109" s="7">
        <v>186.18</v>
      </c>
      <c r="C109" s="8">
        <v>0</v>
      </c>
      <c r="D109" s="1" t="s">
        <v>5</v>
      </c>
      <c r="E109" s="5">
        <f>FurnitureData[[#This Row],[price]]*FurnitureData[[#This Row],[sold]]</f>
        <v>0</v>
      </c>
      <c r="F109" t="str">
        <f>IF(FurnitureData[[#This Row],[price]]&lt;50,"Under 50",IF(FurnitureData[[#This Row],[price]]&lt;100,"50-100",IF(FurnitureData[[#This Row],[price]]&lt;200,"100-200","Over 200")))</f>
        <v>100-200</v>
      </c>
      <c r="G109" t="str">
        <f>IF(FurnitureData[[#This Row],[sold]]=0,"No Sales",IF(FurnitureData[[#This Row],[sold]]&lt;=10,"Low Sales",IF(FurnitureData[[#This Row],[sold]]&lt;=50,"Medium Sales","High Sales")))</f>
        <v>No Sales</v>
      </c>
      <c r="H109" s="1">
        <f>IF(FurnitureData[[#This Row],[price]]&gt;0,FurnitureData[[#This Row],[sold]]/FurnitureData[[#This Row],[price]],0)</f>
        <v>0</v>
      </c>
      <c r="I109" s="1">
        <f>LEN(FurnitureData[[#This Row],[productTitle]])</f>
        <v>110</v>
      </c>
      <c r="J109" s="1" t="s">
        <v>1962</v>
      </c>
    </row>
    <row r="110" spans="1:10" x14ac:dyDescent="0.3">
      <c r="A110" s="1" t="s">
        <v>99</v>
      </c>
      <c r="B110" s="7">
        <v>58.99</v>
      </c>
      <c r="C110" s="8">
        <v>223</v>
      </c>
      <c r="D110" s="1" t="s">
        <v>5</v>
      </c>
      <c r="E110" s="5">
        <f>FurnitureData[[#This Row],[price]]*FurnitureData[[#This Row],[sold]]</f>
        <v>13154.77</v>
      </c>
      <c r="F110" t="str">
        <f>IF(FurnitureData[[#This Row],[price]]&lt;50,"Under 50",IF(FurnitureData[[#This Row],[price]]&lt;100,"50-100",IF(FurnitureData[[#This Row],[price]]&lt;200,"100-200","Over 200")))</f>
        <v>50-100</v>
      </c>
      <c r="G110" t="str">
        <f>IF(FurnitureData[[#This Row],[sold]]=0,"No Sales",IF(FurnitureData[[#This Row],[sold]]&lt;=10,"Low Sales",IF(FurnitureData[[#This Row],[sold]]&lt;=50,"Medium Sales","High Sales")))</f>
        <v>High Sales</v>
      </c>
      <c r="H110" s="1">
        <f>IF(FurnitureData[[#This Row],[price]]&gt;0,FurnitureData[[#This Row],[sold]]/FurnitureData[[#This Row],[price]],0)</f>
        <v>3.7803017460586541</v>
      </c>
      <c r="I110" s="1">
        <f>LEN(FurnitureData[[#This Row],[productTitle]])</f>
        <v>127</v>
      </c>
      <c r="J110" s="1"/>
    </row>
    <row r="111" spans="1:10" x14ac:dyDescent="0.3">
      <c r="A111" s="1" t="s">
        <v>100</v>
      </c>
      <c r="B111" s="7">
        <v>141.18</v>
      </c>
      <c r="C111" s="8">
        <v>1</v>
      </c>
      <c r="D111" s="1" t="s">
        <v>5</v>
      </c>
      <c r="E111" s="5">
        <f>FurnitureData[[#This Row],[price]]*FurnitureData[[#This Row],[sold]]</f>
        <v>141.18</v>
      </c>
      <c r="F111" t="str">
        <f>IF(FurnitureData[[#This Row],[price]]&lt;50,"Under 50",IF(FurnitureData[[#This Row],[price]]&lt;100,"50-100",IF(FurnitureData[[#This Row],[price]]&lt;200,"100-200","Over 200")))</f>
        <v>100-200</v>
      </c>
      <c r="G111" t="str">
        <f>IF(FurnitureData[[#This Row],[sold]]=0,"No Sales",IF(FurnitureData[[#This Row],[sold]]&lt;=10,"Low Sales",IF(FurnitureData[[#This Row],[sold]]&lt;=50,"Medium Sales","High Sales")))</f>
        <v>Low Sales</v>
      </c>
      <c r="H111" s="1">
        <f>IF(FurnitureData[[#This Row],[price]]&gt;0,FurnitureData[[#This Row],[sold]]/FurnitureData[[#This Row],[price]],0)</f>
        <v>7.0831562544269727E-3</v>
      </c>
      <c r="I111" s="1">
        <f>LEN(FurnitureData[[#This Row],[productTitle]])</f>
        <v>109</v>
      </c>
      <c r="J111" s="1" t="s">
        <v>1963</v>
      </c>
    </row>
    <row r="112" spans="1:10" x14ac:dyDescent="0.3">
      <c r="A112" s="1" t="s">
        <v>101</v>
      </c>
      <c r="B112" s="7">
        <v>377.51</v>
      </c>
      <c r="C112" s="8">
        <v>2</v>
      </c>
      <c r="D112" s="1" t="s">
        <v>5</v>
      </c>
      <c r="E112" s="5">
        <f>FurnitureData[[#This Row],[price]]*FurnitureData[[#This Row],[sold]]</f>
        <v>755.02</v>
      </c>
      <c r="F112" t="str">
        <f>IF(FurnitureData[[#This Row],[price]]&lt;50,"Under 50",IF(FurnitureData[[#This Row],[price]]&lt;100,"50-100",IF(FurnitureData[[#This Row],[price]]&lt;200,"100-200","Over 200")))</f>
        <v>Over 200</v>
      </c>
      <c r="G112" t="str">
        <f>IF(FurnitureData[[#This Row],[sold]]=0,"No Sales",IF(FurnitureData[[#This Row],[sold]]&lt;=10,"Low Sales",IF(FurnitureData[[#This Row],[sold]]&lt;=50,"Medium Sales","High Sales")))</f>
        <v>Low Sales</v>
      </c>
      <c r="H112" s="1">
        <f>IF(FurnitureData[[#This Row],[price]]&gt;0,FurnitureData[[#This Row],[sold]]/FurnitureData[[#This Row],[price]],0)</f>
        <v>5.2978729040290325E-3</v>
      </c>
      <c r="I112" s="1">
        <f>LEN(FurnitureData[[#This Row],[productTitle]])</f>
        <v>126</v>
      </c>
      <c r="J112" s="1" t="s">
        <v>1964</v>
      </c>
    </row>
    <row r="113" spans="1:10" x14ac:dyDescent="0.3">
      <c r="A113" s="1" t="s">
        <v>43</v>
      </c>
      <c r="B113" s="7">
        <v>445.4</v>
      </c>
      <c r="C113" s="8">
        <v>1</v>
      </c>
      <c r="D113" s="1" t="s">
        <v>5</v>
      </c>
      <c r="E113" s="5">
        <f>FurnitureData[[#This Row],[price]]*FurnitureData[[#This Row],[sold]]</f>
        <v>445.4</v>
      </c>
      <c r="F113" t="str">
        <f>IF(FurnitureData[[#This Row],[price]]&lt;50,"Under 50",IF(FurnitureData[[#This Row],[price]]&lt;100,"50-100",IF(FurnitureData[[#This Row],[price]]&lt;200,"100-200","Over 200")))</f>
        <v>Over 200</v>
      </c>
      <c r="G113" t="str">
        <f>IF(FurnitureData[[#This Row],[sold]]=0,"No Sales",IF(FurnitureData[[#This Row],[sold]]&lt;=10,"Low Sales",IF(FurnitureData[[#This Row],[sold]]&lt;=50,"Medium Sales","High Sales")))</f>
        <v>Low Sales</v>
      </c>
      <c r="H113" s="1">
        <f>IF(FurnitureData[[#This Row],[price]]&gt;0,FurnitureData[[#This Row],[sold]]/FurnitureData[[#This Row],[price]],0)</f>
        <v>2.2451728783116302E-3</v>
      </c>
      <c r="I113" s="1">
        <f>LEN(FurnitureData[[#This Row],[productTitle]])</f>
        <v>118</v>
      </c>
      <c r="J113" s="1"/>
    </row>
    <row r="114" spans="1:10" x14ac:dyDescent="0.3">
      <c r="A114" s="1" t="s">
        <v>102</v>
      </c>
      <c r="B114" s="7">
        <v>167.79</v>
      </c>
      <c r="C114" s="8">
        <v>1</v>
      </c>
      <c r="D114" s="1" t="s">
        <v>5</v>
      </c>
      <c r="E114" s="5">
        <f>FurnitureData[[#This Row],[price]]*FurnitureData[[#This Row],[sold]]</f>
        <v>167.79</v>
      </c>
      <c r="F114" t="str">
        <f>IF(FurnitureData[[#This Row],[price]]&lt;50,"Under 50",IF(FurnitureData[[#This Row],[price]]&lt;100,"50-100",IF(FurnitureData[[#This Row],[price]]&lt;200,"100-200","Over 200")))</f>
        <v>100-200</v>
      </c>
      <c r="G114" t="str">
        <f>IF(FurnitureData[[#This Row],[sold]]=0,"No Sales",IF(FurnitureData[[#This Row],[sold]]&lt;=10,"Low Sales",IF(FurnitureData[[#This Row],[sold]]&lt;=50,"Medium Sales","High Sales")))</f>
        <v>Low Sales</v>
      </c>
      <c r="H114" s="1">
        <f>IF(FurnitureData[[#This Row],[price]]&gt;0,FurnitureData[[#This Row],[sold]]/FurnitureData[[#This Row],[price]],0)</f>
        <v>5.9598307408069611E-3</v>
      </c>
      <c r="I114" s="1">
        <f>LEN(FurnitureData[[#This Row],[productTitle]])</f>
        <v>128</v>
      </c>
      <c r="J114" s="1" t="s">
        <v>1925</v>
      </c>
    </row>
    <row r="115" spans="1:10" x14ac:dyDescent="0.3">
      <c r="A115" s="1" t="s">
        <v>103</v>
      </c>
      <c r="B115" s="7">
        <v>302.17</v>
      </c>
      <c r="C115" s="8">
        <v>0</v>
      </c>
      <c r="D115" s="1" t="s">
        <v>5</v>
      </c>
      <c r="E115" s="5">
        <f>FurnitureData[[#This Row],[price]]*FurnitureData[[#This Row],[sold]]</f>
        <v>0</v>
      </c>
      <c r="F115" t="str">
        <f>IF(FurnitureData[[#This Row],[price]]&lt;50,"Under 50",IF(FurnitureData[[#This Row],[price]]&lt;100,"50-100",IF(FurnitureData[[#This Row],[price]]&lt;200,"100-200","Over 200")))</f>
        <v>Over 200</v>
      </c>
      <c r="G115" t="str">
        <f>IF(FurnitureData[[#This Row],[sold]]=0,"No Sales",IF(FurnitureData[[#This Row],[sold]]&lt;=10,"Low Sales",IF(FurnitureData[[#This Row],[sold]]&lt;=50,"Medium Sales","High Sales")))</f>
        <v>No Sales</v>
      </c>
      <c r="H115" s="1">
        <f>IF(FurnitureData[[#This Row],[price]]&gt;0,FurnitureData[[#This Row],[sold]]/FurnitureData[[#This Row],[price]],0)</f>
        <v>0</v>
      </c>
      <c r="I115" s="1">
        <f>LEN(FurnitureData[[#This Row],[productTitle]])</f>
        <v>122</v>
      </c>
      <c r="J115" s="1" t="s">
        <v>1965</v>
      </c>
    </row>
    <row r="116" spans="1:10" x14ac:dyDescent="0.3">
      <c r="A116" s="1" t="s">
        <v>104</v>
      </c>
      <c r="B116" s="7">
        <v>103.78</v>
      </c>
      <c r="C116" s="8">
        <v>15</v>
      </c>
      <c r="D116" s="1" t="s">
        <v>5</v>
      </c>
      <c r="E116" s="5">
        <f>FurnitureData[[#This Row],[price]]*FurnitureData[[#This Row],[sold]]</f>
        <v>1556.7</v>
      </c>
      <c r="F116" t="str">
        <f>IF(FurnitureData[[#This Row],[price]]&lt;50,"Under 50",IF(FurnitureData[[#This Row],[price]]&lt;100,"50-100",IF(FurnitureData[[#This Row],[price]]&lt;200,"100-200","Over 200")))</f>
        <v>100-200</v>
      </c>
      <c r="G116" t="str">
        <f>IF(FurnitureData[[#This Row],[sold]]=0,"No Sales",IF(FurnitureData[[#This Row],[sold]]&lt;=10,"Low Sales",IF(FurnitureData[[#This Row],[sold]]&lt;=50,"Medium Sales","High Sales")))</f>
        <v>Medium Sales</v>
      </c>
      <c r="H116" s="1">
        <f>IF(FurnitureData[[#This Row],[price]]&gt;0,FurnitureData[[#This Row],[sold]]/FurnitureData[[#This Row],[price]],0)</f>
        <v>0.14453651956060898</v>
      </c>
      <c r="I116" s="1">
        <f>LEN(FurnitureData[[#This Row],[productTitle]])</f>
        <v>126</v>
      </c>
      <c r="J116" s="1" t="s">
        <v>1966</v>
      </c>
    </row>
    <row r="117" spans="1:10" x14ac:dyDescent="0.3">
      <c r="A117" s="1" t="s">
        <v>105</v>
      </c>
      <c r="B117" s="7">
        <v>84.52</v>
      </c>
      <c r="C117" s="8">
        <v>1</v>
      </c>
      <c r="D117" s="1" t="s">
        <v>5</v>
      </c>
      <c r="E117" s="5">
        <f>FurnitureData[[#This Row],[price]]*FurnitureData[[#This Row],[sold]]</f>
        <v>84.52</v>
      </c>
      <c r="F117" t="str">
        <f>IF(FurnitureData[[#This Row],[price]]&lt;50,"Under 50",IF(FurnitureData[[#This Row],[price]]&lt;100,"50-100",IF(FurnitureData[[#This Row],[price]]&lt;200,"100-200","Over 200")))</f>
        <v>50-100</v>
      </c>
      <c r="G117" t="str">
        <f>IF(FurnitureData[[#This Row],[sold]]=0,"No Sales",IF(FurnitureData[[#This Row],[sold]]&lt;=10,"Low Sales",IF(FurnitureData[[#This Row],[sold]]&lt;=50,"Medium Sales","High Sales")))</f>
        <v>Low Sales</v>
      </c>
      <c r="H117" s="1">
        <f>IF(FurnitureData[[#This Row],[price]]&gt;0,FurnitureData[[#This Row],[sold]]/FurnitureData[[#This Row],[price]],0)</f>
        <v>1.1831519167061051E-2</v>
      </c>
      <c r="I117" s="1">
        <f>LEN(FurnitureData[[#This Row],[productTitle]])</f>
        <v>128</v>
      </c>
      <c r="J117" s="1" t="s">
        <v>1967</v>
      </c>
    </row>
    <row r="118" spans="1:10" x14ac:dyDescent="0.3">
      <c r="A118" s="1" t="s">
        <v>44</v>
      </c>
      <c r="B118" s="7">
        <v>157.84</v>
      </c>
      <c r="C118" s="8">
        <v>0</v>
      </c>
      <c r="D118" s="1" t="s">
        <v>5</v>
      </c>
      <c r="E118" s="5">
        <f>FurnitureData[[#This Row],[price]]*FurnitureData[[#This Row],[sold]]</f>
        <v>0</v>
      </c>
      <c r="F118" t="str">
        <f>IF(FurnitureData[[#This Row],[price]]&lt;50,"Under 50",IF(FurnitureData[[#This Row],[price]]&lt;100,"50-100",IF(FurnitureData[[#This Row],[price]]&lt;200,"100-200","Over 200")))</f>
        <v>100-200</v>
      </c>
      <c r="G118" t="str">
        <f>IF(FurnitureData[[#This Row],[sold]]=0,"No Sales",IF(FurnitureData[[#This Row],[sold]]&lt;=10,"Low Sales",IF(FurnitureData[[#This Row],[sold]]&lt;=50,"Medium Sales","High Sales")))</f>
        <v>No Sales</v>
      </c>
      <c r="H118" s="1">
        <f>IF(FurnitureData[[#This Row],[price]]&gt;0,FurnitureData[[#This Row],[sold]]/FurnitureData[[#This Row],[price]],0)</f>
        <v>0</v>
      </c>
      <c r="I118" s="1">
        <f>LEN(FurnitureData[[#This Row],[productTitle]])</f>
        <v>122</v>
      </c>
      <c r="J118" s="1"/>
    </row>
    <row r="119" spans="1:10" x14ac:dyDescent="0.3">
      <c r="A119" s="1" t="s">
        <v>106</v>
      </c>
      <c r="B119" s="7">
        <v>713.77</v>
      </c>
      <c r="C119" s="8">
        <v>0</v>
      </c>
      <c r="D119" s="1" t="s">
        <v>5</v>
      </c>
      <c r="E119" s="5">
        <f>FurnitureData[[#This Row],[price]]*FurnitureData[[#This Row],[sold]]</f>
        <v>0</v>
      </c>
      <c r="F119" t="str">
        <f>IF(FurnitureData[[#This Row],[price]]&lt;50,"Under 50",IF(FurnitureData[[#This Row],[price]]&lt;100,"50-100",IF(FurnitureData[[#This Row],[price]]&lt;200,"100-200","Over 200")))</f>
        <v>Over 200</v>
      </c>
      <c r="G119" t="str">
        <f>IF(FurnitureData[[#This Row],[sold]]=0,"No Sales",IF(FurnitureData[[#This Row],[sold]]&lt;=10,"Low Sales",IF(FurnitureData[[#This Row],[sold]]&lt;=50,"Medium Sales","High Sales")))</f>
        <v>No Sales</v>
      </c>
      <c r="H119" s="1">
        <f>IF(FurnitureData[[#This Row],[price]]&gt;0,FurnitureData[[#This Row],[sold]]/FurnitureData[[#This Row],[price]],0)</f>
        <v>0</v>
      </c>
      <c r="I119" s="1">
        <f>LEN(FurnitureData[[#This Row],[productTitle]])</f>
        <v>126</v>
      </c>
      <c r="J119" s="1" t="s">
        <v>1968</v>
      </c>
    </row>
    <row r="120" spans="1:10" x14ac:dyDescent="0.3">
      <c r="A120" s="1" t="s">
        <v>107</v>
      </c>
      <c r="B120" s="7">
        <v>157.05000000000001</v>
      </c>
      <c r="C120" s="8">
        <v>12</v>
      </c>
      <c r="D120" s="1" t="s">
        <v>5</v>
      </c>
      <c r="E120" s="5">
        <f>FurnitureData[[#This Row],[price]]*FurnitureData[[#This Row],[sold]]</f>
        <v>1884.6000000000001</v>
      </c>
      <c r="F120" t="str">
        <f>IF(FurnitureData[[#This Row],[price]]&lt;50,"Under 50",IF(FurnitureData[[#This Row],[price]]&lt;100,"50-100",IF(FurnitureData[[#This Row],[price]]&lt;200,"100-200","Over 200")))</f>
        <v>100-200</v>
      </c>
      <c r="G120" t="str">
        <f>IF(FurnitureData[[#This Row],[sold]]=0,"No Sales",IF(FurnitureData[[#This Row],[sold]]&lt;=10,"Low Sales",IF(FurnitureData[[#This Row],[sold]]&lt;=50,"Medium Sales","High Sales")))</f>
        <v>Medium Sales</v>
      </c>
      <c r="H120" s="1">
        <f>IF(FurnitureData[[#This Row],[price]]&gt;0,FurnitureData[[#This Row],[sold]]/FurnitureData[[#This Row],[price]],0)</f>
        <v>7.6408787010506199E-2</v>
      </c>
      <c r="I120" s="1">
        <f>LEN(FurnitureData[[#This Row],[productTitle]])</f>
        <v>128</v>
      </c>
      <c r="J120" s="1"/>
    </row>
    <row r="121" spans="1:10" x14ac:dyDescent="0.3">
      <c r="A121" s="1" t="s">
        <v>108</v>
      </c>
      <c r="B121" s="7">
        <v>302.94</v>
      </c>
      <c r="C121" s="8">
        <v>0</v>
      </c>
      <c r="D121" s="1" t="s">
        <v>5</v>
      </c>
      <c r="E121" s="5">
        <f>FurnitureData[[#This Row],[price]]*FurnitureData[[#This Row],[sold]]</f>
        <v>0</v>
      </c>
      <c r="F121" t="str">
        <f>IF(FurnitureData[[#This Row],[price]]&lt;50,"Under 50",IF(FurnitureData[[#This Row],[price]]&lt;100,"50-100",IF(FurnitureData[[#This Row],[price]]&lt;200,"100-200","Over 200")))</f>
        <v>Over 200</v>
      </c>
      <c r="G121" t="str">
        <f>IF(FurnitureData[[#This Row],[sold]]=0,"No Sales",IF(FurnitureData[[#This Row],[sold]]&lt;=10,"Low Sales",IF(FurnitureData[[#This Row],[sold]]&lt;=50,"Medium Sales","High Sales")))</f>
        <v>No Sales</v>
      </c>
      <c r="H121" s="1">
        <f>IF(FurnitureData[[#This Row],[price]]&gt;0,FurnitureData[[#This Row],[sold]]/FurnitureData[[#This Row],[price]],0)</f>
        <v>0</v>
      </c>
      <c r="I121" s="1">
        <f>LEN(FurnitureData[[#This Row],[productTitle]])</f>
        <v>122</v>
      </c>
      <c r="J121" s="1" t="s">
        <v>1907</v>
      </c>
    </row>
    <row r="122" spans="1:10" x14ac:dyDescent="0.3">
      <c r="A122" s="1" t="s">
        <v>109</v>
      </c>
      <c r="B122" s="7">
        <v>897.64</v>
      </c>
      <c r="C122" s="8">
        <v>6</v>
      </c>
      <c r="D122" s="1" t="s">
        <v>5</v>
      </c>
      <c r="E122" s="5">
        <f>FurnitureData[[#This Row],[price]]*FurnitureData[[#This Row],[sold]]</f>
        <v>5385.84</v>
      </c>
      <c r="F122" t="str">
        <f>IF(FurnitureData[[#This Row],[price]]&lt;50,"Under 50",IF(FurnitureData[[#This Row],[price]]&lt;100,"50-100",IF(FurnitureData[[#This Row],[price]]&lt;200,"100-200","Over 200")))</f>
        <v>Over 200</v>
      </c>
      <c r="G122" t="str">
        <f>IF(FurnitureData[[#This Row],[sold]]=0,"No Sales",IF(FurnitureData[[#This Row],[sold]]&lt;=10,"Low Sales",IF(FurnitureData[[#This Row],[sold]]&lt;=50,"Medium Sales","High Sales")))</f>
        <v>Low Sales</v>
      </c>
      <c r="H122" s="1">
        <f>IF(FurnitureData[[#This Row],[price]]&gt;0,FurnitureData[[#This Row],[sold]]/FurnitureData[[#This Row],[price]],0)</f>
        <v>6.6841941089969253E-3</v>
      </c>
      <c r="I122" s="1">
        <f>LEN(FurnitureData[[#This Row],[productTitle]])</f>
        <v>119</v>
      </c>
      <c r="J122" s="1"/>
    </row>
    <row r="123" spans="1:10" x14ac:dyDescent="0.3">
      <c r="A123" s="1" t="s">
        <v>110</v>
      </c>
      <c r="B123" s="7">
        <v>192.58</v>
      </c>
      <c r="C123" s="8">
        <v>0</v>
      </c>
      <c r="D123" s="1" t="s">
        <v>5</v>
      </c>
      <c r="E123" s="5">
        <f>FurnitureData[[#This Row],[price]]*FurnitureData[[#This Row],[sold]]</f>
        <v>0</v>
      </c>
      <c r="F123" t="str">
        <f>IF(FurnitureData[[#This Row],[price]]&lt;50,"Under 50",IF(FurnitureData[[#This Row],[price]]&lt;100,"50-100",IF(FurnitureData[[#This Row],[price]]&lt;200,"100-200","Over 200")))</f>
        <v>100-200</v>
      </c>
      <c r="G123" t="str">
        <f>IF(FurnitureData[[#This Row],[sold]]=0,"No Sales",IF(FurnitureData[[#This Row],[sold]]&lt;=10,"Low Sales",IF(FurnitureData[[#This Row],[sold]]&lt;=50,"Medium Sales","High Sales")))</f>
        <v>No Sales</v>
      </c>
      <c r="H123" s="1">
        <f>IF(FurnitureData[[#This Row],[price]]&gt;0,FurnitureData[[#This Row],[sold]]/FurnitureData[[#This Row],[price]],0)</f>
        <v>0</v>
      </c>
      <c r="I123" s="1">
        <f>LEN(FurnitureData[[#This Row],[productTitle]])</f>
        <v>126</v>
      </c>
      <c r="J123" s="1" t="s">
        <v>1969</v>
      </c>
    </row>
    <row r="124" spans="1:10" x14ac:dyDescent="0.3">
      <c r="A124" s="1" t="s">
        <v>111</v>
      </c>
      <c r="B124" s="7">
        <v>443.39</v>
      </c>
      <c r="C124" s="8">
        <v>0</v>
      </c>
      <c r="D124" s="1" t="s">
        <v>5</v>
      </c>
      <c r="E124" s="5">
        <f>FurnitureData[[#This Row],[price]]*FurnitureData[[#This Row],[sold]]</f>
        <v>0</v>
      </c>
      <c r="F124" t="str">
        <f>IF(FurnitureData[[#This Row],[price]]&lt;50,"Under 50",IF(FurnitureData[[#This Row],[price]]&lt;100,"50-100",IF(FurnitureData[[#This Row],[price]]&lt;200,"100-200","Over 200")))</f>
        <v>Over 200</v>
      </c>
      <c r="G124" t="str">
        <f>IF(FurnitureData[[#This Row],[sold]]=0,"No Sales",IF(FurnitureData[[#This Row],[sold]]&lt;=10,"Low Sales",IF(FurnitureData[[#This Row],[sold]]&lt;=50,"Medium Sales","High Sales")))</f>
        <v>No Sales</v>
      </c>
      <c r="H124" s="1">
        <f>IF(FurnitureData[[#This Row],[price]]&gt;0,FurnitureData[[#This Row],[sold]]/FurnitureData[[#This Row],[price]],0)</f>
        <v>0</v>
      </c>
      <c r="I124" s="1">
        <f>LEN(FurnitureData[[#This Row],[productTitle]])</f>
        <v>117</v>
      </c>
      <c r="J124" s="1"/>
    </row>
    <row r="125" spans="1:10" x14ac:dyDescent="0.3">
      <c r="A125" s="1" t="s">
        <v>112</v>
      </c>
      <c r="B125" s="7">
        <v>93.82</v>
      </c>
      <c r="C125" s="8">
        <v>1</v>
      </c>
      <c r="D125" s="1" t="s">
        <v>5</v>
      </c>
      <c r="E125" s="5">
        <f>FurnitureData[[#This Row],[price]]*FurnitureData[[#This Row],[sold]]</f>
        <v>93.82</v>
      </c>
      <c r="F125" t="str">
        <f>IF(FurnitureData[[#This Row],[price]]&lt;50,"Under 50",IF(FurnitureData[[#This Row],[price]]&lt;100,"50-100",IF(FurnitureData[[#This Row],[price]]&lt;200,"100-200","Over 200")))</f>
        <v>50-100</v>
      </c>
      <c r="G125" t="str">
        <f>IF(FurnitureData[[#This Row],[sold]]=0,"No Sales",IF(FurnitureData[[#This Row],[sold]]&lt;=10,"Low Sales",IF(FurnitureData[[#This Row],[sold]]&lt;=50,"Medium Sales","High Sales")))</f>
        <v>Low Sales</v>
      </c>
      <c r="H125" s="1">
        <f>IF(FurnitureData[[#This Row],[price]]&gt;0,FurnitureData[[#This Row],[sold]]/FurnitureData[[#This Row],[price]],0)</f>
        <v>1.0658708164570456E-2</v>
      </c>
      <c r="I125" s="1">
        <f>LEN(FurnitureData[[#This Row],[productTitle]])</f>
        <v>119</v>
      </c>
      <c r="J125" s="1" t="s">
        <v>1970</v>
      </c>
    </row>
    <row r="126" spans="1:10" x14ac:dyDescent="0.3">
      <c r="A126" s="1" t="s">
        <v>113</v>
      </c>
      <c r="B126" s="7">
        <v>356.63</v>
      </c>
      <c r="C126" s="8">
        <v>1</v>
      </c>
      <c r="D126" s="1" t="s">
        <v>5</v>
      </c>
      <c r="E126" s="5">
        <f>FurnitureData[[#This Row],[price]]*FurnitureData[[#This Row],[sold]]</f>
        <v>356.63</v>
      </c>
      <c r="F126" t="str">
        <f>IF(FurnitureData[[#This Row],[price]]&lt;50,"Under 50",IF(FurnitureData[[#This Row],[price]]&lt;100,"50-100",IF(FurnitureData[[#This Row],[price]]&lt;200,"100-200","Over 200")))</f>
        <v>Over 200</v>
      </c>
      <c r="G126" t="str">
        <f>IF(FurnitureData[[#This Row],[sold]]=0,"No Sales",IF(FurnitureData[[#This Row],[sold]]&lt;=10,"Low Sales",IF(FurnitureData[[#This Row],[sold]]&lt;=50,"Medium Sales","High Sales")))</f>
        <v>Low Sales</v>
      </c>
      <c r="H126" s="1">
        <f>IF(FurnitureData[[#This Row],[price]]&gt;0,FurnitureData[[#This Row],[sold]]/FurnitureData[[#This Row],[price]],0)</f>
        <v>2.8040265821719992E-3</v>
      </c>
      <c r="I126" s="1">
        <f>LEN(FurnitureData[[#This Row],[productTitle]])</f>
        <v>108</v>
      </c>
      <c r="J126" s="1"/>
    </row>
    <row r="127" spans="1:10" x14ac:dyDescent="0.3">
      <c r="A127" s="1" t="s">
        <v>114</v>
      </c>
      <c r="B127" s="7">
        <v>115.92</v>
      </c>
      <c r="C127" s="8">
        <v>0</v>
      </c>
      <c r="D127" s="1" t="s">
        <v>5</v>
      </c>
      <c r="E127" s="5">
        <f>FurnitureData[[#This Row],[price]]*FurnitureData[[#This Row],[sold]]</f>
        <v>0</v>
      </c>
      <c r="F127" t="str">
        <f>IF(FurnitureData[[#This Row],[price]]&lt;50,"Under 50",IF(FurnitureData[[#This Row],[price]]&lt;100,"50-100",IF(FurnitureData[[#This Row],[price]]&lt;200,"100-200","Over 200")))</f>
        <v>100-200</v>
      </c>
      <c r="G127" t="str">
        <f>IF(FurnitureData[[#This Row],[sold]]=0,"No Sales",IF(FurnitureData[[#This Row],[sold]]&lt;=10,"Low Sales",IF(FurnitureData[[#This Row],[sold]]&lt;=50,"Medium Sales","High Sales")))</f>
        <v>No Sales</v>
      </c>
      <c r="H127" s="1">
        <f>IF(FurnitureData[[#This Row],[price]]&gt;0,FurnitureData[[#This Row],[sold]]/FurnitureData[[#This Row],[price]],0)</f>
        <v>0</v>
      </c>
      <c r="I127" s="1">
        <f>LEN(FurnitureData[[#This Row],[productTitle]])</f>
        <v>123</v>
      </c>
      <c r="J127" s="1" t="s">
        <v>1907</v>
      </c>
    </row>
    <row r="128" spans="1:10" x14ac:dyDescent="0.3">
      <c r="A128" s="1" t="s">
        <v>115</v>
      </c>
      <c r="B128" s="7">
        <v>263.91000000000003</v>
      </c>
      <c r="C128" s="8">
        <v>15</v>
      </c>
      <c r="D128" s="1" t="s">
        <v>5</v>
      </c>
      <c r="E128" s="5">
        <f>FurnitureData[[#This Row],[price]]*FurnitureData[[#This Row],[sold]]</f>
        <v>3958.6500000000005</v>
      </c>
      <c r="F128" t="str">
        <f>IF(FurnitureData[[#This Row],[price]]&lt;50,"Under 50",IF(FurnitureData[[#This Row],[price]]&lt;100,"50-100",IF(FurnitureData[[#This Row],[price]]&lt;200,"100-200","Over 200")))</f>
        <v>Over 200</v>
      </c>
      <c r="G128" t="str">
        <f>IF(FurnitureData[[#This Row],[sold]]=0,"No Sales",IF(FurnitureData[[#This Row],[sold]]&lt;=10,"Low Sales",IF(FurnitureData[[#This Row],[sold]]&lt;=50,"Medium Sales","High Sales")))</f>
        <v>Medium Sales</v>
      </c>
      <c r="H128" s="1">
        <f>IF(FurnitureData[[#This Row],[price]]&gt;0,FurnitureData[[#This Row],[sold]]/FurnitureData[[#This Row],[price]],0)</f>
        <v>5.6837558258497206E-2</v>
      </c>
      <c r="I128" s="1">
        <f>LEN(FurnitureData[[#This Row],[productTitle]])</f>
        <v>109</v>
      </c>
      <c r="J128" s="1"/>
    </row>
    <row r="129" spans="1:10" x14ac:dyDescent="0.3">
      <c r="A129" s="1" t="s">
        <v>116</v>
      </c>
      <c r="B129" s="7">
        <v>115.19</v>
      </c>
      <c r="C129" s="8">
        <v>30</v>
      </c>
      <c r="D129" s="1" t="s">
        <v>5</v>
      </c>
      <c r="E129" s="5">
        <f>FurnitureData[[#This Row],[price]]*FurnitureData[[#This Row],[sold]]</f>
        <v>3455.7</v>
      </c>
      <c r="F129" t="str">
        <f>IF(FurnitureData[[#This Row],[price]]&lt;50,"Under 50",IF(FurnitureData[[#This Row],[price]]&lt;100,"50-100",IF(FurnitureData[[#This Row],[price]]&lt;200,"100-200","Over 200")))</f>
        <v>100-200</v>
      </c>
      <c r="G129" t="str">
        <f>IF(FurnitureData[[#This Row],[sold]]=0,"No Sales",IF(FurnitureData[[#This Row],[sold]]&lt;=10,"Low Sales",IF(FurnitureData[[#This Row],[sold]]&lt;=50,"Medium Sales","High Sales")))</f>
        <v>Medium Sales</v>
      </c>
      <c r="H129" s="1">
        <f>IF(FurnitureData[[#This Row],[price]]&gt;0,FurnitureData[[#This Row],[sold]]/FurnitureData[[#This Row],[price]],0)</f>
        <v>0.26043927424255581</v>
      </c>
      <c r="I129" s="1">
        <f>LEN(FurnitureData[[#This Row],[productTitle]])</f>
        <v>126</v>
      </c>
      <c r="J129" s="1" t="s">
        <v>1971</v>
      </c>
    </row>
    <row r="130" spans="1:10" x14ac:dyDescent="0.3">
      <c r="A130" s="1" t="s">
        <v>117</v>
      </c>
      <c r="B130" s="7">
        <v>42.06</v>
      </c>
      <c r="C130" s="8">
        <v>2</v>
      </c>
      <c r="D130" s="1" t="s">
        <v>5</v>
      </c>
      <c r="E130" s="5">
        <f>FurnitureData[[#This Row],[price]]*FurnitureData[[#This Row],[sold]]</f>
        <v>84.12</v>
      </c>
      <c r="F130" t="str">
        <f>IF(FurnitureData[[#This Row],[price]]&lt;50,"Under 50",IF(FurnitureData[[#This Row],[price]]&lt;100,"50-100",IF(FurnitureData[[#This Row],[price]]&lt;200,"100-200","Over 200")))</f>
        <v>Under 50</v>
      </c>
      <c r="G130" t="str">
        <f>IF(FurnitureData[[#This Row],[sold]]=0,"No Sales",IF(FurnitureData[[#This Row],[sold]]&lt;=10,"Low Sales",IF(FurnitureData[[#This Row],[sold]]&lt;=50,"Medium Sales","High Sales")))</f>
        <v>Low Sales</v>
      </c>
      <c r="H130" s="1">
        <f>IF(FurnitureData[[#This Row],[price]]&gt;0,FurnitureData[[#This Row],[sold]]/FurnitureData[[#This Row],[price]],0)</f>
        <v>4.7551117451260103E-2</v>
      </c>
      <c r="I130" s="1">
        <f>LEN(FurnitureData[[#This Row],[productTitle]])</f>
        <v>83</v>
      </c>
      <c r="J130" s="1"/>
    </row>
    <row r="131" spans="1:10" x14ac:dyDescent="0.3">
      <c r="A131" s="1" t="s">
        <v>118</v>
      </c>
      <c r="B131" s="7">
        <v>115.28</v>
      </c>
      <c r="C131" s="8">
        <v>0</v>
      </c>
      <c r="D131" s="1" t="s">
        <v>5</v>
      </c>
      <c r="E131" s="5">
        <f>FurnitureData[[#This Row],[price]]*FurnitureData[[#This Row],[sold]]</f>
        <v>0</v>
      </c>
      <c r="F131" t="str">
        <f>IF(FurnitureData[[#This Row],[price]]&lt;50,"Under 50",IF(FurnitureData[[#This Row],[price]]&lt;100,"50-100",IF(FurnitureData[[#This Row],[price]]&lt;200,"100-200","Over 200")))</f>
        <v>100-200</v>
      </c>
      <c r="G131" t="str">
        <f>IF(FurnitureData[[#This Row],[sold]]=0,"No Sales",IF(FurnitureData[[#This Row],[sold]]&lt;=10,"Low Sales",IF(FurnitureData[[#This Row],[sold]]&lt;=50,"Medium Sales","High Sales")))</f>
        <v>No Sales</v>
      </c>
      <c r="H131" s="1">
        <f>IF(FurnitureData[[#This Row],[price]]&gt;0,FurnitureData[[#This Row],[sold]]/FurnitureData[[#This Row],[price]],0)</f>
        <v>0</v>
      </c>
      <c r="I131" s="1">
        <f>LEN(FurnitureData[[#This Row],[productTitle]])</f>
        <v>126</v>
      </c>
      <c r="J131" s="1" t="s">
        <v>1972</v>
      </c>
    </row>
    <row r="132" spans="1:10" x14ac:dyDescent="0.3">
      <c r="A132" s="1" t="s">
        <v>119</v>
      </c>
      <c r="B132" s="7">
        <v>111.74</v>
      </c>
      <c r="C132" s="8">
        <v>14</v>
      </c>
      <c r="D132" s="1" t="s">
        <v>5</v>
      </c>
      <c r="E132" s="5">
        <f>FurnitureData[[#This Row],[price]]*FurnitureData[[#This Row],[sold]]</f>
        <v>1564.36</v>
      </c>
      <c r="F132" t="str">
        <f>IF(FurnitureData[[#This Row],[price]]&lt;50,"Under 50",IF(FurnitureData[[#This Row],[price]]&lt;100,"50-100",IF(FurnitureData[[#This Row],[price]]&lt;200,"100-200","Over 200")))</f>
        <v>100-200</v>
      </c>
      <c r="G132" t="str">
        <f>IF(FurnitureData[[#This Row],[sold]]=0,"No Sales",IF(FurnitureData[[#This Row],[sold]]&lt;=10,"Low Sales",IF(FurnitureData[[#This Row],[sold]]&lt;=50,"Medium Sales","High Sales")))</f>
        <v>Medium Sales</v>
      </c>
      <c r="H132" s="1">
        <f>IF(FurnitureData[[#This Row],[price]]&gt;0,FurnitureData[[#This Row],[sold]]/FurnitureData[[#This Row],[price]],0)</f>
        <v>0.12529085376767496</v>
      </c>
      <c r="I132" s="1">
        <f>LEN(FurnitureData[[#This Row],[productTitle]])</f>
        <v>126</v>
      </c>
      <c r="J132" s="1" t="s">
        <v>1973</v>
      </c>
    </row>
    <row r="133" spans="1:10" x14ac:dyDescent="0.3">
      <c r="A133" s="1" t="s">
        <v>120</v>
      </c>
      <c r="B133" s="7">
        <v>107.9</v>
      </c>
      <c r="C133" s="8">
        <v>1</v>
      </c>
      <c r="D133" s="1" t="s">
        <v>5</v>
      </c>
      <c r="E133" s="5">
        <f>FurnitureData[[#This Row],[price]]*FurnitureData[[#This Row],[sold]]</f>
        <v>107.9</v>
      </c>
      <c r="F133" t="str">
        <f>IF(FurnitureData[[#This Row],[price]]&lt;50,"Under 50",IF(FurnitureData[[#This Row],[price]]&lt;100,"50-100",IF(FurnitureData[[#This Row],[price]]&lt;200,"100-200","Over 200")))</f>
        <v>100-200</v>
      </c>
      <c r="G133" t="str">
        <f>IF(FurnitureData[[#This Row],[sold]]=0,"No Sales",IF(FurnitureData[[#This Row],[sold]]&lt;=10,"Low Sales",IF(FurnitureData[[#This Row],[sold]]&lt;=50,"Medium Sales","High Sales")))</f>
        <v>Low Sales</v>
      </c>
      <c r="H133" s="1">
        <f>IF(FurnitureData[[#This Row],[price]]&gt;0,FurnitureData[[#This Row],[sold]]/FurnitureData[[#This Row],[price]],0)</f>
        <v>9.2678405931417972E-3</v>
      </c>
      <c r="I133" s="1">
        <f>LEN(FurnitureData[[#This Row],[productTitle]])</f>
        <v>57</v>
      </c>
      <c r="J133" s="1" t="s">
        <v>1974</v>
      </c>
    </row>
    <row r="134" spans="1:10" x14ac:dyDescent="0.3">
      <c r="A134" s="1" t="s">
        <v>121</v>
      </c>
      <c r="B134" s="7">
        <v>73.739999999999995</v>
      </c>
      <c r="C134" s="8">
        <v>6</v>
      </c>
      <c r="D134" s="1" t="s">
        <v>5</v>
      </c>
      <c r="E134" s="5">
        <f>FurnitureData[[#This Row],[price]]*FurnitureData[[#This Row],[sold]]</f>
        <v>442.43999999999994</v>
      </c>
      <c r="F134" t="str">
        <f>IF(FurnitureData[[#This Row],[price]]&lt;50,"Under 50",IF(FurnitureData[[#This Row],[price]]&lt;100,"50-100",IF(FurnitureData[[#This Row],[price]]&lt;200,"100-200","Over 200")))</f>
        <v>50-100</v>
      </c>
      <c r="G134" t="str">
        <f>IF(FurnitureData[[#This Row],[sold]]=0,"No Sales",IF(FurnitureData[[#This Row],[sold]]&lt;=10,"Low Sales",IF(FurnitureData[[#This Row],[sold]]&lt;=50,"Medium Sales","High Sales")))</f>
        <v>Low Sales</v>
      </c>
      <c r="H134" s="1">
        <f>IF(FurnitureData[[#This Row],[price]]&gt;0,FurnitureData[[#This Row],[sold]]/FurnitureData[[#This Row],[price]],0)</f>
        <v>8.1366965012205056E-2</v>
      </c>
      <c r="I134" s="1">
        <f>LEN(FurnitureData[[#This Row],[productTitle]])</f>
        <v>116</v>
      </c>
      <c r="J134" s="1" t="s">
        <v>1975</v>
      </c>
    </row>
    <row r="135" spans="1:10" x14ac:dyDescent="0.3">
      <c r="A135" s="1" t="s">
        <v>122</v>
      </c>
      <c r="B135" s="7">
        <v>131.76</v>
      </c>
      <c r="C135" s="8">
        <v>0</v>
      </c>
      <c r="D135" s="1" t="s">
        <v>5</v>
      </c>
      <c r="E135" s="5">
        <f>FurnitureData[[#This Row],[price]]*FurnitureData[[#This Row],[sold]]</f>
        <v>0</v>
      </c>
      <c r="F135" t="str">
        <f>IF(FurnitureData[[#This Row],[price]]&lt;50,"Under 50",IF(FurnitureData[[#This Row],[price]]&lt;100,"50-100",IF(FurnitureData[[#This Row],[price]]&lt;200,"100-200","Over 200")))</f>
        <v>100-200</v>
      </c>
      <c r="G135" t="str">
        <f>IF(FurnitureData[[#This Row],[sold]]=0,"No Sales",IF(FurnitureData[[#This Row],[sold]]&lt;=10,"Low Sales",IF(FurnitureData[[#This Row],[sold]]&lt;=50,"Medium Sales","High Sales")))</f>
        <v>No Sales</v>
      </c>
      <c r="H135" s="1">
        <f>IF(FurnitureData[[#This Row],[price]]&gt;0,FurnitureData[[#This Row],[sold]]/FurnitureData[[#This Row],[price]],0)</f>
        <v>0</v>
      </c>
      <c r="I135" s="1">
        <f>LEN(FurnitureData[[#This Row],[productTitle]])</f>
        <v>119</v>
      </c>
      <c r="J135" s="1"/>
    </row>
    <row r="136" spans="1:10" x14ac:dyDescent="0.3">
      <c r="A136" s="1" t="s">
        <v>123</v>
      </c>
      <c r="B136" s="7">
        <v>94.75</v>
      </c>
      <c r="C136" s="8">
        <v>53</v>
      </c>
      <c r="D136" s="1" t="s">
        <v>1800</v>
      </c>
      <c r="E136" s="5">
        <f>FurnitureData[[#This Row],[price]]*FurnitureData[[#This Row],[sold]]</f>
        <v>5021.75</v>
      </c>
      <c r="F136" t="str">
        <f>IF(FurnitureData[[#This Row],[price]]&lt;50,"Under 50",IF(FurnitureData[[#This Row],[price]]&lt;100,"50-100",IF(FurnitureData[[#This Row],[price]]&lt;200,"100-200","Over 200")))</f>
        <v>50-100</v>
      </c>
      <c r="G136" t="str">
        <f>IF(FurnitureData[[#This Row],[sold]]=0,"No Sales",IF(FurnitureData[[#This Row],[sold]]&lt;=10,"Low Sales",IF(FurnitureData[[#This Row],[sold]]&lt;=50,"Medium Sales","High Sales")))</f>
        <v>High Sales</v>
      </c>
      <c r="H136" s="1">
        <f>IF(FurnitureData[[#This Row],[price]]&gt;0,FurnitureData[[#This Row],[sold]]/FurnitureData[[#This Row],[price]],0)</f>
        <v>0.55936675461741425</v>
      </c>
      <c r="I136" s="1">
        <f>LEN(FurnitureData[[#This Row],[productTitle]])</f>
        <v>123</v>
      </c>
      <c r="J136" s="1" t="s">
        <v>1976</v>
      </c>
    </row>
    <row r="137" spans="1:10" x14ac:dyDescent="0.3">
      <c r="A137" s="1" t="s">
        <v>124</v>
      </c>
      <c r="B137" s="7">
        <v>89.13</v>
      </c>
      <c r="C137" s="8">
        <v>7</v>
      </c>
      <c r="D137" s="1" t="s">
        <v>5</v>
      </c>
      <c r="E137" s="5">
        <f>FurnitureData[[#This Row],[price]]*FurnitureData[[#This Row],[sold]]</f>
        <v>623.91</v>
      </c>
      <c r="F137" t="str">
        <f>IF(FurnitureData[[#This Row],[price]]&lt;50,"Under 50",IF(FurnitureData[[#This Row],[price]]&lt;100,"50-100",IF(FurnitureData[[#This Row],[price]]&lt;200,"100-200","Over 200")))</f>
        <v>50-100</v>
      </c>
      <c r="G137" t="str">
        <f>IF(FurnitureData[[#This Row],[sold]]=0,"No Sales",IF(FurnitureData[[#This Row],[sold]]&lt;=10,"Low Sales",IF(FurnitureData[[#This Row],[sold]]&lt;=50,"Medium Sales","High Sales")))</f>
        <v>Low Sales</v>
      </c>
      <c r="H137" s="1">
        <f>IF(FurnitureData[[#This Row],[price]]&gt;0,FurnitureData[[#This Row],[sold]]/FurnitureData[[#This Row],[price]],0)</f>
        <v>7.8536968473016944E-2</v>
      </c>
      <c r="I137" s="1">
        <f>LEN(FurnitureData[[#This Row],[productTitle]])</f>
        <v>122</v>
      </c>
      <c r="J137" s="1" t="s">
        <v>1977</v>
      </c>
    </row>
    <row r="138" spans="1:10" x14ac:dyDescent="0.3">
      <c r="A138" s="1" t="s">
        <v>125</v>
      </c>
      <c r="B138" s="7">
        <v>156.84</v>
      </c>
      <c r="C138" s="8">
        <v>1</v>
      </c>
      <c r="D138" s="1" t="s">
        <v>5</v>
      </c>
      <c r="E138" s="5">
        <f>FurnitureData[[#This Row],[price]]*FurnitureData[[#This Row],[sold]]</f>
        <v>156.84</v>
      </c>
      <c r="F138" t="str">
        <f>IF(FurnitureData[[#This Row],[price]]&lt;50,"Under 50",IF(FurnitureData[[#This Row],[price]]&lt;100,"50-100",IF(FurnitureData[[#This Row],[price]]&lt;200,"100-200","Over 200")))</f>
        <v>100-200</v>
      </c>
      <c r="G138" t="str">
        <f>IF(FurnitureData[[#This Row],[sold]]=0,"No Sales",IF(FurnitureData[[#This Row],[sold]]&lt;=10,"Low Sales",IF(FurnitureData[[#This Row],[sold]]&lt;=50,"Medium Sales","High Sales")))</f>
        <v>Low Sales</v>
      </c>
      <c r="H138" s="1">
        <f>IF(FurnitureData[[#This Row],[price]]&gt;0,FurnitureData[[#This Row],[sold]]/FurnitureData[[#This Row],[price]],0)</f>
        <v>6.3759245090538128E-3</v>
      </c>
      <c r="I138" s="1">
        <f>LEN(FurnitureData[[#This Row],[productTitle]])</f>
        <v>128</v>
      </c>
      <c r="J138" s="1" t="s">
        <v>1978</v>
      </c>
    </row>
    <row r="139" spans="1:10" x14ac:dyDescent="0.3">
      <c r="A139" s="1" t="s">
        <v>126</v>
      </c>
      <c r="B139" s="7">
        <v>85.01</v>
      </c>
      <c r="C139" s="8">
        <v>0</v>
      </c>
      <c r="D139" s="1" t="s">
        <v>5</v>
      </c>
      <c r="E139" s="5">
        <f>FurnitureData[[#This Row],[price]]*FurnitureData[[#This Row],[sold]]</f>
        <v>0</v>
      </c>
      <c r="F139" t="str">
        <f>IF(FurnitureData[[#This Row],[price]]&lt;50,"Under 50",IF(FurnitureData[[#This Row],[price]]&lt;100,"50-100",IF(FurnitureData[[#This Row],[price]]&lt;200,"100-200","Over 200")))</f>
        <v>50-100</v>
      </c>
      <c r="G139" t="str">
        <f>IF(FurnitureData[[#This Row],[sold]]=0,"No Sales",IF(FurnitureData[[#This Row],[sold]]&lt;=10,"Low Sales",IF(FurnitureData[[#This Row],[sold]]&lt;=50,"Medium Sales","High Sales")))</f>
        <v>No Sales</v>
      </c>
      <c r="H139" s="1">
        <f>IF(FurnitureData[[#This Row],[price]]&gt;0,FurnitureData[[#This Row],[sold]]/FurnitureData[[#This Row],[price]],0)</f>
        <v>0</v>
      </c>
      <c r="I139" s="1">
        <f>LEN(FurnitureData[[#This Row],[productTitle]])</f>
        <v>119</v>
      </c>
      <c r="J139" s="1" t="s">
        <v>1979</v>
      </c>
    </row>
    <row r="140" spans="1:10" x14ac:dyDescent="0.3">
      <c r="A140" s="1" t="s">
        <v>127</v>
      </c>
      <c r="B140" s="7">
        <v>82.36</v>
      </c>
      <c r="C140" s="8">
        <v>1</v>
      </c>
      <c r="D140" s="1" t="s">
        <v>5</v>
      </c>
      <c r="E140" s="5">
        <f>FurnitureData[[#This Row],[price]]*FurnitureData[[#This Row],[sold]]</f>
        <v>82.36</v>
      </c>
      <c r="F140" t="str">
        <f>IF(FurnitureData[[#This Row],[price]]&lt;50,"Under 50",IF(FurnitureData[[#This Row],[price]]&lt;100,"50-100",IF(FurnitureData[[#This Row],[price]]&lt;200,"100-200","Over 200")))</f>
        <v>50-100</v>
      </c>
      <c r="G140" t="str">
        <f>IF(FurnitureData[[#This Row],[sold]]=0,"No Sales",IF(FurnitureData[[#This Row],[sold]]&lt;=10,"Low Sales",IF(FurnitureData[[#This Row],[sold]]&lt;=50,"Medium Sales","High Sales")))</f>
        <v>Low Sales</v>
      </c>
      <c r="H140" s="1">
        <f>IF(FurnitureData[[#This Row],[price]]&gt;0,FurnitureData[[#This Row],[sold]]/FurnitureData[[#This Row],[price]],0)</f>
        <v>1.2141816415735794E-2</v>
      </c>
      <c r="I140" s="1">
        <f>LEN(FurnitureData[[#This Row],[productTitle]])</f>
        <v>128</v>
      </c>
      <c r="J140" s="1"/>
    </row>
    <row r="141" spans="1:10" x14ac:dyDescent="0.3">
      <c r="A141" s="1" t="s">
        <v>128</v>
      </c>
      <c r="B141" s="7">
        <v>265.91000000000003</v>
      </c>
      <c r="C141" s="8">
        <v>1</v>
      </c>
      <c r="D141" s="1" t="s">
        <v>5</v>
      </c>
      <c r="E141" s="5">
        <f>FurnitureData[[#This Row],[price]]*FurnitureData[[#This Row],[sold]]</f>
        <v>265.91000000000003</v>
      </c>
      <c r="F141" t="str">
        <f>IF(FurnitureData[[#This Row],[price]]&lt;50,"Under 50",IF(FurnitureData[[#This Row],[price]]&lt;100,"50-100",IF(FurnitureData[[#This Row],[price]]&lt;200,"100-200","Over 200")))</f>
        <v>Over 200</v>
      </c>
      <c r="G141" t="str">
        <f>IF(FurnitureData[[#This Row],[sold]]=0,"No Sales",IF(FurnitureData[[#This Row],[sold]]&lt;=10,"Low Sales",IF(FurnitureData[[#This Row],[sold]]&lt;=50,"Medium Sales","High Sales")))</f>
        <v>Low Sales</v>
      </c>
      <c r="H141" s="1">
        <f>IF(FurnitureData[[#This Row],[price]]&gt;0,FurnitureData[[#This Row],[sold]]/FurnitureData[[#This Row],[price]],0)</f>
        <v>3.7606709036892179E-3</v>
      </c>
      <c r="I141" s="1">
        <f>LEN(FurnitureData[[#This Row],[productTitle]])</f>
        <v>121</v>
      </c>
      <c r="J141" s="1" t="s">
        <v>1907</v>
      </c>
    </row>
    <row r="142" spans="1:10" x14ac:dyDescent="0.3">
      <c r="A142" s="1" t="s">
        <v>39</v>
      </c>
      <c r="B142" s="7">
        <v>148.59</v>
      </c>
      <c r="C142" s="8">
        <v>1</v>
      </c>
      <c r="D142" s="1" t="s">
        <v>5</v>
      </c>
      <c r="E142" s="5">
        <f>FurnitureData[[#This Row],[price]]*FurnitureData[[#This Row],[sold]]</f>
        <v>148.59</v>
      </c>
      <c r="F142" t="str">
        <f>IF(FurnitureData[[#This Row],[price]]&lt;50,"Under 50",IF(FurnitureData[[#This Row],[price]]&lt;100,"50-100",IF(FurnitureData[[#This Row],[price]]&lt;200,"100-200","Over 200")))</f>
        <v>100-200</v>
      </c>
      <c r="G142" t="str">
        <f>IF(FurnitureData[[#This Row],[sold]]=0,"No Sales",IF(FurnitureData[[#This Row],[sold]]&lt;=10,"Low Sales",IF(FurnitureData[[#This Row],[sold]]&lt;=50,"Medium Sales","High Sales")))</f>
        <v>Low Sales</v>
      </c>
      <c r="H142" s="1">
        <f>IF(FurnitureData[[#This Row],[price]]&gt;0,FurnitureData[[#This Row],[sold]]/FurnitureData[[#This Row],[price]],0)</f>
        <v>6.7299279897705096E-3</v>
      </c>
      <c r="I142" s="1">
        <f>LEN(FurnitureData[[#This Row],[productTitle]])</f>
        <v>128</v>
      </c>
      <c r="J142" s="1"/>
    </row>
    <row r="143" spans="1:10" x14ac:dyDescent="0.3">
      <c r="A143" s="1" t="s">
        <v>129</v>
      </c>
      <c r="B143" s="7">
        <v>148.63</v>
      </c>
      <c r="C143" s="8">
        <v>2</v>
      </c>
      <c r="D143" s="1" t="s">
        <v>5</v>
      </c>
      <c r="E143" s="5">
        <f>FurnitureData[[#This Row],[price]]*FurnitureData[[#This Row],[sold]]</f>
        <v>297.26</v>
      </c>
      <c r="F143" t="str">
        <f>IF(FurnitureData[[#This Row],[price]]&lt;50,"Under 50",IF(FurnitureData[[#This Row],[price]]&lt;100,"50-100",IF(FurnitureData[[#This Row],[price]]&lt;200,"100-200","Over 200")))</f>
        <v>100-200</v>
      </c>
      <c r="G143" t="str">
        <f>IF(FurnitureData[[#This Row],[sold]]=0,"No Sales",IF(FurnitureData[[#This Row],[sold]]&lt;=10,"Low Sales",IF(FurnitureData[[#This Row],[sold]]&lt;=50,"Medium Sales","High Sales")))</f>
        <v>Low Sales</v>
      </c>
      <c r="H143" s="1">
        <f>IF(FurnitureData[[#This Row],[price]]&gt;0,FurnitureData[[#This Row],[sold]]/FurnitureData[[#This Row],[price]],0)</f>
        <v>1.3456233600215301E-2</v>
      </c>
      <c r="I143" s="1">
        <f>LEN(FurnitureData[[#This Row],[productTitle]])</f>
        <v>106</v>
      </c>
      <c r="J143" s="1" t="s">
        <v>1980</v>
      </c>
    </row>
    <row r="144" spans="1:10" x14ac:dyDescent="0.3">
      <c r="A144" s="1" t="s">
        <v>130</v>
      </c>
      <c r="B144" s="7">
        <v>165.14</v>
      </c>
      <c r="C144" s="8">
        <v>2</v>
      </c>
      <c r="D144" s="1" t="s">
        <v>5</v>
      </c>
      <c r="E144" s="5">
        <f>FurnitureData[[#This Row],[price]]*FurnitureData[[#This Row],[sold]]</f>
        <v>330.28</v>
      </c>
      <c r="F144" t="str">
        <f>IF(FurnitureData[[#This Row],[price]]&lt;50,"Under 50",IF(FurnitureData[[#This Row],[price]]&lt;100,"50-100",IF(FurnitureData[[#This Row],[price]]&lt;200,"100-200","Over 200")))</f>
        <v>100-200</v>
      </c>
      <c r="G144" t="str">
        <f>IF(FurnitureData[[#This Row],[sold]]=0,"No Sales",IF(FurnitureData[[#This Row],[sold]]&lt;=10,"Low Sales",IF(FurnitureData[[#This Row],[sold]]&lt;=50,"Medium Sales","High Sales")))</f>
        <v>Low Sales</v>
      </c>
      <c r="H144" s="1">
        <f>IF(FurnitureData[[#This Row],[price]]&gt;0,FurnitureData[[#This Row],[sold]]/FurnitureData[[#This Row],[price]],0)</f>
        <v>1.2110936175366356E-2</v>
      </c>
      <c r="I144" s="1">
        <f>LEN(FurnitureData[[#This Row],[productTitle]])</f>
        <v>124</v>
      </c>
      <c r="J144" s="1"/>
    </row>
    <row r="145" spans="1:10" x14ac:dyDescent="0.3">
      <c r="A145" s="1" t="s">
        <v>131</v>
      </c>
      <c r="B145" s="7">
        <v>131.97</v>
      </c>
      <c r="C145" s="8">
        <v>1</v>
      </c>
      <c r="D145" s="1" t="s">
        <v>5</v>
      </c>
      <c r="E145" s="5">
        <f>FurnitureData[[#This Row],[price]]*FurnitureData[[#This Row],[sold]]</f>
        <v>131.97</v>
      </c>
      <c r="F145" t="str">
        <f>IF(FurnitureData[[#This Row],[price]]&lt;50,"Under 50",IF(FurnitureData[[#This Row],[price]]&lt;100,"50-100",IF(FurnitureData[[#This Row],[price]]&lt;200,"100-200","Over 200")))</f>
        <v>100-200</v>
      </c>
      <c r="G145" t="str">
        <f>IF(FurnitureData[[#This Row],[sold]]=0,"No Sales",IF(FurnitureData[[#This Row],[sold]]&lt;=10,"Low Sales",IF(FurnitureData[[#This Row],[sold]]&lt;=50,"Medium Sales","High Sales")))</f>
        <v>Low Sales</v>
      </c>
      <c r="H145" s="1">
        <f>IF(FurnitureData[[#This Row],[price]]&gt;0,FurnitureData[[#This Row],[sold]]/FurnitureData[[#This Row],[price]],0)</f>
        <v>7.5774797302417219E-3</v>
      </c>
      <c r="I145" s="1">
        <f>LEN(FurnitureData[[#This Row],[productTitle]])</f>
        <v>106</v>
      </c>
      <c r="J145" s="1" t="s">
        <v>1981</v>
      </c>
    </row>
    <row r="146" spans="1:10" x14ac:dyDescent="0.3">
      <c r="A146" s="1" t="s">
        <v>132</v>
      </c>
      <c r="B146" s="7">
        <v>313.75</v>
      </c>
      <c r="C146" s="8">
        <v>0</v>
      </c>
      <c r="D146" s="1" t="s">
        <v>5</v>
      </c>
      <c r="E146" s="5">
        <f>FurnitureData[[#This Row],[price]]*FurnitureData[[#This Row],[sold]]</f>
        <v>0</v>
      </c>
      <c r="F146" t="str">
        <f>IF(FurnitureData[[#This Row],[price]]&lt;50,"Under 50",IF(FurnitureData[[#This Row],[price]]&lt;100,"50-100",IF(FurnitureData[[#This Row],[price]]&lt;200,"100-200","Over 200")))</f>
        <v>Over 200</v>
      </c>
      <c r="G146" t="str">
        <f>IF(FurnitureData[[#This Row],[sold]]=0,"No Sales",IF(FurnitureData[[#This Row],[sold]]&lt;=10,"Low Sales",IF(FurnitureData[[#This Row],[sold]]&lt;=50,"Medium Sales","High Sales")))</f>
        <v>No Sales</v>
      </c>
      <c r="H146" s="1">
        <f>IF(FurnitureData[[#This Row],[price]]&gt;0,FurnitureData[[#This Row],[sold]]/FurnitureData[[#This Row],[price]],0)</f>
        <v>0</v>
      </c>
      <c r="I146" s="1">
        <f>LEN(FurnitureData[[#This Row],[productTitle]])</f>
        <v>128</v>
      </c>
      <c r="J146" s="1" t="s">
        <v>1982</v>
      </c>
    </row>
    <row r="147" spans="1:10" x14ac:dyDescent="0.3">
      <c r="A147" s="1" t="s">
        <v>133</v>
      </c>
      <c r="B147" s="7">
        <v>351.62</v>
      </c>
      <c r="C147" s="8">
        <v>0</v>
      </c>
      <c r="D147" s="1" t="s">
        <v>5</v>
      </c>
      <c r="E147" s="5">
        <f>FurnitureData[[#This Row],[price]]*FurnitureData[[#This Row],[sold]]</f>
        <v>0</v>
      </c>
      <c r="F147" t="str">
        <f>IF(FurnitureData[[#This Row],[price]]&lt;50,"Under 50",IF(FurnitureData[[#This Row],[price]]&lt;100,"50-100",IF(FurnitureData[[#This Row],[price]]&lt;200,"100-200","Over 200")))</f>
        <v>Over 200</v>
      </c>
      <c r="G147" t="str">
        <f>IF(FurnitureData[[#This Row],[sold]]=0,"No Sales",IF(FurnitureData[[#This Row],[sold]]&lt;=10,"Low Sales",IF(FurnitureData[[#This Row],[sold]]&lt;=50,"Medium Sales","High Sales")))</f>
        <v>No Sales</v>
      </c>
      <c r="H147" s="1">
        <f>IF(FurnitureData[[#This Row],[price]]&gt;0,FurnitureData[[#This Row],[sold]]/FurnitureData[[#This Row],[price]],0)</f>
        <v>0</v>
      </c>
      <c r="I147" s="1">
        <f>LEN(FurnitureData[[#This Row],[productTitle]])</f>
        <v>125</v>
      </c>
      <c r="J147" s="1" t="s">
        <v>1983</v>
      </c>
    </row>
    <row r="148" spans="1:10" x14ac:dyDescent="0.3">
      <c r="A148" s="1" t="s">
        <v>134</v>
      </c>
      <c r="B148" s="7">
        <v>164.72</v>
      </c>
      <c r="C148" s="8">
        <v>0</v>
      </c>
      <c r="D148" s="1" t="s">
        <v>5</v>
      </c>
      <c r="E148" s="5">
        <f>FurnitureData[[#This Row],[price]]*FurnitureData[[#This Row],[sold]]</f>
        <v>0</v>
      </c>
      <c r="F148" t="str">
        <f>IF(FurnitureData[[#This Row],[price]]&lt;50,"Under 50",IF(FurnitureData[[#This Row],[price]]&lt;100,"50-100",IF(FurnitureData[[#This Row],[price]]&lt;200,"100-200","Over 200")))</f>
        <v>100-200</v>
      </c>
      <c r="G148" t="str">
        <f>IF(FurnitureData[[#This Row],[sold]]=0,"No Sales",IF(FurnitureData[[#This Row],[sold]]&lt;=10,"Low Sales",IF(FurnitureData[[#This Row],[sold]]&lt;=50,"Medium Sales","High Sales")))</f>
        <v>No Sales</v>
      </c>
      <c r="H148" s="1">
        <f>IF(FurnitureData[[#This Row],[price]]&gt;0,FurnitureData[[#This Row],[sold]]/FurnitureData[[#This Row],[price]],0)</f>
        <v>0</v>
      </c>
      <c r="I148" s="1">
        <f>LEN(FurnitureData[[#This Row],[productTitle]])</f>
        <v>111</v>
      </c>
      <c r="J148" s="1" t="s">
        <v>1984</v>
      </c>
    </row>
    <row r="149" spans="1:10" x14ac:dyDescent="0.3">
      <c r="A149" s="1" t="s">
        <v>135</v>
      </c>
      <c r="B149" s="7">
        <v>208.23</v>
      </c>
      <c r="C149" s="8">
        <v>1</v>
      </c>
      <c r="D149" s="1" t="s">
        <v>5</v>
      </c>
      <c r="E149" s="5">
        <f>FurnitureData[[#This Row],[price]]*FurnitureData[[#This Row],[sold]]</f>
        <v>208.23</v>
      </c>
      <c r="F149" t="str">
        <f>IF(FurnitureData[[#This Row],[price]]&lt;50,"Under 50",IF(FurnitureData[[#This Row],[price]]&lt;100,"50-100",IF(FurnitureData[[#This Row],[price]]&lt;200,"100-200","Over 200")))</f>
        <v>Over 200</v>
      </c>
      <c r="G149" t="str">
        <f>IF(FurnitureData[[#This Row],[sold]]=0,"No Sales",IF(FurnitureData[[#This Row],[sold]]&lt;=10,"Low Sales",IF(FurnitureData[[#This Row],[sold]]&lt;=50,"Medium Sales","High Sales")))</f>
        <v>Low Sales</v>
      </c>
      <c r="H149" s="1">
        <f>IF(FurnitureData[[#This Row],[price]]&gt;0,FurnitureData[[#This Row],[sold]]/FurnitureData[[#This Row],[price]],0)</f>
        <v>4.8023819814628057E-3</v>
      </c>
      <c r="I149" s="1">
        <f>LEN(FurnitureData[[#This Row],[productTitle]])</f>
        <v>118</v>
      </c>
      <c r="J149" s="1"/>
    </row>
    <row r="150" spans="1:10" x14ac:dyDescent="0.3">
      <c r="A150" s="1" t="s">
        <v>92</v>
      </c>
      <c r="B150" s="7">
        <v>222.59</v>
      </c>
      <c r="C150" s="8">
        <v>4</v>
      </c>
      <c r="D150" s="1" t="s">
        <v>5</v>
      </c>
      <c r="E150" s="5">
        <f>FurnitureData[[#This Row],[price]]*FurnitureData[[#This Row],[sold]]</f>
        <v>890.36</v>
      </c>
      <c r="F150" t="str">
        <f>IF(FurnitureData[[#This Row],[price]]&lt;50,"Under 50",IF(FurnitureData[[#This Row],[price]]&lt;100,"50-100",IF(FurnitureData[[#This Row],[price]]&lt;200,"100-200","Over 200")))</f>
        <v>Over 200</v>
      </c>
      <c r="G150" t="str">
        <f>IF(FurnitureData[[#This Row],[sold]]=0,"No Sales",IF(FurnitureData[[#This Row],[sold]]&lt;=10,"Low Sales",IF(FurnitureData[[#This Row],[sold]]&lt;=50,"Medium Sales","High Sales")))</f>
        <v>Low Sales</v>
      </c>
      <c r="H150" s="1">
        <f>IF(FurnitureData[[#This Row],[price]]&gt;0,FurnitureData[[#This Row],[sold]]/FurnitureData[[#This Row],[price]],0)</f>
        <v>1.7970259220989264E-2</v>
      </c>
      <c r="I150" s="1">
        <f>LEN(FurnitureData[[#This Row],[productTitle]])</f>
        <v>127</v>
      </c>
      <c r="J150" s="1" t="s">
        <v>1976</v>
      </c>
    </row>
    <row r="151" spans="1:10" x14ac:dyDescent="0.3">
      <c r="A151" s="1" t="s">
        <v>136</v>
      </c>
      <c r="B151" s="7">
        <v>139.27000000000001</v>
      </c>
      <c r="C151" s="8">
        <v>0</v>
      </c>
      <c r="D151" s="1" t="s">
        <v>5</v>
      </c>
      <c r="E151" s="5">
        <f>FurnitureData[[#This Row],[price]]*FurnitureData[[#This Row],[sold]]</f>
        <v>0</v>
      </c>
      <c r="F151" t="str">
        <f>IF(FurnitureData[[#This Row],[price]]&lt;50,"Under 50",IF(FurnitureData[[#This Row],[price]]&lt;100,"50-100",IF(FurnitureData[[#This Row],[price]]&lt;200,"100-200","Over 200")))</f>
        <v>100-200</v>
      </c>
      <c r="G151" t="str">
        <f>IF(FurnitureData[[#This Row],[sold]]=0,"No Sales",IF(FurnitureData[[#This Row],[sold]]&lt;=10,"Low Sales",IF(FurnitureData[[#This Row],[sold]]&lt;=50,"Medium Sales","High Sales")))</f>
        <v>No Sales</v>
      </c>
      <c r="H151" s="1">
        <f>IF(FurnitureData[[#This Row],[price]]&gt;0,FurnitureData[[#This Row],[sold]]/FurnitureData[[#This Row],[price]],0)</f>
        <v>0</v>
      </c>
      <c r="I151" s="1">
        <f>LEN(FurnitureData[[#This Row],[productTitle]])</f>
        <v>119</v>
      </c>
      <c r="J151" s="1" t="s">
        <v>1985</v>
      </c>
    </row>
    <row r="152" spans="1:10" x14ac:dyDescent="0.3">
      <c r="A152" s="1" t="s">
        <v>102</v>
      </c>
      <c r="B152" s="7">
        <v>207.23</v>
      </c>
      <c r="C152" s="8">
        <v>4</v>
      </c>
      <c r="D152" s="1" t="s">
        <v>5</v>
      </c>
      <c r="E152" s="5">
        <f>FurnitureData[[#This Row],[price]]*FurnitureData[[#This Row],[sold]]</f>
        <v>828.92</v>
      </c>
      <c r="F152" t="str">
        <f>IF(FurnitureData[[#This Row],[price]]&lt;50,"Under 50",IF(FurnitureData[[#This Row],[price]]&lt;100,"50-100",IF(FurnitureData[[#This Row],[price]]&lt;200,"100-200","Over 200")))</f>
        <v>Over 200</v>
      </c>
      <c r="G152" t="str">
        <f>IF(FurnitureData[[#This Row],[sold]]=0,"No Sales",IF(FurnitureData[[#This Row],[sold]]&lt;=10,"Low Sales",IF(FurnitureData[[#This Row],[sold]]&lt;=50,"Medium Sales","High Sales")))</f>
        <v>Low Sales</v>
      </c>
      <c r="H152" s="1">
        <f>IF(FurnitureData[[#This Row],[price]]&gt;0,FurnitureData[[#This Row],[sold]]/FurnitureData[[#This Row],[price]],0)</f>
        <v>1.9302224581383004E-2</v>
      </c>
      <c r="I152" s="1">
        <f>LEN(FurnitureData[[#This Row],[productTitle]])</f>
        <v>128</v>
      </c>
      <c r="J152" s="1" t="e">
        <f>- Add data labels</f>
        <v>#NAME?</v>
      </c>
    </row>
    <row r="153" spans="1:10" x14ac:dyDescent="0.3">
      <c r="A153" s="1" t="s">
        <v>50</v>
      </c>
      <c r="B153" s="7">
        <v>288.54000000000002</v>
      </c>
      <c r="C153" s="8">
        <v>0</v>
      </c>
      <c r="D153" s="1" t="s">
        <v>5</v>
      </c>
      <c r="E153" s="5">
        <f>FurnitureData[[#This Row],[price]]*FurnitureData[[#This Row],[sold]]</f>
        <v>0</v>
      </c>
      <c r="F153" t="str">
        <f>IF(FurnitureData[[#This Row],[price]]&lt;50,"Under 50",IF(FurnitureData[[#This Row],[price]]&lt;100,"50-100",IF(FurnitureData[[#This Row],[price]]&lt;200,"100-200","Over 200")))</f>
        <v>Over 200</v>
      </c>
      <c r="G153" t="str">
        <f>IF(FurnitureData[[#This Row],[sold]]=0,"No Sales",IF(FurnitureData[[#This Row],[sold]]&lt;=10,"Low Sales",IF(FurnitureData[[#This Row],[sold]]&lt;=50,"Medium Sales","High Sales")))</f>
        <v>No Sales</v>
      </c>
      <c r="H153" s="1">
        <f>IF(FurnitureData[[#This Row],[price]]&gt;0,FurnitureData[[#This Row],[sold]]/FurnitureData[[#This Row],[price]],0)</f>
        <v>0</v>
      </c>
      <c r="I153" s="1">
        <f>LEN(FurnitureData[[#This Row],[productTitle]])</f>
        <v>119</v>
      </c>
      <c r="J153" s="1" t="e">
        <f>- Green color scheme</f>
        <v>#NAME?</v>
      </c>
    </row>
    <row r="154" spans="1:10" x14ac:dyDescent="0.3">
      <c r="A154" s="1" t="s">
        <v>137</v>
      </c>
      <c r="B154" s="7">
        <v>129.15</v>
      </c>
      <c r="C154" s="8">
        <v>3</v>
      </c>
      <c r="D154" s="1" t="s">
        <v>5</v>
      </c>
      <c r="E154" s="5">
        <f>FurnitureData[[#This Row],[price]]*FurnitureData[[#This Row],[sold]]</f>
        <v>387.45000000000005</v>
      </c>
      <c r="F154" t="str">
        <f>IF(FurnitureData[[#This Row],[price]]&lt;50,"Under 50",IF(FurnitureData[[#This Row],[price]]&lt;100,"50-100",IF(FurnitureData[[#This Row],[price]]&lt;200,"100-200","Over 200")))</f>
        <v>100-200</v>
      </c>
      <c r="G154" t="str">
        <f>IF(FurnitureData[[#This Row],[sold]]=0,"No Sales",IF(FurnitureData[[#This Row],[sold]]&lt;=10,"Low Sales",IF(FurnitureData[[#This Row],[sold]]&lt;=50,"Medium Sales","High Sales")))</f>
        <v>Low Sales</v>
      </c>
      <c r="H154" s="1">
        <f>IF(FurnitureData[[#This Row],[price]]&gt;0,FurnitureData[[#This Row],[sold]]/FurnitureData[[#This Row],[price]],0)</f>
        <v>2.3228803716608595E-2</v>
      </c>
      <c r="I154" s="1">
        <f>LEN(FurnitureData[[#This Row],[productTitle]])</f>
        <v>114</v>
      </c>
      <c r="J154" s="1"/>
    </row>
    <row r="155" spans="1:10" x14ac:dyDescent="0.3">
      <c r="A155" s="1" t="s">
        <v>138</v>
      </c>
      <c r="B155" s="7">
        <v>86.86</v>
      </c>
      <c r="C155" s="8">
        <v>0</v>
      </c>
      <c r="D155" s="1" t="s">
        <v>5</v>
      </c>
      <c r="E155" s="5">
        <f>FurnitureData[[#This Row],[price]]*FurnitureData[[#This Row],[sold]]</f>
        <v>0</v>
      </c>
      <c r="F155" t="str">
        <f>IF(FurnitureData[[#This Row],[price]]&lt;50,"Under 50",IF(FurnitureData[[#This Row],[price]]&lt;100,"50-100",IF(FurnitureData[[#This Row],[price]]&lt;200,"100-200","Over 200")))</f>
        <v>50-100</v>
      </c>
      <c r="G155" t="str">
        <f>IF(FurnitureData[[#This Row],[sold]]=0,"No Sales",IF(FurnitureData[[#This Row],[sold]]&lt;=10,"Low Sales",IF(FurnitureData[[#This Row],[sold]]&lt;=50,"Medium Sales","High Sales")))</f>
        <v>No Sales</v>
      </c>
      <c r="H155" s="1">
        <f>IF(FurnitureData[[#This Row],[price]]&gt;0,FurnitureData[[#This Row],[sold]]/FurnitureData[[#This Row],[price]],0)</f>
        <v>0</v>
      </c>
      <c r="I155" s="1">
        <f>LEN(FurnitureData[[#This Row],[productTitle]])</f>
        <v>124</v>
      </c>
      <c r="J155" s="1" t="s">
        <v>1907</v>
      </c>
    </row>
    <row r="156" spans="1:10" x14ac:dyDescent="0.3">
      <c r="A156" s="1" t="s">
        <v>139</v>
      </c>
      <c r="B156" s="7">
        <v>1.99</v>
      </c>
      <c r="C156" s="8">
        <v>1</v>
      </c>
      <c r="D156" s="1" t="s">
        <v>5</v>
      </c>
      <c r="E156" s="5">
        <f>FurnitureData[[#This Row],[price]]*FurnitureData[[#This Row],[sold]]</f>
        <v>1.99</v>
      </c>
      <c r="F156" t="str">
        <f>IF(FurnitureData[[#This Row],[price]]&lt;50,"Under 50",IF(FurnitureData[[#This Row],[price]]&lt;100,"50-100",IF(FurnitureData[[#This Row],[price]]&lt;200,"100-200","Over 200")))</f>
        <v>Under 50</v>
      </c>
      <c r="G156" t="str">
        <f>IF(FurnitureData[[#This Row],[sold]]=0,"No Sales",IF(FurnitureData[[#This Row],[sold]]&lt;=10,"Low Sales",IF(FurnitureData[[#This Row],[sold]]&lt;=50,"Medium Sales","High Sales")))</f>
        <v>Low Sales</v>
      </c>
      <c r="H156" s="1">
        <f>IF(FurnitureData[[#This Row],[price]]&gt;0,FurnitureData[[#This Row],[sold]]/FurnitureData[[#This Row],[price]],0)</f>
        <v>0.50251256281407031</v>
      </c>
      <c r="I156" s="1">
        <f>LEN(FurnitureData[[#This Row],[productTitle]])</f>
        <v>107</v>
      </c>
      <c r="J156" s="1"/>
    </row>
    <row r="157" spans="1:10" x14ac:dyDescent="0.3">
      <c r="A157" s="1" t="s">
        <v>140</v>
      </c>
      <c r="B157" s="7">
        <v>81.02</v>
      </c>
      <c r="C157" s="8">
        <v>0</v>
      </c>
      <c r="D157" s="1" t="s">
        <v>5</v>
      </c>
      <c r="E157" s="5">
        <f>FurnitureData[[#This Row],[price]]*FurnitureData[[#This Row],[sold]]</f>
        <v>0</v>
      </c>
      <c r="F157" t="str">
        <f>IF(FurnitureData[[#This Row],[price]]&lt;50,"Under 50",IF(FurnitureData[[#This Row],[price]]&lt;100,"50-100",IF(FurnitureData[[#This Row],[price]]&lt;200,"100-200","Over 200")))</f>
        <v>50-100</v>
      </c>
      <c r="G157" t="str">
        <f>IF(FurnitureData[[#This Row],[sold]]=0,"No Sales",IF(FurnitureData[[#This Row],[sold]]&lt;=10,"Low Sales",IF(FurnitureData[[#This Row],[sold]]&lt;=50,"Medium Sales","High Sales")))</f>
        <v>No Sales</v>
      </c>
      <c r="H157" s="1">
        <f>IF(FurnitureData[[#This Row],[price]]&gt;0,FurnitureData[[#This Row],[sold]]/FurnitureData[[#This Row],[price]],0)</f>
        <v>0</v>
      </c>
      <c r="I157" s="1">
        <f>LEN(FurnitureData[[#This Row],[productTitle]])</f>
        <v>85</v>
      </c>
      <c r="J157" s="1" t="s">
        <v>1986</v>
      </c>
    </row>
    <row r="158" spans="1:10" x14ac:dyDescent="0.3">
      <c r="A158" s="1" t="s">
        <v>52</v>
      </c>
      <c r="B158" s="7">
        <v>435.86</v>
      </c>
      <c r="C158" s="8">
        <v>5</v>
      </c>
      <c r="D158" s="1" t="s">
        <v>5</v>
      </c>
      <c r="E158" s="5">
        <f>FurnitureData[[#This Row],[price]]*FurnitureData[[#This Row],[sold]]</f>
        <v>2179.3000000000002</v>
      </c>
      <c r="F158" t="str">
        <f>IF(FurnitureData[[#This Row],[price]]&lt;50,"Under 50",IF(FurnitureData[[#This Row],[price]]&lt;100,"50-100",IF(FurnitureData[[#This Row],[price]]&lt;200,"100-200","Over 200")))</f>
        <v>Over 200</v>
      </c>
      <c r="G158" t="str">
        <f>IF(FurnitureData[[#This Row],[sold]]=0,"No Sales",IF(FurnitureData[[#This Row],[sold]]&lt;=10,"Low Sales",IF(FurnitureData[[#This Row],[sold]]&lt;=50,"Medium Sales","High Sales")))</f>
        <v>Low Sales</v>
      </c>
      <c r="H158" s="1">
        <f>IF(FurnitureData[[#This Row],[price]]&gt;0,FurnitureData[[#This Row],[sold]]/FurnitureData[[#This Row],[price]],0)</f>
        <v>1.1471573441013169E-2</v>
      </c>
      <c r="I158" s="1">
        <f>LEN(FurnitureData[[#This Row],[productTitle]])</f>
        <v>125</v>
      </c>
      <c r="J158" s="1"/>
    </row>
    <row r="159" spans="1:10" x14ac:dyDescent="0.3">
      <c r="A159" s="1" t="s">
        <v>141</v>
      </c>
      <c r="B159" s="7">
        <v>484.46</v>
      </c>
      <c r="C159" s="8">
        <v>0</v>
      </c>
      <c r="D159" s="1" t="s">
        <v>5</v>
      </c>
      <c r="E159" s="5">
        <f>FurnitureData[[#This Row],[price]]*FurnitureData[[#This Row],[sold]]</f>
        <v>0</v>
      </c>
      <c r="F159" t="str">
        <f>IF(FurnitureData[[#This Row],[price]]&lt;50,"Under 50",IF(FurnitureData[[#This Row],[price]]&lt;100,"50-100",IF(FurnitureData[[#This Row],[price]]&lt;200,"100-200","Over 200")))</f>
        <v>Over 200</v>
      </c>
      <c r="G159" t="str">
        <f>IF(FurnitureData[[#This Row],[sold]]=0,"No Sales",IF(FurnitureData[[#This Row],[sold]]&lt;=10,"Low Sales",IF(FurnitureData[[#This Row],[sold]]&lt;=50,"Medium Sales","High Sales")))</f>
        <v>No Sales</v>
      </c>
      <c r="H159" s="1">
        <f>IF(FurnitureData[[#This Row],[price]]&gt;0,FurnitureData[[#This Row],[sold]]/FurnitureData[[#This Row],[price]],0)</f>
        <v>0</v>
      </c>
      <c r="I159" s="1">
        <f>LEN(FurnitureData[[#This Row],[productTitle]])</f>
        <v>98</v>
      </c>
      <c r="J159" s="1" t="s">
        <v>1987</v>
      </c>
    </row>
    <row r="160" spans="1:10" x14ac:dyDescent="0.3">
      <c r="A160" s="1" t="s">
        <v>142</v>
      </c>
      <c r="B160" s="7">
        <v>163.41999999999999</v>
      </c>
      <c r="C160" s="8">
        <v>5</v>
      </c>
      <c r="D160" s="1" t="s">
        <v>5</v>
      </c>
      <c r="E160" s="5">
        <f>FurnitureData[[#This Row],[price]]*FurnitureData[[#This Row],[sold]]</f>
        <v>817.09999999999991</v>
      </c>
      <c r="F160" t="str">
        <f>IF(FurnitureData[[#This Row],[price]]&lt;50,"Under 50",IF(FurnitureData[[#This Row],[price]]&lt;100,"50-100",IF(FurnitureData[[#This Row],[price]]&lt;200,"100-200","Over 200")))</f>
        <v>100-200</v>
      </c>
      <c r="G160" t="str">
        <f>IF(FurnitureData[[#This Row],[sold]]=0,"No Sales",IF(FurnitureData[[#This Row],[sold]]&lt;=10,"Low Sales",IF(FurnitureData[[#This Row],[sold]]&lt;=50,"Medium Sales","High Sales")))</f>
        <v>Low Sales</v>
      </c>
      <c r="H160" s="1">
        <f>IF(FurnitureData[[#This Row],[price]]&gt;0,FurnitureData[[#This Row],[sold]]/FurnitureData[[#This Row],[price]],0)</f>
        <v>3.0596010280259458E-2</v>
      </c>
      <c r="I160" s="1">
        <f>LEN(FurnitureData[[#This Row],[productTitle]])</f>
        <v>123</v>
      </c>
      <c r="J160" s="1" t="s">
        <v>1988</v>
      </c>
    </row>
    <row r="161" spans="1:10" x14ac:dyDescent="0.3">
      <c r="A161" s="1" t="s">
        <v>143</v>
      </c>
      <c r="B161" s="7">
        <v>103.38</v>
      </c>
      <c r="C161" s="8">
        <v>4</v>
      </c>
      <c r="D161" s="1" t="s">
        <v>5</v>
      </c>
      <c r="E161" s="5">
        <f>FurnitureData[[#This Row],[price]]*FurnitureData[[#This Row],[sold]]</f>
        <v>413.52</v>
      </c>
      <c r="F161" t="str">
        <f>IF(FurnitureData[[#This Row],[price]]&lt;50,"Under 50",IF(FurnitureData[[#This Row],[price]]&lt;100,"50-100",IF(FurnitureData[[#This Row],[price]]&lt;200,"100-200","Over 200")))</f>
        <v>100-200</v>
      </c>
      <c r="G161" t="str">
        <f>IF(FurnitureData[[#This Row],[sold]]=0,"No Sales",IF(FurnitureData[[#This Row],[sold]]&lt;=10,"Low Sales",IF(FurnitureData[[#This Row],[sold]]&lt;=50,"Medium Sales","High Sales")))</f>
        <v>Low Sales</v>
      </c>
      <c r="H161" s="1">
        <f>IF(FurnitureData[[#This Row],[price]]&gt;0,FurnitureData[[#This Row],[sold]]/FurnitureData[[#This Row],[price]],0)</f>
        <v>3.8692203520990523E-2</v>
      </c>
      <c r="I161" s="1">
        <f>LEN(FurnitureData[[#This Row],[productTitle]])</f>
        <v>128</v>
      </c>
      <c r="J161" s="1" t="s">
        <v>1989</v>
      </c>
    </row>
    <row r="162" spans="1:10" x14ac:dyDescent="0.3">
      <c r="A162" s="1" t="s">
        <v>28</v>
      </c>
      <c r="B162" s="7">
        <v>321.05</v>
      </c>
      <c r="C162" s="8">
        <v>1</v>
      </c>
      <c r="D162" s="1" t="s">
        <v>5</v>
      </c>
      <c r="E162" s="5">
        <f>FurnitureData[[#This Row],[price]]*FurnitureData[[#This Row],[sold]]</f>
        <v>321.05</v>
      </c>
      <c r="F162" t="str">
        <f>IF(FurnitureData[[#This Row],[price]]&lt;50,"Under 50",IF(FurnitureData[[#This Row],[price]]&lt;100,"50-100",IF(FurnitureData[[#This Row],[price]]&lt;200,"100-200","Over 200")))</f>
        <v>Over 200</v>
      </c>
      <c r="G162" t="str">
        <f>IF(FurnitureData[[#This Row],[sold]]=0,"No Sales",IF(FurnitureData[[#This Row],[sold]]&lt;=10,"Low Sales",IF(FurnitureData[[#This Row],[sold]]&lt;=50,"Medium Sales","High Sales")))</f>
        <v>Low Sales</v>
      </c>
      <c r="H162" s="1">
        <f>IF(FurnitureData[[#This Row],[price]]&gt;0,FurnitureData[[#This Row],[sold]]/FurnitureData[[#This Row],[price]],0)</f>
        <v>3.1147796293412239E-3</v>
      </c>
      <c r="I162" s="1">
        <f>LEN(FurnitureData[[#This Row],[productTitle]])</f>
        <v>127</v>
      </c>
      <c r="J162" s="1" t="s">
        <v>1984</v>
      </c>
    </row>
    <row r="163" spans="1:10" x14ac:dyDescent="0.3">
      <c r="A163" s="1" t="s">
        <v>144</v>
      </c>
      <c r="B163" s="7">
        <v>42.98</v>
      </c>
      <c r="C163" s="8">
        <v>0</v>
      </c>
      <c r="D163" s="1" t="s">
        <v>5</v>
      </c>
      <c r="E163" s="5">
        <f>FurnitureData[[#This Row],[price]]*FurnitureData[[#This Row],[sold]]</f>
        <v>0</v>
      </c>
      <c r="F163" t="str">
        <f>IF(FurnitureData[[#This Row],[price]]&lt;50,"Under 50",IF(FurnitureData[[#This Row],[price]]&lt;100,"50-100",IF(FurnitureData[[#This Row],[price]]&lt;200,"100-200","Over 200")))</f>
        <v>Under 50</v>
      </c>
      <c r="G163" t="str">
        <f>IF(FurnitureData[[#This Row],[sold]]=0,"No Sales",IF(FurnitureData[[#This Row],[sold]]&lt;=10,"Low Sales",IF(FurnitureData[[#This Row],[sold]]&lt;=50,"Medium Sales","High Sales")))</f>
        <v>No Sales</v>
      </c>
      <c r="H163" s="1">
        <f>IF(FurnitureData[[#This Row],[price]]&gt;0,FurnitureData[[#This Row],[sold]]/FurnitureData[[#This Row],[price]],0)</f>
        <v>0</v>
      </c>
      <c r="I163" s="1">
        <f>LEN(FurnitureData[[#This Row],[productTitle]])</f>
        <v>126</v>
      </c>
      <c r="J163" s="1"/>
    </row>
    <row r="164" spans="1:10" x14ac:dyDescent="0.3">
      <c r="A164" s="1" t="s">
        <v>145</v>
      </c>
      <c r="B164" s="7">
        <v>104.75</v>
      </c>
      <c r="C164" s="8">
        <v>1</v>
      </c>
      <c r="D164" s="1" t="s">
        <v>5</v>
      </c>
      <c r="E164" s="5">
        <f>FurnitureData[[#This Row],[price]]*FurnitureData[[#This Row],[sold]]</f>
        <v>104.75</v>
      </c>
      <c r="F164" t="str">
        <f>IF(FurnitureData[[#This Row],[price]]&lt;50,"Under 50",IF(FurnitureData[[#This Row],[price]]&lt;100,"50-100",IF(FurnitureData[[#This Row],[price]]&lt;200,"100-200","Over 200")))</f>
        <v>100-200</v>
      </c>
      <c r="G164" t="str">
        <f>IF(FurnitureData[[#This Row],[sold]]=0,"No Sales",IF(FurnitureData[[#This Row],[sold]]&lt;=10,"Low Sales",IF(FurnitureData[[#This Row],[sold]]&lt;=50,"Medium Sales","High Sales")))</f>
        <v>Low Sales</v>
      </c>
      <c r="H164" s="1">
        <f>IF(FurnitureData[[#This Row],[price]]&gt;0,FurnitureData[[#This Row],[sold]]/FurnitureData[[#This Row],[price]],0)</f>
        <v>9.5465393794749408E-3</v>
      </c>
      <c r="I164" s="1">
        <f>LEN(FurnitureData[[#This Row],[productTitle]])</f>
        <v>111</v>
      </c>
      <c r="J164" s="1" t="s">
        <v>1976</v>
      </c>
    </row>
    <row r="165" spans="1:10" x14ac:dyDescent="0.3">
      <c r="A165" s="1" t="s">
        <v>53</v>
      </c>
      <c r="B165" s="7">
        <v>393.44</v>
      </c>
      <c r="C165" s="8">
        <v>16</v>
      </c>
      <c r="D165" s="1" t="s">
        <v>5</v>
      </c>
      <c r="E165" s="5">
        <f>FurnitureData[[#This Row],[price]]*FurnitureData[[#This Row],[sold]]</f>
        <v>6295.04</v>
      </c>
      <c r="F165" t="str">
        <f>IF(FurnitureData[[#This Row],[price]]&lt;50,"Under 50",IF(FurnitureData[[#This Row],[price]]&lt;100,"50-100",IF(FurnitureData[[#This Row],[price]]&lt;200,"100-200","Over 200")))</f>
        <v>Over 200</v>
      </c>
      <c r="G165" t="str">
        <f>IF(FurnitureData[[#This Row],[sold]]=0,"No Sales",IF(FurnitureData[[#This Row],[sold]]&lt;=10,"Low Sales",IF(FurnitureData[[#This Row],[sold]]&lt;=50,"Medium Sales","High Sales")))</f>
        <v>Medium Sales</v>
      </c>
      <c r="H165" s="1">
        <f>IF(FurnitureData[[#This Row],[price]]&gt;0,FurnitureData[[#This Row],[sold]]/FurnitureData[[#This Row],[price]],0)</f>
        <v>4.0666937779585195E-2</v>
      </c>
      <c r="I165" s="1">
        <f>LEN(FurnitureData[[#This Row],[productTitle]])</f>
        <v>112</v>
      </c>
      <c r="J165" s="1" t="s">
        <v>1990</v>
      </c>
    </row>
    <row r="166" spans="1:10" x14ac:dyDescent="0.3">
      <c r="A166" s="1" t="s">
        <v>146</v>
      </c>
      <c r="B166" s="7">
        <v>387.73</v>
      </c>
      <c r="C166" s="8">
        <v>1</v>
      </c>
      <c r="D166" s="1" t="s">
        <v>5</v>
      </c>
      <c r="E166" s="5">
        <f>FurnitureData[[#This Row],[price]]*FurnitureData[[#This Row],[sold]]</f>
        <v>387.73</v>
      </c>
      <c r="F166" t="str">
        <f>IF(FurnitureData[[#This Row],[price]]&lt;50,"Under 50",IF(FurnitureData[[#This Row],[price]]&lt;100,"50-100",IF(FurnitureData[[#This Row],[price]]&lt;200,"100-200","Over 200")))</f>
        <v>Over 200</v>
      </c>
      <c r="G166" t="str">
        <f>IF(FurnitureData[[#This Row],[sold]]=0,"No Sales",IF(FurnitureData[[#This Row],[sold]]&lt;=10,"Low Sales",IF(FurnitureData[[#This Row],[sold]]&lt;=50,"Medium Sales","High Sales")))</f>
        <v>Low Sales</v>
      </c>
      <c r="H166" s="1">
        <f>IF(FurnitureData[[#This Row],[price]]&gt;0,FurnitureData[[#This Row],[sold]]/FurnitureData[[#This Row],[price]],0)</f>
        <v>2.5791143321383437E-3</v>
      </c>
      <c r="I166" s="1">
        <f>LEN(FurnitureData[[#This Row],[productTitle]])</f>
        <v>127</v>
      </c>
      <c r="J166" s="1" t="e">
        <f>- Show percentages</f>
        <v>#NAME?</v>
      </c>
    </row>
    <row r="167" spans="1:10" x14ac:dyDescent="0.3">
      <c r="A167" s="1" t="s">
        <v>147</v>
      </c>
      <c r="B167" s="7">
        <v>181.94</v>
      </c>
      <c r="C167" s="8">
        <v>0</v>
      </c>
      <c r="D167" s="1" t="s">
        <v>5</v>
      </c>
      <c r="E167" s="5">
        <f>FurnitureData[[#This Row],[price]]*FurnitureData[[#This Row],[sold]]</f>
        <v>0</v>
      </c>
      <c r="F167" t="str">
        <f>IF(FurnitureData[[#This Row],[price]]&lt;50,"Under 50",IF(FurnitureData[[#This Row],[price]]&lt;100,"50-100",IF(FurnitureData[[#This Row],[price]]&lt;200,"100-200","Over 200")))</f>
        <v>100-200</v>
      </c>
      <c r="G167" t="str">
        <f>IF(FurnitureData[[#This Row],[sold]]=0,"No Sales",IF(FurnitureData[[#This Row],[sold]]&lt;=10,"Low Sales",IF(FurnitureData[[#This Row],[sold]]&lt;=50,"Medium Sales","High Sales")))</f>
        <v>No Sales</v>
      </c>
      <c r="H167" s="1">
        <f>IF(FurnitureData[[#This Row],[price]]&gt;0,FurnitureData[[#This Row],[sold]]/FurnitureData[[#This Row],[price]],0)</f>
        <v>0</v>
      </c>
      <c r="I167" s="1">
        <f>LEN(FurnitureData[[#This Row],[productTitle]])</f>
        <v>127</v>
      </c>
      <c r="J167" s="1" t="e">
        <f>- Add data labels</f>
        <v>#NAME?</v>
      </c>
    </row>
    <row r="168" spans="1:10" x14ac:dyDescent="0.3">
      <c r="A168" s="1" t="s">
        <v>54</v>
      </c>
      <c r="B168" s="7">
        <v>432.98</v>
      </c>
      <c r="C168" s="8">
        <v>1</v>
      </c>
      <c r="D168" s="1" t="s">
        <v>5</v>
      </c>
      <c r="E168" s="5">
        <f>FurnitureData[[#This Row],[price]]*FurnitureData[[#This Row],[sold]]</f>
        <v>432.98</v>
      </c>
      <c r="F168" t="str">
        <f>IF(FurnitureData[[#This Row],[price]]&lt;50,"Under 50",IF(FurnitureData[[#This Row],[price]]&lt;100,"50-100",IF(FurnitureData[[#This Row],[price]]&lt;200,"100-200","Over 200")))</f>
        <v>Over 200</v>
      </c>
      <c r="G168" t="str">
        <f>IF(FurnitureData[[#This Row],[sold]]=0,"No Sales",IF(FurnitureData[[#This Row],[sold]]&lt;=10,"Low Sales",IF(FurnitureData[[#This Row],[sold]]&lt;=50,"Medium Sales","High Sales")))</f>
        <v>Low Sales</v>
      </c>
      <c r="H168" s="1">
        <f>IF(FurnitureData[[#This Row],[price]]&gt;0,FurnitureData[[#This Row],[sold]]/FurnitureData[[#This Row],[price]],0)</f>
        <v>2.3095755000230958E-3</v>
      </c>
      <c r="I168" s="1">
        <f>LEN(FurnitureData[[#This Row],[productTitle]])</f>
        <v>123</v>
      </c>
      <c r="J168" s="1"/>
    </row>
    <row r="169" spans="1:10" x14ac:dyDescent="0.3">
      <c r="A169" s="1" t="s">
        <v>148</v>
      </c>
      <c r="B169" s="7">
        <v>225.19</v>
      </c>
      <c r="C169" s="8">
        <v>1</v>
      </c>
      <c r="D169" s="1" t="s">
        <v>5</v>
      </c>
      <c r="E169" s="5">
        <f>FurnitureData[[#This Row],[price]]*FurnitureData[[#This Row],[sold]]</f>
        <v>225.19</v>
      </c>
      <c r="F169" t="str">
        <f>IF(FurnitureData[[#This Row],[price]]&lt;50,"Under 50",IF(FurnitureData[[#This Row],[price]]&lt;100,"50-100",IF(FurnitureData[[#This Row],[price]]&lt;200,"100-200","Over 200")))</f>
        <v>Over 200</v>
      </c>
      <c r="G169" t="str">
        <f>IF(FurnitureData[[#This Row],[sold]]=0,"No Sales",IF(FurnitureData[[#This Row],[sold]]&lt;=10,"Low Sales",IF(FurnitureData[[#This Row],[sold]]&lt;=50,"Medium Sales","High Sales")))</f>
        <v>Low Sales</v>
      </c>
      <c r="H169" s="1">
        <f>IF(FurnitureData[[#This Row],[price]]&gt;0,FurnitureData[[#This Row],[sold]]/FurnitureData[[#This Row],[price]],0)</f>
        <v>4.4406945246236512E-3</v>
      </c>
      <c r="I169" s="1">
        <f>LEN(FurnitureData[[#This Row],[productTitle]])</f>
        <v>128</v>
      </c>
      <c r="J169" s="1" t="s">
        <v>1907</v>
      </c>
    </row>
    <row r="170" spans="1:10" x14ac:dyDescent="0.3">
      <c r="A170" s="1" t="s">
        <v>149</v>
      </c>
      <c r="B170" s="7">
        <v>42.83</v>
      </c>
      <c r="C170" s="8">
        <v>9</v>
      </c>
      <c r="D170" s="1" t="s">
        <v>5</v>
      </c>
      <c r="E170" s="5">
        <f>FurnitureData[[#This Row],[price]]*FurnitureData[[#This Row],[sold]]</f>
        <v>385.46999999999997</v>
      </c>
      <c r="F170" t="str">
        <f>IF(FurnitureData[[#This Row],[price]]&lt;50,"Under 50",IF(FurnitureData[[#This Row],[price]]&lt;100,"50-100",IF(FurnitureData[[#This Row],[price]]&lt;200,"100-200","Over 200")))</f>
        <v>Under 50</v>
      </c>
      <c r="G170" t="str">
        <f>IF(FurnitureData[[#This Row],[sold]]=0,"No Sales",IF(FurnitureData[[#This Row],[sold]]&lt;=10,"Low Sales",IF(FurnitureData[[#This Row],[sold]]&lt;=50,"Medium Sales","High Sales")))</f>
        <v>Low Sales</v>
      </c>
      <c r="H170" s="1">
        <f>IF(FurnitureData[[#This Row],[price]]&gt;0,FurnitureData[[#This Row],[sold]]/FurnitureData[[#This Row],[price]],0)</f>
        <v>0.21013308428671493</v>
      </c>
      <c r="I170" s="1">
        <f>LEN(FurnitureData[[#This Row],[productTitle]])</f>
        <v>120</v>
      </c>
      <c r="J170" s="1"/>
    </row>
    <row r="171" spans="1:10" x14ac:dyDescent="0.3">
      <c r="A171" s="1" t="s">
        <v>150</v>
      </c>
      <c r="B171" s="7">
        <v>298.14</v>
      </c>
      <c r="C171" s="8">
        <v>0</v>
      </c>
      <c r="D171" s="1" t="s">
        <v>5</v>
      </c>
      <c r="E171" s="5">
        <f>FurnitureData[[#This Row],[price]]*FurnitureData[[#This Row],[sold]]</f>
        <v>0</v>
      </c>
      <c r="F171" t="str">
        <f>IF(FurnitureData[[#This Row],[price]]&lt;50,"Under 50",IF(FurnitureData[[#This Row],[price]]&lt;100,"50-100",IF(FurnitureData[[#This Row],[price]]&lt;200,"100-200","Over 200")))</f>
        <v>Over 200</v>
      </c>
      <c r="G171" t="str">
        <f>IF(FurnitureData[[#This Row],[sold]]=0,"No Sales",IF(FurnitureData[[#This Row],[sold]]&lt;=10,"Low Sales",IF(FurnitureData[[#This Row],[sold]]&lt;=50,"Medium Sales","High Sales")))</f>
        <v>No Sales</v>
      </c>
      <c r="H171" s="1">
        <f>IF(FurnitureData[[#This Row],[price]]&gt;0,FurnitureData[[#This Row],[sold]]/FurnitureData[[#This Row],[price]],0)</f>
        <v>0</v>
      </c>
      <c r="I171" s="1">
        <f>LEN(FurnitureData[[#This Row],[productTitle]])</f>
        <v>105</v>
      </c>
      <c r="J171" s="1" t="s">
        <v>1991</v>
      </c>
    </row>
    <row r="172" spans="1:10" x14ac:dyDescent="0.3">
      <c r="A172" s="1" t="s">
        <v>151</v>
      </c>
      <c r="B172" s="7">
        <v>141.47</v>
      </c>
      <c r="C172" s="8">
        <v>3</v>
      </c>
      <c r="D172" s="1" t="s">
        <v>5</v>
      </c>
      <c r="E172" s="5">
        <f>FurnitureData[[#This Row],[price]]*FurnitureData[[#This Row],[sold]]</f>
        <v>424.40999999999997</v>
      </c>
      <c r="F172" t="str">
        <f>IF(FurnitureData[[#This Row],[price]]&lt;50,"Under 50",IF(FurnitureData[[#This Row],[price]]&lt;100,"50-100",IF(FurnitureData[[#This Row],[price]]&lt;200,"100-200","Over 200")))</f>
        <v>100-200</v>
      </c>
      <c r="G172" t="str">
        <f>IF(FurnitureData[[#This Row],[sold]]=0,"No Sales",IF(FurnitureData[[#This Row],[sold]]&lt;=10,"Low Sales",IF(FurnitureData[[#This Row],[sold]]&lt;=50,"Medium Sales","High Sales")))</f>
        <v>Low Sales</v>
      </c>
      <c r="H172" s="1">
        <f>IF(FurnitureData[[#This Row],[price]]&gt;0,FurnitureData[[#This Row],[sold]]/FurnitureData[[#This Row],[price]],0)</f>
        <v>2.1205909380080584E-2</v>
      </c>
      <c r="I172" s="1">
        <f>LEN(FurnitureData[[#This Row],[productTitle]])</f>
        <v>121</v>
      </c>
      <c r="J172" s="1"/>
    </row>
    <row r="173" spans="1:10" x14ac:dyDescent="0.3">
      <c r="A173" s="1" t="s">
        <v>152</v>
      </c>
      <c r="B173" s="7">
        <v>157.25</v>
      </c>
      <c r="C173" s="8">
        <v>2</v>
      </c>
      <c r="D173" s="1" t="s">
        <v>5</v>
      </c>
      <c r="E173" s="5">
        <f>FurnitureData[[#This Row],[price]]*FurnitureData[[#This Row],[sold]]</f>
        <v>314.5</v>
      </c>
      <c r="F173" t="str">
        <f>IF(FurnitureData[[#This Row],[price]]&lt;50,"Under 50",IF(FurnitureData[[#This Row],[price]]&lt;100,"50-100",IF(FurnitureData[[#This Row],[price]]&lt;200,"100-200","Over 200")))</f>
        <v>100-200</v>
      </c>
      <c r="G173" t="str">
        <f>IF(FurnitureData[[#This Row],[sold]]=0,"No Sales",IF(FurnitureData[[#This Row],[sold]]&lt;=10,"Low Sales",IF(FurnitureData[[#This Row],[sold]]&lt;=50,"Medium Sales","High Sales")))</f>
        <v>Low Sales</v>
      </c>
      <c r="H173" s="1">
        <f>IF(FurnitureData[[#This Row],[price]]&gt;0,FurnitureData[[#This Row],[sold]]/FurnitureData[[#This Row],[price]],0)</f>
        <v>1.2718600953895072E-2</v>
      </c>
      <c r="I173" s="1">
        <f>LEN(FurnitureData[[#This Row],[productTitle]])</f>
        <v>128</v>
      </c>
      <c r="J173" s="1" t="s">
        <v>1992</v>
      </c>
    </row>
    <row r="174" spans="1:10" x14ac:dyDescent="0.3">
      <c r="A174" s="1" t="s">
        <v>153</v>
      </c>
      <c r="B174" s="7">
        <v>339.1</v>
      </c>
      <c r="C174" s="8">
        <v>0</v>
      </c>
      <c r="D174" s="1" t="s">
        <v>5</v>
      </c>
      <c r="E174" s="5">
        <f>FurnitureData[[#This Row],[price]]*FurnitureData[[#This Row],[sold]]</f>
        <v>0</v>
      </c>
      <c r="F174" t="str">
        <f>IF(FurnitureData[[#This Row],[price]]&lt;50,"Under 50",IF(FurnitureData[[#This Row],[price]]&lt;100,"50-100",IF(FurnitureData[[#This Row],[price]]&lt;200,"100-200","Over 200")))</f>
        <v>Over 200</v>
      </c>
      <c r="G174" t="str">
        <f>IF(FurnitureData[[#This Row],[sold]]=0,"No Sales",IF(FurnitureData[[#This Row],[sold]]&lt;=10,"Low Sales",IF(FurnitureData[[#This Row],[sold]]&lt;=50,"Medium Sales","High Sales")))</f>
        <v>No Sales</v>
      </c>
      <c r="H174" s="1">
        <f>IF(FurnitureData[[#This Row],[price]]&gt;0,FurnitureData[[#This Row],[sold]]/FurnitureData[[#This Row],[price]],0)</f>
        <v>0</v>
      </c>
      <c r="I174" s="1">
        <f>LEN(FurnitureData[[#This Row],[productTitle]])</f>
        <v>117</v>
      </c>
      <c r="J174" s="1" t="s">
        <v>1993</v>
      </c>
    </row>
    <row r="175" spans="1:10" x14ac:dyDescent="0.3">
      <c r="A175" s="1" t="s">
        <v>154</v>
      </c>
      <c r="B175" s="7">
        <v>374.4</v>
      </c>
      <c r="C175" s="8">
        <v>0</v>
      </c>
      <c r="D175" s="1" t="s">
        <v>5</v>
      </c>
      <c r="E175" s="5">
        <f>FurnitureData[[#This Row],[price]]*FurnitureData[[#This Row],[sold]]</f>
        <v>0</v>
      </c>
      <c r="F175" t="str">
        <f>IF(FurnitureData[[#This Row],[price]]&lt;50,"Under 50",IF(FurnitureData[[#This Row],[price]]&lt;100,"50-100",IF(FurnitureData[[#This Row],[price]]&lt;200,"100-200","Over 200")))</f>
        <v>Over 200</v>
      </c>
      <c r="G175" t="str">
        <f>IF(FurnitureData[[#This Row],[sold]]=0,"No Sales",IF(FurnitureData[[#This Row],[sold]]&lt;=10,"Low Sales",IF(FurnitureData[[#This Row],[sold]]&lt;=50,"Medium Sales","High Sales")))</f>
        <v>No Sales</v>
      </c>
      <c r="H175" s="1">
        <f>IF(FurnitureData[[#This Row],[price]]&gt;0,FurnitureData[[#This Row],[sold]]/FurnitureData[[#This Row],[price]],0)</f>
        <v>0</v>
      </c>
      <c r="I175" s="1">
        <f>LEN(FurnitureData[[#This Row],[productTitle]])</f>
        <v>36</v>
      </c>
      <c r="J175" s="1" t="s">
        <v>1994</v>
      </c>
    </row>
    <row r="176" spans="1:10" x14ac:dyDescent="0.3">
      <c r="A176" s="1" t="s">
        <v>155</v>
      </c>
      <c r="B176" s="7">
        <v>141.05000000000001</v>
      </c>
      <c r="C176" s="8">
        <v>7</v>
      </c>
      <c r="D176" s="1" t="s">
        <v>5</v>
      </c>
      <c r="E176" s="5">
        <f>FurnitureData[[#This Row],[price]]*FurnitureData[[#This Row],[sold]]</f>
        <v>987.35000000000014</v>
      </c>
      <c r="F176" t="str">
        <f>IF(FurnitureData[[#This Row],[price]]&lt;50,"Under 50",IF(FurnitureData[[#This Row],[price]]&lt;100,"50-100",IF(FurnitureData[[#This Row],[price]]&lt;200,"100-200","Over 200")))</f>
        <v>100-200</v>
      </c>
      <c r="G176" t="str">
        <f>IF(FurnitureData[[#This Row],[sold]]=0,"No Sales",IF(FurnitureData[[#This Row],[sold]]&lt;=10,"Low Sales",IF(FurnitureData[[#This Row],[sold]]&lt;=50,"Medium Sales","High Sales")))</f>
        <v>Low Sales</v>
      </c>
      <c r="H176" s="1">
        <f>IF(FurnitureData[[#This Row],[price]]&gt;0,FurnitureData[[#This Row],[sold]]/FurnitureData[[#This Row],[price]],0)</f>
        <v>4.9627791563275431E-2</v>
      </c>
      <c r="I176" s="1">
        <f>LEN(FurnitureData[[#This Row],[productTitle]])</f>
        <v>123</v>
      </c>
      <c r="J176" s="1" t="s">
        <v>1984</v>
      </c>
    </row>
    <row r="177" spans="1:10" x14ac:dyDescent="0.3">
      <c r="A177" s="1" t="s">
        <v>56</v>
      </c>
      <c r="B177" s="7">
        <v>335.98</v>
      </c>
      <c r="C177" s="8">
        <v>6</v>
      </c>
      <c r="D177" s="1" t="s">
        <v>5</v>
      </c>
      <c r="E177" s="5">
        <f>FurnitureData[[#This Row],[price]]*FurnitureData[[#This Row],[sold]]</f>
        <v>2015.88</v>
      </c>
      <c r="F177" t="str">
        <f>IF(FurnitureData[[#This Row],[price]]&lt;50,"Under 50",IF(FurnitureData[[#This Row],[price]]&lt;100,"50-100",IF(FurnitureData[[#This Row],[price]]&lt;200,"100-200","Over 200")))</f>
        <v>Over 200</v>
      </c>
      <c r="G177" t="str">
        <f>IF(FurnitureData[[#This Row],[sold]]=0,"No Sales",IF(FurnitureData[[#This Row],[sold]]&lt;=10,"Low Sales",IF(FurnitureData[[#This Row],[sold]]&lt;=50,"Medium Sales","High Sales")))</f>
        <v>Low Sales</v>
      </c>
      <c r="H177" s="1">
        <f>IF(FurnitureData[[#This Row],[price]]&gt;0,FurnitureData[[#This Row],[sold]]/FurnitureData[[#This Row],[price]],0)</f>
        <v>1.7858205845586044E-2</v>
      </c>
      <c r="I177" s="1">
        <f>LEN(FurnitureData[[#This Row],[productTitle]])</f>
        <v>114</v>
      </c>
      <c r="J177" s="1"/>
    </row>
    <row r="178" spans="1:10" x14ac:dyDescent="0.3">
      <c r="A178" s="1" t="s">
        <v>85</v>
      </c>
      <c r="B178" s="7">
        <v>58.53</v>
      </c>
      <c r="C178" s="8">
        <v>1</v>
      </c>
      <c r="D178" s="1" t="s">
        <v>5</v>
      </c>
      <c r="E178" s="5">
        <f>FurnitureData[[#This Row],[price]]*FurnitureData[[#This Row],[sold]]</f>
        <v>58.53</v>
      </c>
      <c r="F178" t="str">
        <f>IF(FurnitureData[[#This Row],[price]]&lt;50,"Under 50",IF(FurnitureData[[#This Row],[price]]&lt;100,"50-100",IF(FurnitureData[[#This Row],[price]]&lt;200,"100-200","Over 200")))</f>
        <v>50-100</v>
      </c>
      <c r="G178" t="str">
        <f>IF(FurnitureData[[#This Row],[sold]]=0,"No Sales",IF(FurnitureData[[#This Row],[sold]]&lt;=10,"Low Sales",IF(FurnitureData[[#This Row],[sold]]&lt;=50,"Medium Sales","High Sales")))</f>
        <v>Low Sales</v>
      </c>
      <c r="H178" s="1">
        <f>IF(FurnitureData[[#This Row],[price]]&gt;0,FurnitureData[[#This Row],[sold]]/FurnitureData[[#This Row],[price]],0)</f>
        <v>1.7085255424568596E-2</v>
      </c>
      <c r="I178" s="1">
        <f>LEN(FurnitureData[[#This Row],[productTitle]])</f>
        <v>109</v>
      </c>
      <c r="J178" s="1" t="s">
        <v>1907</v>
      </c>
    </row>
    <row r="179" spans="1:10" x14ac:dyDescent="0.3">
      <c r="A179" s="1" t="s">
        <v>156</v>
      </c>
      <c r="B179" s="7">
        <v>203.36</v>
      </c>
      <c r="C179" s="8">
        <v>0</v>
      </c>
      <c r="D179" s="1" t="s">
        <v>5</v>
      </c>
      <c r="E179" s="5">
        <f>FurnitureData[[#This Row],[price]]*FurnitureData[[#This Row],[sold]]</f>
        <v>0</v>
      </c>
      <c r="F179" t="str">
        <f>IF(FurnitureData[[#This Row],[price]]&lt;50,"Under 50",IF(FurnitureData[[#This Row],[price]]&lt;100,"50-100",IF(FurnitureData[[#This Row],[price]]&lt;200,"100-200","Over 200")))</f>
        <v>Over 200</v>
      </c>
      <c r="G179" t="str">
        <f>IF(FurnitureData[[#This Row],[sold]]=0,"No Sales",IF(FurnitureData[[#This Row],[sold]]&lt;=10,"Low Sales",IF(FurnitureData[[#This Row],[sold]]&lt;=50,"Medium Sales","High Sales")))</f>
        <v>No Sales</v>
      </c>
      <c r="H179" s="1">
        <f>IF(FurnitureData[[#This Row],[price]]&gt;0,FurnitureData[[#This Row],[sold]]/FurnitureData[[#This Row],[price]],0)</f>
        <v>0</v>
      </c>
      <c r="I179" s="1">
        <f>LEN(FurnitureData[[#This Row],[productTitle]])</f>
        <v>105</v>
      </c>
      <c r="J179" s="1"/>
    </row>
    <row r="180" spans="1:10" x14ac:dyDescent="0.3">
      <c r="A180" s="1" t="s">
        <v>157</v>
      </c>
      <c r="B180" s="7">
        <v>182.94</v>
      </c>
      <c r="C180" s="8">
        <v>5</v>
      </c>
      <c r="D180" s="1" t="s">
        <v>5</v>
      </c>
      <c r="E180" s="5">
        <f>FurnitureData[[#This Row],[price]]*FurnitureData[[#This Row],[sold]]</f>
        <v>914.7</v>
      </c>
      <c r="F180" t="str">
        <f>IF(FurnitureData[[#This Row],[price]]&lt;50,"Under 50",IF(FurnitureData[[#This Row],[price]]&lt;100,"50-100",IF(FurnitureData[[#This Row],[price]]&lt;200,"100-200","Over 200")))</f>
        <v>100-200</v>
      </c>
      <c r="G180" t="str">
        <f>IF(FurnitureData[[#This Row],[sold]]=0,"No Sales",IF(FurnitureData[[#This Row],[sold]]&lt;=10,"Low Sales",IF(FurnitureData[[#This Row],[sold]]&lt;=50,"Medium Sales","High Sales")))</f>
        <v>Low Sales</v>
      </c>
      <c r="H180" s="1">
        <f>IF(FurnitureData[[#This Row],[price]]&gt;0,FurnitureData[[#This Row],[sold]]/FurnitureData[[#This Row],[price]],0)</f>
        <v>2.7331365475019131E-2</v>
      </c>
      <c r="I180" s="1">
        <f>LEN(FurnitureData[[#This Row],[productTitle]])</f>
        <v>124</v>
      </c>
      <c r="J180" s="1" t="s">
        <v>1995</v>
      </c>
    </row>
    <row r="181" spans="1:10" x14ac:dyDescent="0.3">
      <c r="A181" s="1" t="s">
        <v>158</v>
      </c>
      <c r="B181" s="7">
        <v>135.61000000000001</v>
      </c>
      <c r="C181" s="8">
        <v>31</v>
      </c>
      <c r="D181" s="1" t="s">
        <v>5</v>
      </c>
      <c r="E181" s="5">
        <f>FurnitureData[[#This Row],[price]]*FurnitureData[[#This Row],[sold]]</f>
        <v>4203.9100000000008</v>
      </c>
      <c r="F181" t="str">
        <f>IF(FurnitureData[[#This Row],[price]]&lt;50,"Under 50",IF(FurnitureData[[#This Row],[price]]&lt;100,"50-100",IF(FurnitureData[[#This Row],[price]]&lt;200,"100-200","Over 200")))</f>
        <v>100-200</v>
      </c>
      <c r="G181" t="str">
        <f>IF(FurnitureData[[#This Row],[sold]]=0,"No Sales",IF(FurnitureData[[#This Row],[sold]]&lt;=10,"Low Sales",IF(FurnitureData[[#This Row],[sold]]&lt;=50,"Medium Sales","High Sales")))</f>
        <v>Medium Sales</v>
      </c>
      <c r="H181" s="1">
        <f>IF(FurnitureData[[#This Row],[price]]&gt;0,FurnitureData[[#This Row],[sold]]/FurnitureData[[#This Row],[price]],0)</f>
        <v>0.22859671115699429</v>
      </c>
      <c r="I181" s="1">
        <f>LEN(FurnitureData[[#This Row],[productTitle]])</f>
        <v>126</v>
      </c>
      <c r="J181" s="1"/>
    </row>
    <row r="182" spans="1:10" x14ac:dyDescent="0.3">
      <c r="A182" s="1" t="s">
        <v>159</v>
      </c>
      <c r="B182" s="7">
        <v>263.57</v>
      </c>
      <c r="C182" s="8">
        <v>0</v>
      </c>
      <c r="D182" s="1" t="s">
        <v>5</v>
      </c>
      <c r="E182" s="5">
        <f>FurnitureData[[#This Row],[price]]*FurnitureData[[#This Row],[sold]]</f>
        <v>0</v>
      </c>
      <c r="F182" t="str">
        <f>IF(FurnitureData[[#This Row],[price]]&lt;50,"Under 50",IF(FurnitureData[[#This Row],[price]]&lt;100,"50-100",IF(FurnitureData[[#This Row],[price]]&lt;200,"100-200","Over 200")))</f>
        <v>Over 200</v>
      </c>
      <c r="G182" t="str">
        <f>IF(FurnitureData[[#This Row],[sold]]=0,"No Sales",IF(FurnitureData[[#This Row],[sold]]&lt;=10,"Low Sales",IF(FurnitureData[[#This Row],[sold]]&lt;=50,"Medium Sales","High Sales")))</f>
        <v>No Sales</v>
      </c>
      <c r="H182" s="1">
        <f>IF(FurnitureData[[#This Row],[price]]&gt;0,FurnitureData[[#This Row],[sold]]/FurnitureData[[#This Row],[price]],0)</f>
        <v>0</v>
      </c>
      <c r="I182" s="1">
        <f>LEN(FurnitureData[[#This Row],[productTitle]])</f>
        <v>105</v>
      </c>
      <c r="J182" s="1" t="s">
        <v>1996</v>
      </c>
    </row>
    <row r="183" spans="1:10" x14ac:dyDescent="0.3">
      <c r="A183" s="1" t="s">
        <v>160</v>
      </c>
      <c r="B183" s="7">
        <v>144.11000000000001</v>
      </c>
      <c r="C183" s="8">
        <v>0</v>
      </c>
      <c r="D183" s="1" t="s">
        <v>5</v>
      </c>
      <c r="E183" s="5">
        <f>FurnitureData[[#This Row],[price]]*FurnitureData[[#This Row],[sold]]</f>
        <v>0</v>
      </c>
      <c r="F183" t="str">
        <f>IF(FurnitureData[[#This Row],[price]]&lt;50,"Under 50",IF(FurnitureData[[#This Row],[price]]&lt;100,"50-100",IF(FurnitureData[[#This Row],[price]]&lt;200,"100-200","Over 200")))</f>
        <v>100-200</v>
      </c>
      <c r="G183" t="str">
        <f>IF(FurnitureData[[#This Row],[sold]]=0,"No Sales",IF(FurnitureData[[#This Row],[sold]]&lt;=10,"Low Sales",IF(FurnitureData[[#This Row],[sold]]&lt;=50,"Medium Sales","High Sales")))</f>
        <v>No Sales</v>
      </c>
      <c r="H183" s="1">
        <f>IF(FurnitureData[[#This Row],[price]]&gt;0,FurnitureData[[#This Row],[sold]]/FurnitureData[[#This Row],[price]],0)</f>
        <v>0</v>
      </c>
      <c r="I183" s="1">
        <f>LEN(FurnitureData[[#This Row],[productTitle]])</f>
        <v>72</v>
      </c>
      <c r="J183" s="1" t="s">
        <v>1997</v>
      </c>
    </row>
    <row r="184" spans="1:10" x14ac:dyDescent="0.3">
      <c r="A184" s="1" t="s">
        <v>46</v>
      </c>
      <c r="B184" s="7">
        <v>100.34</v>
      </c>
      <c r="C184" s="8">
        <v>2</v>
      </c>
      <c r="D184" s="1" t="s">
        <v>5</v>
      </c>
      <c r="E184" s="5">
        <f>FurnitureData[[#This Row],[price]]*FurnitureData[[#This Row],[sold]]</f>
        <v>200.68</v>
      </c>
      <c r="F184" t="str">
        <f>IF(FurnitureData[[#This Row],[price]]&lt;50,"Under 50",IF(FurnitureData[[#This Row],[price]]&lt;100,"50-100",IF(FurnitureData[[#This Row],[price]]&lt;200,"100-200","Over 200")))</f>
        <v>100-200</v>
      </c>
      <c r="G184" t="str">
        <f>IF(FurnitureData[[#This Row],[sold]]=0,"No Sales",IF(FurnitureData[[#This Row],[sold]]&lt;=10,"Low Sales",IF(FurnitureData[[#This Row],[sold]]&lt;=50,"Medium Sales","High Sales")))</f>
        <v>Low Sales</v>
      </c>
      <c r="H184" s="1">
        <f>IF(FurnitureData[[#This Row],[price]]&gt;0,FurnitureData[[#This Row],[sold]]/FurnitureData[[#This Row],[price]],0)</f>
        <v>1.9932230416583614E-2</v>
      </c>
      <c r="I184" s="1">
        <f>LEN(FurnitureData[[#This Row],[productTitle]])</f>
        <v>125</v>
      </c>
      <c r="J184" s="1" t="s">
        <v>1998</v>
      </c>
    </row>
    <row r="185" spans="1:10" x14ac:dyDescent="0.3">
      <c r="A185" s="1" t="s">
        <v>128</v>
      </c>
      <c r="B185" s="7">
        <v>350.23</v>
      </c>
      <c r="C185" s="8">
        <v>8</v>
      </c>
      <c r="D185" s="1" t="s">
        <v>5</v>
      </c>
      <c r="E185" s="5">
        <f>FurnitureData[[#This Row],[price]]*FurnitureData[[#This Row],[sold]]</f>
        <v>2801.84</v>
      </c>
      <c r="F185" t="str">
        <f>IF(FurnitureData[[#This Row],[price]]&lt;50,"Under 50",IF(FurnitureData[[#This Row],[price]]&lt;100,"50-100",IF(FurnitureData[[#This Row],[price]]&lt;200,"100-200","Over 200")))</f>
        <v>Over 200</v>
      </c>
      <c r="G185" t="str">
        <f>IF(FurnitureData[[#This Row],[sold]]=0,"No Sales",IF(FurnitureData[[#This Row],[sold]]&lt;=10,"Low Sales",IF(FurnitureData[[#This Row],[sold]]&lt;=50,"Medium Sales","High Sales")))</f>
        <v>Low Sales</v>
      </c>
      <c r="H185" s="1">
        <f>IF(FurnitureData[[#This Row],[price]]&gt;0,FurnitureData[[#This Row],[sold]]/FurnitureData[[#This Row],[price]],0)</f>
        <v>2.2842132313051423E-2</v>
      </c>
      <c r="I185" s="1">
        <f>LEN(FurnitureData[[#This Row],[productTitle]])</f>
        <v>121</v>
      </c>
      <c r="J185" s="1" t="s">
        <v>1984</v>
      </c>
    </row>
    <row r="186" spans="1:10" x14ac:dyDescent="0.3">
      <c r="A186" s="1" t="s">
        <v>161</v>
      </c>
      <c r="B186" s="7">
        <v>58.94</v>
      </c>
      <c r="C186" s="8">
        <v>1</v>
      </c>
      <c r="D186" s="1" t="s">
        <v>5</v>
      </c>
      <c r="E186" s="5">
        <f>FurnitureData[[#This Row],[price]]*FurnitureData[[#This Row],[sold]]</f>
        <v>58.94</v>
      </c>
      <c r="F186" t="str">
        <f>IF(FurnitureData[[#This Row],[price]]&lt;50,"Under 50",IF(FurnitureData[[#This Row],[price]]&lt;100,"50-100",IF(FurnitureData[[#This Row],[price]]&lt;200,"100-200","Over 200")))</f>
        <v>50-100</v>
      </c>
      <c r="G186" t="str">
        <f>IF(FurnitureData[[#This Row],[sold]]=0,"No Sales",IF(FurnitureData[[#This Row],[sold]]&lt;=10,"Low Sales",IF(FurnitureData[[#This Row],[sold]]&lt;=50,"Medium Sales","High Sales")))</f>
        <v>Low Sales</v>
      </c>
      <c r="H186" s="1">
        <f>IF(FurnitureData[[#This Row],[price]]&gt;0,FurnitureData[[#This Row],[sold]]/FurnitureData[[#This Row],[price]],0)</f>
        <v>1.6966406515100101E-2</v>
      </c>
      <c r="I186" s="1">
        <f>LEN(FurnitureData[[#This Row],[productTitle]])</f>
        <v>128</v>
      </c>
      <c r="J186" s="1"/>
    </row>
    <row r="187" spans="1:10" x14ac:dyDescent="0.3">
      <c r="A187" s="1" t="s">
        <v>162</v>
      </c>
      <c r="B187" s="7">
        <v>161.81</v>
      </c>
      <c r="C187" s="8">
        <v>0</v>
      </c>
      <c r="D187" s="1" t="s">
        <v>5</v>
      </c>
      <c r="E187" s="5">
        <f>FurnitureData[[#This Row],[price]]*FurnitureData[[#This Row],[sold]]</f>
        <v>0</v>
      </c>
      <c r="F187" t="str">
        <f>IF(FurnitureData[[#This Row],[price]]&lt;50,"Under 50",IF(FurnitureData[[#This Row],[price]]&lt;100,"50-100",IF(FurnitureData[[#This Row],[price]]&lt;200,"100-200","Over 200")))</f>
        <v>100-200</v>
      </c>
      <c r="G187" t="str">
        <f>IF(FurnitureData[[#This Row],[sold]]=0,"No Sales",IF(FurnitureData[[#This Row],[sold]]&lt;=10,"Low Sales",IF(FurnitureData[[#This Row],[sold]]&lt;=50,"Medium Sales","High Sales")))</f>
        <v>No Sales</v>
      </c>
      <c r="H187" s="1">
        <f>IF(FurnitureData[[#This Row],[price]]&gt;0,FurnitureData[[#This Row],[sold]]/FurnitureData[[#This Row],[price]],0)</f>
        <v>0</v>
      </c>
      <c r="I187" s="1">
        <f>LEN(FurnitureData[[#This Row],[productTitle]])</f>
        <v>128</v>
      </c>
      <c r="J187" s="1" t="s">
        <v>1999</v>
      </c>
    </row>
    <row r="188" spans="1:10" x14ac:dyDescent="0.3">
      <c r="A188" s="1" t="s">
        <v>163</v>
      </c>
      <c r="B188" s="7">
        <v>26.36</v>
      </c>
      <c r="C188" s="8">
        <v>1</v>
      </c>
      <c r="D188" s="1" t="s">
        <v>5</v>
      </c>
      <c r="E188" s="5">
        <f>FurnitureData[[#This Row],[price]]*FurnitureData[[#This Row],[sold]]</f>
        <v>26.36</v>
      </c>
      <c r="F188" t="str">
        <f>IF(FurnitureData[[#This Row],[price]]&lt;50,"Under 50",IF(FurnitureData[[#This Row],[price]]&lt;100,"50-100",IF(FurnitureData[[#This Row],[price]]&lt;200,"100-200","Over 200")))</f>
        <v>Under 50</v>
      </c>
      <c r="G188" t="str">
        <f>IF(FurnitureData[[#This Row],[sold]]=0,"No Sales",IF(FurnitureData[[#This Row],[sold]]&lt;=10,"Low Sales",IF(FurnitureData[[#This Row],[sold]]&lt;=50,"Medium Sales","High Sales")))</f>
        <v>Low Sales</v>
      </c>
      <c r="H188" s="1">
        <f>IF(FurnitureData[[#This Row],[price]]&gt;0,FurnitureData[[#This Row],[sold]]/FurnitureData[[#This Row],[price]],0)</f>
        <v>3.7936267071320182E-2</v>
      </c>
      <c r="I188" s="1">
        <f>LEN(FurnitureData[[#This Row],[productTitle]])</f>
        <v>118</v>
      </c>
      <c r="J188" s="1" t="e">
        <f>- Right-click data points</f>
        <v>#NAME?</v>
      </c>
    </row>
    <row r="189" spans="1:10" x14ac:dyDescent="0.3">
      <c r="A189" s="1" t="s">
        <v>164</v>
      </c>
      <c r="B189" s="7">
        <v>415.51</v>
      </c>
      <c r="C189" s="8">
        <v>1</v>
      </c>
      <c r="D189" s="1" t="s">
        <v>5</v>
      </c>
      <c r="E189" s="5">
        <f>FurnitureData[[#This Row],[price]]*FurnitureData[[#This Row],[sold]]</f>
        <v>415.51</v>
      </c>
      <c r="F189" t="str">
        <f>IF(FurnitureData[[#This Row],[price]]&lt;50,"Under 50",IF(FurnitureData[[#This Row],[price]]&lt;100,"50-100",IF(FurnitureData[[#This Row],[price]]&lt;200,"100-200","Over 200")))</f>
        <v>Over 200</v>
      </c>
      <c r="G189" t="str">
        <f>IF(FurnitureData[[#This Row],[sold]]=0,"No Sales",IF(FurnitureData[[#This Row],[sold]]&lt;=10,"Low Sales",IF(FurnitureData[[#This Row],[sold]]&lt;=50,"Medium Sales","High Sales")))</f>
        <v>Low Sales</v>
      </c>
      <c r="H189" s="1">
        <f>IF(FurnitureData[[#This Row],[price]]&gt;0,FurnitureData[[#This Row],[sold]]/FurnitureData[[#This Row],[price]],0)</f>
        <v>2.4066809463069482E-3</v>
      </c>
      <c r="I189" s="1">
        <f>LEN(FurnitureData[[#This Row],[productTitle]])</f>
        <v>128</v>
      </c>
      <c r="J189" s="1" t="s">
        <v>2000</v>
      </c>
    </row>
    <row r="190" spans="1:10" x14ac:dyDescent="0.3">
      <c r="A190" s="1" t="s">
        <v>107</v>
      </c>
      <c r="B190" s="7">
        <v>156.46</v>
      </c>
      <c r="C190" s="8">
        <v>3</v>
      </c>
      <c r="D190" s="1" t="s">
        <v>5</v>
      </c>
      <c r="E190" s="5">
        <f>FurnitureData[[#This Row],[price]]*FurnitureData[[#This Row],[sold]]</f>
        <v>469.38</v>
      </c>
      <c r="F190" t="str">
        <f>IF(FurnitureData[[#This Row],[price]]&lt;50,"Under 50",IF(FurnitureData[[#This Row],[price]]&lt;100,"50-100",IF(FurnitureData[[#This Row],[price]]&lt;200,"100-200","Over 200")))</f>
        <v>100-200</v>
      </c>
      <c r="G190" t="str">
        <f>IF(FurnitureData[[#This Row],[sold]]=0,"No Sales",IF(FurnitureData[[#This Row],[sold]]&lt;=10,"Low Sales",IF(FurnitureData[[#This Row],[sold]]&lt;=50,"Medium Sales","High Sales")))</f>
        <v>Low Sales</v>
      </c>
      <c r="H190" s="1">
        <f>IF(FurnitureData[[#This Row],[price]]&gt;0,FurnitureData[[#This Row],[sold]]/FurnitureData[[#This Row],[price]],0)</f>
        <v>1.9174229835101621E-2</v>
      </c>
      <c r="I190" s="1">
        <f>LEN(FurnitureData[[#This Row],[productTitle]])</f>
        <v>128</v>
      </c>
      <c r="J190" s="1" t="s">
        <v>2001</v>
      </c>
    </row>
    <row r="191" spans="1:10" x14ac:dyDescent="0.3">
      <c r="A191" s="1" t="s">
        <v>165</v>
      </c>
      <c r="B191" s="7">
        <v>325.77999999999997</v>
      </c>
      <c r="C191" s="8">
        <v>0</v>
      </c>
      <c r="D191" s="1" t="s">
        <v>5</v>
      </c>
      <c r="E191" s="5">
        <f>FurnitureData[[#This Row],[price]]*FurnitureData[[#This Row],[sold]]</f>
        <v>0</v>
      </c>
      <c r="F191" t="str">
        <f>IF(FurnitureData[[#This Row],[price]]&lt;50,"Under 50",IF(FurnitureData[[#This Row],[price]]&lt;100,"50-100",IF(FurnitureData[[#This Row],[price]]&lt;200,"100-200","Over 200")))</f>
        <v>Over 200</v>
      </c>
      <c r="G191" t="str">
        <f>IF(FurnitureData[[#This Row],[sold]]=0,"No Sales",IF(FurnitureData[[#This Row],[sold]]&lt;=10,"Low Sales",IF(FurnitureData[[#This Row],[sold]]&lt;=50,"Medium Sales","High Sales")))</f>
        <v>No Sales</v>
      </c>
      <c r="H191" s="1">
        <f>IF(FurnitureData[[#This Row],[price]]&gt;0,FurnitureData[[#This Row],[sold]]/FurnitureData[[#This Row],[price]],0)</f>
        <v>0</v>
      </c>
      <c r="I191" s="1">
        <f>LEN(FurnitureData[[#This Row],[productTitle]])</f>
        <v>86</v>
      </c>
      <c r="J191" s="1"/>
    </row>
    <row r="192" spans="1:10" x14ac:dyDescent="0.3">
      <c r="A192" s="1" t="s">
        <v>166</v>
      </c>
      <c r="B192" s="7">
        <v>141.43</v>
      </c>
      <c r="C192" s="8">
        <v>29</v>
      </c>
      <c r="D192" s="1" t="s">
        <v>5</v>
      </c>
      <c r="E192" s="5">
        <f>FurnitureData[[#This Row],[price]]*FurnitureData[[#This Row],[sold]]</f>
        <v>4101.47</v>
      </c>
      <c r="F192" t="str">
        <f>IF(FurnitureData[[#This Row],[price]]&lt;50,"Under 50",IF(FurnitureData[[#This Row],[price]]&lt;100,"50-100",IF(FurnitureData[[#This Row],[price]]&lt;200,"100-200","Over 200")))</f>
        <v>100-200</v>
      </c>
      <c r="G192" t="str">
        <f>IF(FurnitureData[[#This Row],[sold]]=0,"No Sales",IF(FurnitureData[[#This Row],[sold]]&lt;=10,"Low Sales",IF(FurnitureData[[#This Row],[sold]]&lt;=50,"Medium Sales","High Sales")))</f>
        <v>Medium Sales</v>
      </c>
      <c r="H192" s="1">
        <f>IF(FurnitureData[[#This Row],[price]]&gt;0,FurnitureData[[#This Row],[sold]]/FurnitureData[[#This Row],[price]],0)</f>
        <v>0.20504843385420349</v>
      </c>
      <c r="I192" s="1">
        <f>LEN(FurnitureData[[#This Row],[productTitle]])</f>
        <v>128</v>
      </c>
      <c r="J192" s="1" t="s">
        <v>1907</v>
      </c>
    </row>
    <row r="193" spans="1:10" x14ac:dyDescent="0.3">
      <c r="A193" s="1" t="s">
        <v>167</v>
      </c>
      <c r="B193" s="7">
        <v>349.73</v>
      </c>
      <c r="C193" s="8">
        <v>7</v>
      </c>
      <c r="D193" s="1" t="s">
        <v>5</v>
      </c>
      <c r="E193" s="5">
        <f>FurnitureData[[#This Row],[price]]*FurnitureData[[#This Row],[sold]]</f>
        <v>2448.11</v>
      </c>
      <c r="F193" t="str">
        <f>IF(FurnitureData[[#This Row],[price]]&lt;50,"Under 50",IF(FurnitureData[[#This Row],[price]]&lt;100,"50-100",IF(FurnitureData[[#This Row],[price]]&lt;200,"100-200","Over 200")))</f>
        <v>Over 200</v>
      </c>
      <c r="G193" t="str">
        <f>IF(FurnitureData[[#This Row],[sold]]=0,"No Sales",IF(FurnitureData[[#This Row],[sold]]&lt;=10,"Low Sales",IF(FurnitureData[[#This Row],[sold]]&lt;=50,"Medium Sales","High Sales")))</f>
        <v>Low Sales</v>
      </c>
      <c r="H193" s="1">
        <f>IF(FurnitureData[[#This Row],[price]]&gt;0,FurnitureData[[#This Row],[sold]]/FurnitureData[[#This Row],[price]],0)</f>
        <v>2.0015440482658048E-2</v>
      </c>
      <c r="I193" s="1">
        <f>LEN(FurnitureData[[#This Row],[productTitle]])</f>
        <v>121</v>
      </c>
      <c r="J193" s="1"/>
    </row>
    <row r="194" spans="1:10" x14ac:dyDescent="0.3">
      <c r="A194" s="1" t="s">
        <v>168</v>
      </c>
      <c r="B194" s="7">
        <v>111.07</v>
      </c>
      <c r="C194" s="8">
        <v>7</v>
      </c>
      <c r="D194" s="1" t="s">
        <v>5</v>
      </c>
      <c r="E194" s="5">
        <f>FurnitureData[[#This Row],[price]]*FurnitureData[[#This Row],[sold]]</f>
        <v>777.49</v>
      </c>
      <c r="F194" t="str">
        <f>IF(FurnitureData[[#This Row],[price]]&lt;50,"Under 50",IF(FurnitureData[[#This Row],[price]]&lt;100,"50-100",IF(FurnitureData[[#This Row],[price]]&lt;200,"100-200","Over 200")))</f>
        <v>100-200</v>
      </c>
      <c r="G194" t="str">
        <f>IF(FurnitureData[[#This Row],[sold]]=0,"No Sales",IF(FurnitureData[[#This Row],[sold]]&lt;=10,"Low Sales",IF(FurnitureData[[#This Row],[sold]]&lt;=50,"Medium Sales","High Sales")))</f>
        <v>Low Sales</v>
      </c>
      <c r="H194" s="1">
        <f>IF(FurnitureData[[#This Row],[price]]&gt;0,FurnitureData[[#This Row],[sold]]/FurnitureData[[#This Row],[price]],0)</f>
        <v>6.302331862789233E-2</v>
      </c>
      <c r="I194" s="1">
        <f>LEN(FurnitureData[[#This Row],[productTitle]])</f>
        <v>102</v>
      </c>
      <c r="J194" s="1" t="s">
        <v>2002</v>
      </c>
    </row>
    <row r="195" spans="1:10" x14ac:dyDescent="0.3">
      <c r="A195" s="1" t="s">
        <v>169</v>
      </c>
      <c r="B195" s="7">
        <v>301.72000000000003</v>
      </c>
      <c r="C195" s="8">
        <v>0</v>
      </c>
      <c r="D195" s="1" t="s">
        <v>5</v>
      </c>
      <c r="E195" s="5">
        <f>FurnitureData[[#This Row],[price]]*FurnitureData[[#This Row],[sold]]</f>
        <v>0</v>
      </c>
      <c r="F195" t="str">
        <f>IF(FurnitureData[[#This Row],[price]]&lt;50,"Under 50",IF(FurnitureData[[#This Row],[price]]&lt;100,"50-100",IF(FurnitureData[[#This Row],[price]]&lt;200,"100-200","Over 200")))</f>
        <v>Over 200</v>
      </c>
      <c r="G195" t="str">
        <f>IF(FurnitureData[[#This Row],[sold]]=0,"No Sales",IF(FurnitureData[[#This Row],[sold]]&lt;=10,"Low Sales",IF(FurnitureData[[#This Row],[sold]]&lt;=50,"Medium Sales","High Sales")))</f>
        <v>No Sales</v>
      </c>
      <c r="H195" s="1">
        <f>IF(FurnitureData[[#This Row],[price]]&gt;0,FurnitureData[[#This Row],[sold]]/FurnitureData[[#This Row],[price]],0)</f>
        <v>0</v>
      </c>
      <c r="I195" s="1">
        <f>LEN(FurnitureData[[#This Row],[productTitle]])</f>
        <v>121</v>
      </c>
      <c r="J195" s="1"/>
    </row>
    <row r="196" spans="1:10" x14ac:dyDescent="0.3">
      <c r="A196" s="1" t="s">
        <v>170</v>
      </c>
      <c r="B196" s="7">
        <v>10.85</v>
      </c>
      <c r="C196" s="8">
        <v>87</v>
      </c>
      <c r="D196" s="1" t="s">
        <v>1801</v>
      </c>
      <c r="E196" s="5">
        <f>FurnitureData[[#This Row],[price]]*FurnitureData[[#This Row],[sold]]</f>
        <v>943.94999999999993</v>
      </c>
      <c r="F196" t="str">
        <f>IF(FurnitureData[[#This Row],[price]]&lt;50,"Under 50",IF(FurnitureData[[#This Row],[price]]&lt;100,"50-100",IF(FurnitureData[[#This Row],[price]]&lt;200,"100-200","Over 200")))</f>
        <v>Under 50</v>
      </c>
      <c r="G196" t="str">
        <f>IF(FurnitureData[[#This Row],[sold]]=0,"No Sales",IF(FurnitureData[[#This Row],[sold]]&lt;=10,"Low Sales",IF(FurnitureData[[#This Row],[sold]]&lt;=50,"Medium Sales","High Sales")))</f>
        <v>High Sales</v>
      </c>
      <c r="H196" s="1">
        <f>IF(FurnitureData[[#This Row],[price]]&gt;0,FurnitureData[[#This Row],[sold]]/FurnitureData[[#This Row],[price]],0)</f>
        <v>8.0184331797235018</v>
      </c>
      <c r="I196" s="1">
        <f>LEN(FurnitureData[[#This Row],[productTitle]])</f>
        <v>118</v>
      </c>
      <c r="J196" s="1" t="s">
        <v>2003</v>
      </c>
    </row>
    <row r="197" spans="1:10" x14ac:dyDescent="0.3">
      <c r="A197" s="1" t="s">
        <v>171</v>
      </c>
      <c r="B197" s="7">
        <v>47.81</v>
      </c>
      <c r="C197" s="8">
        <v>2</v>
      </c>
      <c r="D197" s="1" t="s">
        <v>5</v>
      </c>
      <c r="E197" s="5">
        <f>FurnitureData[[#This Row],[price]]*FurnitureData[[#This Row],[sold]]</f>
        <v>95.62</v>
      </c>
      <c r="F197" t="str">
        <f>IF(FurnitureData[[#This Row],[price]]&lt;50,"Under 50",IF(FurnitureData[[#This Row],[price]]&lt;100,"50-100",IF(FurnitureData[[#This Row],[price]]&lt;200,"100-200","Over 200")))</f>
        <v>Under 50</v>
      </c>
      <c r="G197" t="str">
        <f>IF(FurnitureData[[#This Row],[sold]]=0,"No Sales",IF(FurnitureData[[#This Row],[sold]]&lt;=10,"Low Sales",IF(FurnitureData[[#This Row],[sold]]&lt;=50,"Medium Sales","High Sales")))</f>
        <v>Low Sales</v>
      </c>
      <c r="H197" s="1">
        <f>IF(FurnitureData[[#This Row],[price]]&gt;0,FurnitureData[[#This Row],[sold]]/FurnitureData[[#This Row],[price]],0)</f>
        <v>4.1832252666806104E-2</v>
      </c>
      <c r="I197" s="1">
        <f>LEN(FurnitureData[[#This Row],[productTitle]])</f>
        <v>73</v>
      </c>
      <c r="J197" s="1" t="s">
        <v>2004</v>
      </c>
    </row>
    <row r="198" spans="1:10" x14ac:dyDescent="0.3">
      <c r="A198" s="1" t="s">
        <v>172</v>
      </c>
      <c r="B198" s="7">
        <v>117.38</v>
      </c>
      <c r="C198" s="8">
        <v>21</v>
      </c>
      <c r="D198" s="1" t="s">
        <v>5</v>
      </c>
      <c r="E198" s="5">
        <f>FurnitureData[[#This Row],[price]]*FurnitureData[[#This Row],[sold]]</f>
        <v>2464.98</v>
      </c>
      <c r="F198" t="str">
        <f>IF(FurnitureData[[#This Row],[price]]&lt;50,"Under 50",IF(FurnitureData[[#This Row],[price]]&lt;100,"50-100",IF(FurnitureData[[#This Row],[price]]&lt;200,"100-200","Over 200")))</f>
        <v>100-200</v>
      </c>
      <c r="G198" t="str">
        <f>IF(FurnitureData[[#This Row],[sold]]=0,"No Sales",IF(FurnitureData[[#This Row],[sold]]&lt;=10,"Low Sales",IF(FurnitureData[[#This Row],[sold]]&lt;=50,"Medium Sales","High Sales")))</f>
        <v>Medium Sales</v>
      </c>
      <c r="H198" s="1">
        <f>IF(FurnitureData[[#This Row],[price]]&gt;0,FurnitureData[[#This Row],[sold]]/FurnitureData[[#This Row],[price]],0)</f>
        <v>0.1789061168853297</v>
      </c>
      <c r="I198" s="1">
        <f>LEN(FurnitureData[[#This Row],[productTitle]])</f>
        <v>127</v>
      </c>
      <c r="J198" s="1" t="s">
        <v>2005</v>
      </c>
    </row>
    <row r="199" spans="1:10" x14ac:dyDescent="0.3">
      <c r="A199" s="1" t="s">
        <v>173</v>
      </c>
      <c r="B199" s="7">
        <v>699.75</v>
      </c>
      <c r="C199" s="8">
        <v>1</v>
      </c>
      <c r="D199" s="1" t="s">
        <v>5</v>
      </c>
      <c r="E199" s="5">
        <f>FurnitureData[[#This Row],[price]]*FurnitureData[[#This Row],[sold]]</f>
        <v>699.75</v>
      </c>
      <c r="F199" t="str">
        <f>IF(FurnitureData[[#This Row],[price]]&lt;50,"Under 50",IF(FurnitureData[[#This Row],[price]]&lt;100,"50-100",IF(FurnitureData[[#This Row],[price]]&lt;200,"100-200","Over 200")))</f>
        <v>Over 200</v>
      </c>
      <c r="G199" t="str">
        <f>IF(FurnitureData[[#This Row],[sold]]=0,"No Sales",IF(FurnitureData[[#This Row],[sold]]&lt;=10,"Low Sales",IF(FurnitureData[[#This Row],[sold]]&lt;=50,"Medium Sales","High Sales")))</f>
        <v>Low Sales</v>
      </c>
      <c r="H199" s="1">
        <f>IF(FurnitureData[[#This Row],[price]]&gt;0,FurnitureData[[#This Row],[sold]]/FurnitureData[[#This Row],[price]],0)</f>
        <v>1.4290818149339049E-3</v>
      </c>
      <c r="I199" s="1">
        <f>LEN(FurnitureData[[#This Row],[productTitle]])</f>
        <v>110</v>
      </c>
      <c r="J199" s="1"/>
    </row>
    <row r="200" spans="1:10" x14ac:dyDescent="0.3">
      <c r="A200" s="1" t="s">
        <v>174</v>
      </c>
      <c r="B200" s="7">
        <v>187.88</v>
      </c>
      <c r="C200" s="8">
        <v>6</v>
      </c>
      <c r="D200" s="1" t="s">
        <v>5</v>
      </c>
      <c r="E200" s="5">
        <f>FurnitureData[[#This Row],[price]]*FurnitureData[[#This Row],[sold]]</f>
        <v>1127.28</v>
      </c>
      <c r="F200" t="str">
        <f>IF(FurnitureData[[#This Row],[price]]&lt;50,"Under 50",IF(FurnitureData[[#This Row],[price]]&lt;100,"50-100",IF(FurnitureData[[#This Row],[price]]&lt;200,"100-200","Over 200")))</f>
        <v>100-200</v>
      </c>
      <c r="G200" t="str">
        <f>IF(FurnitureData[[#This Row],[sold]]=0,"No Sales",IF(FurnitureData[[#This Row],[sold]]&lt;=10,"Low Sales",IF(FurnitureData[[#This Row],[sold]]&lt;=50,"Medium Sales","High Sales")))</f>
        <v>Low Sales</v>
      </c>
      <c r="H200" s="1">
        <f>IF(FurnitureData[[#This Row],[price]]&gt;0,FurnitureData[[#This Row],[sold]]/FurnitureData[[#This Row],[price]],0)</f>
        <v>3.1935277836917179E-2</v>
      </c>
      <c r="I200" s="1">
        <f>LEN(FurnitureData[[#This Row],[productTitle]])</f>
        <v>128</v>
      </c>
      <c r="J200" s="1" t="s">
        <v>1907</v>
      </c>
    </row>
    <row r="201" spans="1:10" x14ac:dyDescent="0.3">
      <c r="A201" s="1" t="s">
        <v>175</v>
      </c>
      <c r="B201" s="7">
        <v>61.61</v>
      </c>
      <c r="C201" s="8">
        <v>2</v>
      </c>
      <c r="D201" s="1" t="s">
        <v>5</v>
      </c>
      <c r="E201" s="5">
        <f>FurnitureData[[#This Row],[price]]*FurnitureData[[#This Row],[sold]]</f>
        <v>123.22</v>
      </c>
      <c r="F201" t="str">
        <f>IF(FurnitureData[[#This Row],[price]]&lt;50,"Under 50",IF(FurnitureData[[#This Row],[price]]&lt;100,"50-100",IF(FurnitureData[[#This Row],[price]]&lt;200,"100-200","Over 200")))</f>
        <v>50-100</v>
      </c>
      <c r="G201" t="str">
        <f>IF(FurnitureData[[#This Row],[sold]]=0,"No Sales",IF(FurnitureData[[#This Row],[sold]]&lt;=10,"Low Sales",IF(FurnitureData[[#This Row],[sold]]&lt;=50,"Medium Sales","High Sales")))</f>
        <v>Low Sales</v>
      </c>
      <c r="H201" s="1">
        <f>IF(FurnitureData[[#This Row],[price]]&gt;0,FurnitureData[[#This Row],[sold]]/FurnitureData[[#This Row],[price]],0)</f>
        <v>3.2462262619704592E-2</v>
      </c>
      <c r="I201" s="1">
        <f>LEN(FurnitureData[[#This Row],[productTitle]])</f>
        <v>127</v>
      </c>
      <c r="J201" s="1"/>
    </row>
    <row r="202" spans="1:10" x14ac:dyDescent="0.3">
      <c r="A202" s="1" t="s">
        <v>176</v>
      </c>
      <c r="B202" s="7">
        <v>26.79</v>
      </c>
      <c r="C202" s="8">
        <v>4</v>
      </c>
      <c r="D202" s="1" t="s">
        <v>5</v>
      </c>
      <c r="E202" s="5">
        <f>FurnitureData[[#This Row],[price]]*FurnitureData[[#This Row],[sold]]</f>
        <v>107.16</v>
      </c>
      <c r="F202" t="str">
        <f>IF(FurnitureData[[#This Row],[price]]&lt;50,"Under 50",IF(FurnitureData[[#This Row],[price]]&lt;100,"50-100",IF(FurnitureData[[#This Row],[price]]&lt;200,"100-200","Over 200")))</f>
        <v>Under 50</v>
      </c>
      <c r="G202" t="str">
        <f>IF(FurnitureData[[#This Row],[sold]]=0,"No Sales",IF(FurnitureData[[#This Row],[sold]]&lt;=10,"Low Sales",IF(FurnitureData[[#This Row],[sold]]&lt;=50,"Medium Sales","High Sales")))</f>
        <v>Low Sales</v>
      </c>
      <c r="H202" s="1">
        <f>IF(FurnitureData[[#This Row],[price]]&gt;0,FurnitureData[[#This Row],[sold]]/FurnitureData[[#This Row],[price]],0)</f>
        <v>0.14930944382232178</v>
      </c>
      <c r="I202" s="1">
        <f>LEN(FurnitureData[[#This Row],[productTitle]])</f>
        <v>113</v>
      </c>
      <c r="J202" s="1" t="s">
        <v>2006</v>
      </c>
    </row>
    <row r="203" spans="1:10" x14ac:dyDescent="0.3">
      <c r="A203" s="1" t="s">
        <v>177</v>
      </c>
      <c r="B203" s="7">
        <v>140.9</v>
      </c>
      <c r="C203" s="8">
        <v>0</v>
      </c>
      <c r="D203" s="1" t="s">
        <v>5</v>
      </c>
      <c r="E203" s="5">
        <f>FurnitureData[[#This Row],[price]]*FurnitureData[[#This Row],[sold]]</f>
        <v>0</v>
      </c>
      <c r="F203" t="str">
        <f>IF(FurnitureData[[#This Row],[price]]&lt;50,"Under 50",IF(FurnitureData[[#This Row],[price]]&lt;100,"50-100",IF(FurnitureData[[#This Row],[price]]&lt;200,"100-200","Over 200")))</f>
        <v>100-200</v>
      </c>
      <c r="G203" t="str">
        <f>IF(FurnitureData[[#This Row],[sold]]=0,"No Sales",IF(FurnitureData[[#This Row],[sold]]&lt;=10,"Low Sales",IF(FurnitureData[[#This Row],[sold]]&lt;=50,"Medium Sales","High Sales")))</f>
        <v>No Sales</v>
      </c>
      <c r="H203" s="1">
        <f>IF(FurnitureData[[#This Row],[price]]&gt;0,FurnitureData[[#This Row],[sold]]/FurnitureData[[#This Row],[price]],0)</f>
        <v>0</v>
      </c>
      <c r="I203" s="1">
        <f>LEN(FurnitureData[[#This Row],[productTitle]])</f>
        <v>117</v>
      </c>
      <c r="J203" s="1"/>
    </row>
    <row r="204" spans="1:10" x14ac:dyDescent="0.3">
      <c r="A204" s="1" t="s">
        <v>178</v>
      </c>
      <c r="B204" s="7">
        <v>287.8</v>
      </c>
      <c r="C204" s="8">
        <v>1</v>
      </c>
      <c r="D204" s="1" t="s">
        <v>5</v>
      </c>
      <c r="E204" s="5">
        <f>FurnitureData[[#This Row],[price]]*FurnitureData[[#This Row],[sold]]</f>
        <v>287.8</v>
      </c>
      <c r="F204" t="str">
        <f>IF(FurnitureData[[#This Row],[price]]&lt;50,"Under 50",IF(FurnitureData[[#This Row],[price]]&lt;100,"50-100",IF(FurnitureData[[#This Row],[price]]&lt;200,"100-200","Over 200")))</f>
        <v>Over 200</v>
      </c>
      <c r="G204" t="str">
        <f>IF(FurnitureData[[#This Row],[sold]]=0,"No Sales",IF(FurnitureData[[#This Row],[sold]]&lt;=10,"Low Sales",IF(FurnitureData[[#This Row],[sold]]&lt;=50,"Medium Sales","High Sales")))</f>
        <v>Low Sales</v>
      </c>
      <c r="H204" s="1">
        <f>IF(FurnitureData[[#This Row],[price]]&gt;0,FurnitureData[[#This Row],[sold]]/FurnitureData[[#This Row],[price]],0)</f>
        <v>3.4746351633078527E-3</v>
      </c>
      <c r="I204" s="1">
        <f>LEN(FurnitureData[[#This Row],[productTitle]])</f>
        <v>113</v>
      </c>
      <c r="J204" s="1" t="s">
        <v>2007</v>
      </c>
    </row>
    <row r="205" spans="1:10" x14ac:dyDescent="0.3">
      <c r="A205" s="1" t="s">
        <v>179</v>
      </c>
      <c r="B205" s="7">
        <v>685.54</v>
      </c>
      <c r="C205" s="8">
        <v>2</v>
      </c>
      <c r="D205" s="1" t="s">
        <v>5</v>
      </c>
      <c r="E205" s="5">
        <f>FurnitureData[[#This Row],[price]]*FurnitureData[[#This Row],[sold]]</f>
        <v>1371.08</v>
      </c>
      <c r="F205" t="str">
        <f>IF(FurnitureData[[#This Row],[price]]&lt;50,"Under 50",IF(FurnitureData[[#This Row],[price]]&lt;100,"50-100",IF(FurnitureData[[#This Row],[price]]&lt;200,"100-200","Over 200")))</f>
        <v>Over 200</v>
      </c>
      <c r="G205" t="str">
        <f>IF(FurnitureData[[#This Row],[sold]]=0,"No Sales",IF(FurnitureData[[#This Row],[sold]]&lt;=10,"Low Sales",IF(FurnitureData[[#This Row],[sold]]&lt;=50,"Medium Sales","High Sales")))</f>
        <v>Low Sales</v>
      </c>
      <c r="H205" s="1">
        <f>IF(FurnitureData[[#This Row],[price]]&gt;0,FurnitureData[[#This Row],[sold]]/FurnitureData[[#This Row],[price]],0)</f>
        <v>2.9174081745777054E-3</v>
      </c>
      <c r="I205" s="1">
        <f>LEN(FurnitureData[[#This Row],[productTitle]])</f>
        <v>128</v>
      </c>
      <c r="J205" s="1" t="s">
        <v>2008</v>
      </c>
    </row>
    <row r="206" spans="1:10" x14ac:dyDescent="0.3">
      <c r="A206" s="1" t="s">
        <v>180</v>
      </c>
      <c r="B206" s="7">
        <v>121.07</v>
      </c>
      <c r="C206" s="8">
        <v>1</v>
      </c>
      <c r="D206" s="1" t="s">
        <v>5</v>
      </c>
      <c r="E206" s="5">
        <f>FurnitureData[[#This Row],[price]]*FurnitureData[[#This Row],[sold]]</f>
        <v>121.07</v>
      </c>
      <c r="F206" t="str">
        <f>IF(FurnitureData[[#This Row],[price]]&lt;50,"Under 50",IF(FurnitureData[[#This Row],[price]]&lt;100,"50-100",IF(FurnitureData[[#This Row],[price]]&lt;200,"100-200","Over 200")))</f>
        <v>100-200</v>
      </c>
      <c r="G206" t="str">
        <f>IF(FurnitureData[[#This Row],[sold]]=0,"No Sales",IF(FurnitureData[[#This Row],[sold]]&lt;=10,"Low Sales",IF(FurnitureData[[#This Row],[sold]]&lt;=50,"Medium Sales","High Sales")))</f>
        <v>Low Sales</v>
      </c>
      <c r="H206" s="1">
        <f>IF(FurnitureData[[#This Row],[price]]&gt;0,FurnitureData[[#This Row],[sold]]/FurnitureData[[#This Row],[price]],0)</f>
        <v>8.2596844800528618E-3</v>
      </c>
      <c r="I206" s="1">
        <f>LEN(FurnitureData[[#This Row],[productTitle]])</f>
        <v>124</v>
      </c>
      <c r="J206" s="1" t="s">
        <v>2009</v>
      </c>
    </row>
    <row r="207" spans="1:10" x14ac:dyDescent="0.3">
      <c r="A207" s="1" t="s">
        <v>181</v>
      </c>
      <c r="B207" s="7">
        <v>51.58</v>
      </c>
      <c r="C207" s="8">
        <v>0</v>
      </c>
      <c r="D207" s="1" t="s">
        <v>5</v>
      </c>
      <c r="E207" s="5">
        <f>FurnitureData[[#This Row],[price]]*FurnitureData[[#This Row],[sold]]</f>
        <v>0</v>
      </c>
      <c r="F207" t="str">
        <f>IF(FurnitureData[[#This Row],[price]]&lt;50,"Under 50",IF(FurnitureData[[#This Row],[price]]&lt;100,"50-100",IF(FurnitureData[[#This Row],[price]]&lt;200,"100-200","Over 200")))</f>
        <v>50-100</v>
      </c>
      <c r="G207" t="str">
        <f>IF(FurnitureData[[#This Row],[sold]]=0,"No Sales",IF(FurnitureData[[#This Row],[sold]]&lt;=10,"Low Sales",IF(FurnitureData[[#This Row],[sold]]&lt;=50,"Medium Sales","High Sales")))</f>
        <v>No Sales</v>
      </c>
      <c r="H207" s="1">
        <f>IF(FurnitureData[[#This Row],[price]]&gt;0,FurnitureData[[#This Row],[sold]]/FurnitureData[[#This Row],[price]],0)</f>
        <v>0</v>
      </c>
      <c r="I207" s="1">
        <f>LEN(FurnitureData[[#This Row],[productTitle]])</f>
        <v>115</v>
      </c>
      <c r="J207" s="1"/>
    </row>
    <row r="208" spans="1:10" x14ac:dyDescent="0.3">
      <c r="A208" s="1" t="s">
        <v>182</v>
      </c>
      <c r="B208" s="7">
        <v>149.04</v>
      </c>
      <c r="C208" s="8">
        <v>1</v>
      </c>
      <c r="D208" s="1" t="s">
        <v>5</v>
      </c>
      <c r="E208" s="5">
        <f>FurnitureData[[#This Row],[price]]*FurnitureData[[#This Row],[sold]]</f>
        <v>149.04</v>
      </c>
      <c r="F208" t="str">
        <f>IF(FurnitureData[[#This Row],[price]]&lt;50,"Under 50",IF(FurnitureData[[#This Row],[price]]&lt;100,"50-100",IF(FurnitureData[[#This Row],[price]]&lt;200,"100-200","Over 200")))</f>
        <v>100-200</v>
      </c>
      <c r="G208" t="str">
        <f>IF(FurnitureData[[#This Row],[sold]]=0,"No Sales",IF(FurnitureData[[#This Row],[sold]]&lt;=10,"Low Sales",IF(FurnitureData[[#This Row],[sold]]&lt;=50,"Medium Sales","High Sales")))</f>
        <v>Low Sales</v>
      </c>
      <c r="H208" s="1">
        <f>IF(FurnitureData[[#This Row],[price]]&gt;0,FurnitureData[[#This Row],[sold]]/FurnitureData[[#This Row],[price]],0)</f>
        <v>6.7096081588835215E-3</v>
      </c>
      <c r="I208" s="1">
        <f>LEN(FurnitureData[[#This Row],[productTitle]])</f>
        <v>120</v>
      </c>
      <c r="J208" s="1" t="s">
        <v>2010</v>
      </c>
    </row>
    <row r="209" spans="1:10" x14ac:dyDescent="0.3">
      <c r="A209" s="1" t="s">
        <v>183</v>
      </c>
      <c r="B209" s="7">
        <v>55.63</v>
      </c>
      <c r="C209" s="8">
        <v>1</v>
      </c>
      <c r="D209" s="1" t="s">
        <v>5</v>
      </c>
      <c r="E209" s="5">
        <f>FurnitureData[[#This Row],[price]]*FurnitureData[[#This Row],[sold]]</f>
        <v>55.63</v>
      </c>
      <c r="F209" t="str">
        <f>IF(FurnitureData[[#This Row],[price]]&lt;50,"Under 50",IF(FurnitureData[[#This Row],[price]]&lt;100,"50-100",IF(FurnitureData[[#This Row],[price]]&lt;200,"100-200","Over 200")))</f>
        <v>50-100</v>
      </c>
      <c r="G209" t="str">
        <f>IF(FurnitureData[[#This Row],[sold]]=0,"No Sales",IF(FurnitureData[[#This Row],[sold]]&lt;=10,"Low Sales",IF(FurnitureData[[#This Row],[sold]]&lt;=50,"Medium Sales","High Sales")))</f>
        <v>Low Sales</v>
      </c>
      <c r="H209" s="1">
        <f>IF(FurnitureData[[#This Row],[price]]&gt;0,FurnitureData[[#This Row],[sold]]/FurnitureData[[#This Row],[price]],0)</f>
        <v>1.7975912277548085E-2</v>
      </c>
      <c r="I209" s="1">
        <f>LEN(FurnitureData[[#This Row],[productTitle]])</f>
        <v>126</v>
      </c>
      <c r="J209" s="1"/>
    </row>
    <row r="210" spans="1:10" x14ac:dyDescent="0.3">
      <c r="A210" s="1" t="s">
        <v>184</v>
      </c>
      <c r="B210" s="7">
        <v>183.3</v>
      </c>
      <c r="C210" s="8">
        <v>1</v>
      </c>
      <c r="D210" s="1" t="s">
        <v>5</v>
      </c>
      <c r="E210" s="5">
        <f>FurnitureData[[#This Row],[price]]*FurnitureData[[#This Row],[sold]]</f>
        <v>183.3</v>
      </c>
      <c r="F210" t="str">
        <f>IF(FurnitureData[[#This Row],[price]]&lt;50,"Under 50",IF(FurnitureData[[#This Row],[price]]&lt;100,"50-100",IF(FurnitureData[[#This Row],[price]]&lt;200,"100-200","Over 200")))</f>
        <v>100-200</v>
      </c>
      <c r="G210" t="str">
        <f>IF(FurnitureData[[#This Row],[sold]]=0,"No Sales",IF(FurnitureData[[#This Row],[sold]]&lt;=10,"Low Sales",IF(FurnitureData[[#This Row],[sold]]&lt;=50,"Medium Sales","High Sales")))</f>
        <v>Low Sales</v>
      </c>
      <c r="H210" s="1">
        <f>IF(FurnitureData[[#This Row],[price]]&gt;0,FurnitureData[[#This Row],[sold]]/FurnitureData[[#This Row],[price]],0)</f>
        <v>5.455537370430987E-3</v>
      </c>
      <c r="I210" s="1">
        <f>LEN(FurnitureData[[#This Row],[productTitle]])</f>
        <v>128</v>
      </c>
      <c r="J210" s="1" t="s">
        <v>1907</v>
      </c>
    </row>
    <row r="211" spans="1:10" x14ac:dyDescent="0.3">
      <c r="A211" s="1" t="s">
        <v>185</v>
      </c>
      <c r="B211" s="7">
        <v>158.57</v>
      </c>
      <c r="C211" s="8">
        <v>0</v>
      </c>
      <c r="D211" s="1" t="s">
        <v>5</v>
      </c>
      <c r="E211" s="5">
        <f>FurnitureData[[#This Row],[price]]*FurnitureData[[#This Row],[sold]]</f>
        <v>0</v>
      </c>
      <c r="F211" t="str">
        <f>IF(FurnitureData[[#This Row],[price]]&lt;50,"Under 50",IF(FurnitureData[[#This Row],[price]]&lt;100,"50-100",IF(FurnitureData[[#This Row],[price]]&lt;200,"100-200","Over 200")))</f>
        <v>100-200</v>
      </c>
      <c r="G211" t="str">
        <f>IF(FurnitureData[[#This Row],[sold]]=0,"No Sales",IF(FurnitureData[[#This Row],[sold]]&lt;=10,"Low Sales",IF(FurnitureData[[#This Row],[sold]]&lt;=50,"Medium Sales","High Sales")))</f>
        <v>No Sales</v>
      </c>
      <c r="H211" s="1">
        <f>IF(FurnitureData[[#This Row],[price]]&gt;0,FurnitureData[[#This Row],[sold]]/FurnitureData[[#This Row],[price]],0)</f>
        <v>0</v>
      </c>
      <c r="I211" s="1">
        <f>LEN(FurnitureData[[#This Row],[productTitle]])</f>
        <v>113</v>
      </c>
      <c r="J211" s="1"/>
    </row>
    <row r="212" spans="1:10" x14ac:dyDescent="0.3">
      <c r="A212" s="1" t="s">
        <v>186</v>
      </c>
      <c r="B212" s="7">
        <v>75.8</v>
      </c>
      <c r="C212" s="8">
        <v>12</v>
      </c>
      <c r="D212" s="1" t="s">
        <v>5</v>
      </c>
      <c r="E212" s="5">
        <f>FurnitureData[[#This Row],[price]]*FurnitureData[[#This Row],[sold]]</f>
        <v>909.59999999999991</v>
      </c>
      <c r="F212" t="str">
        <f>IF(FurnitureData[[#This Row],[price]]&lt;50,"Under 50",IF(FurnitureData[[#This Row],[price]]&lt;100,"50-100",IF(FurnitureData[[#This Row],[price]]&lt;200,"100-200","Over 200")))</f>
        <v>50-100</v>
      </c>
      <c r="G212" t="str">
        <f>IF(FurnitureData[[#This Row],[sold]]=0,"No Sales",IF(FurnitureData[[#This Row],[sold]]&lt;=10,"Low Sales",IF(FurnitureData[[#This Row],[sold]]&lt;=50,"Medium Sales","High Sales")))</f>
        <v>Medium Sales</v>
      </c>
      <c r="H212" s="1">
        <f>IF(FurnitureData[[#This Row],[price]]&gt;0,FurnitureData[[#This Row],[sold]]/FurnitureData[[#This Row],[price]],0)</f>
        <v>0.15831134564643801</v>
      </c>
      <c r="I212" s="1">
        <f>LEN(FurnitureData[[#This Row],[productTitle]])</f>
        <v>112</v>
      </c>
      <c r="J212" s="1" t="s">
        <v>2011</v>
      </c>
    </row>
    <row r="213" spans="1:10" x14ac:dyDescent="0.3">
      <c r="A213" s="1" t="s">
        <v>187</v>
      </c>
      <c r="B213" s="7">
        <v>21.2</v>
      </c>
      <c r="C213" s="8">
        <v>8</v>
      </c>
      <c r="D213" s="1" t="s">
        <v>5</v>
      </c>
      <c r="E213" s="5">
        <f>FurnitureData[[#This Row],[price]]*FurnitureData[[#This Row],[sold]]</f>
        <v>169.6</v>
      </c>
      <c r="F213" t="str">
        <f>IF(FurnitureData[[#This Row],[price]]&lt;50,"Under 50",IF(FurnitureData[[#This Row],[price]]&lt;100,"50-100",IF(FurnitureData[[#This Row],[price]]&lt;200,"100-200","Over 200")))</f>
        <v>Under 50</v>
      </c>
      <c r="G213" t="str">
        <f>IF(FurnitureData[[#This Row],[sold]]=0,"No Sales",IF(FurnitureData[[#This Row],[sold]]&lt;=10,"Low Sales",IF(FurnitureData[[#This Row],[sold]]&lt;=50,"Medium Sales","High Sales")))</f>
        <v>Low Sales</v>
      </c>
      <c r="H213" s="1">
        <f>IF(FurnitureData[[#This Row],[price]]&gt;0,FurnitureData[[#This Row],[sold]]/FurnitureData[[#This Row],[price]],0)</f>
        <v>0.37735849056603776</v>
      </c>
      <c r="I213" s="1">
        <f>LEN(FurnitureData[[#This Row],[productTitle]])</f>
        <v>128</v>
      </c>
      <c r="J213" s="1"/>
    </row>
    <row r="214" spans="1:10" x14ac:dyDescent="0.3">
      <c r="A214" s="1" t="s">
        <v>188</v>
      </c>
      <c r="B214" s="7">
        <v>117.65</v>
      </c>
      <c r="C214" s="8">
        <v>0</v>
      </c>
      <c r="D214" s="1" t="s">
        <v>5</v>
      </c>
      <c r="E214" s="5">
        <f>FurnitureData[[#This Row],[price]]*FurnitureData[[#This Row],[sold]]</f>
        <v>0</v>
      </c>
      <c r="F214" t="str">
        <f>IF(FurnitureData[[#This Row],[price]]&lt;50,"Under 50",IF(FurnitureData[[#This Row],[price]]&lt;100,"50-100",IF(FurnitureData[[#This Row],[price]]&lt;200,"100-200","Over 200")))</f>
        <v>100-200</v>
      </c>
      <c r="G214" t="str">
        <f>IF(FurnitureData[[#This Row],[sold]]=0,"No Sales",IF(FurnitureData[[#This Row],[sold]]&lt;=10,"Low Sales",IF(FurnitureData[[#This Row],[sold]]&lt;=50,"Medium Sales","High Sales")))</f>
        <v>No Sales</v>
      </c>
      <c r="H214" s="1">
        <f>IF(FurnitureData[[#This Row],[price]]&gt;0,FurnitureData[[#This Row],[sold]]/FurnitureData[[#This Row],[price]],0)</f>
        <v>0</v>
      </c>
      <c r="I214" s="1">
        <f>LEN(FurnitureData[[#This Row],[productTitle]])</f>
        <v>125</v>
      </c>
      <c r="J214" s="1" t="s">
        <v>2012</v>
      </c>
    </row>
    <row r="215" spans="1:10" x14ac:dyDescent="0.3">
      <c r="A215" s="1" t="s">
        <v>189</v>
      </c>
      <c r="B215" s="7">
        <v>136.72999999999999</v>
      </c>
      <c r="C215" s="8">
        <v>0</v>
      </c>
      <c r="D215" s="1" t="s">
        <v>5</v>
      </c>
      <c r="E215" s="5">
        <f>FurnitureData[[#This Row],[price]]*FurnitureData[[#This Row],[sold]]</f>
        <v>0</v>
      </c>
      <c r="F215" t="str">
        <f>IF(FurnitureData[[#This Row],[price]]&lt;50,"Under 50",IF(FurnitureData[[#This Row],[price]]&lt;100,"50-100",IF(FurnitureData[[#This Row],[price]]&lt;200,"100-200","Over 200")))</f>
        <v>100-200</v>
      </c>
      <c r="G215" t="str">
        <f>IF(FurnitureData[[#This Row],[sold]]=0,"No Sales",IF(FurnitureData[[#This Row],[sold]]&lt;=10,"Low Sales",IF(FurnitureData[[#This Row],[sold]]&lt;=50,"Medium Sales","High Sales")))</f>
        <v>No Sales</v>
      </c>
      <c r="H215" s="1">
        <f>IF(FurnitureData[[#This Row],[price]]&gt;0,FurnitureData[[#This Row],[sold]]/FurnitureData[[#This Row],[price]],0)</f>
        <v>0</v>
      </c>
      <c r="I215" s="1">
        <f>LEN(FurnitureData[[#This Row],[productTitle]])</f>
        <v>98</v>
      </c>
      <c r="J215" s="1"/>
    </row>
    <row r="216" spans="1:10" x14ac:dyDescent="0.3">
      <c r="A216" s="1" t="s">
        <v>190</v>
      </c>
      <c r="B216" s="7">
        <v>100</v>
      </c>
      <c r="C216" s="8">
        <v>2</v>
      </c>
      <c r="D216" s="1" t="s">
        <v>5</v>
      </c>
      <c r="E216" s="5">
        <f>FurnitureData[[#This Row],[price]]*FurnitureData[[#This Row],[sold]]</f>
        <v>200</v>
      </c>
      <c r="F216" t="str">
        <f>IF(FurnitureData[[#This Row],[price]]&lt;50,"Under 50",IF(FurnitureData[[#This Row],[price]]&lt;100,"50-100",IF(FurnitureData[[#This Row],[price]]&lt;200,"100-200","Over 200")))</f>
        <v>100-200</v>
      </c>
      <c r="G216" t="str">
        <f>IF(FurnitureData[[#This Row],[sold]]=0,"No Sales",IF(FurnitureData[[#This Row],[sold]]&lt;=10,"Low Sales",IF(FurnitureData[[#This Row],[sold]]&lt;=50,"Medium Sales","High Sales")))</f>
        <v>Low Sales</v>
      </c>
      <c r="H216" s="1">
        <f>IF(FurnitureData[[#This Row],[price]]&gt;0,FurnitureData[[#This Row],[sold]]/FurnitureData[[#This Row],[price]],0)</f>
        <v>0.02</v>
      </c>
      <c r="I216" s="1">
        <f>LEN(FurnitureData[[#This Row],[productTitle]])</f>
        <v>108</v>
      </c>
      <c r="J216" s="1" t="s">
        <v>1907</v>
      </c>
    </row>
    <row r="217" spans="1:10" x14ac:dyDescent="0.3">
      <c r="A217" s="1" t="s">
        <v>41</v>
      </c>
      <c r="B217" s="7">
        <v>86.8</v>
      </c>
      <c r="C217" s="8">
        <v>18</v>
      </c>
      <c r="D217" s="1" t="s">
        <v>5</v>
      </c>
      <c r="E217" s="5">
        <f>FurnitureData[[#This Row],[price]]*FurnitureData[[#This Row],[sold]]</f>
        <v>1562.3999999999999</v>
      </c>
      <c r="F217" t="str">
        <f>IF(FurnitureData[[#This Row],[price]]&lt;50,"Under 50",IF(FurnitureData[[#This Row],[price]]&lt;100,"50-100",IF(FurnitureData[[#This Row],[price]]&lt;200,"100-200","Over 200")))</f>
        <v>50-100</v>
      </c>
      <c r="G217" t="str">
        <f>IF(FurnitureData[[#This Row],[sold]]=0,"No Sales",IF(FurnitureData[[#This Row],[sold]]&lt;=10,"Low Sales",IF(FurnitureData[[#This Row],[sold]]&lt;=50,"Medium Sales","High Sales")))</f>
        <v>Medium Sales</v>
      </c>
      <c r="H217" s="1">
        <f>IF(FurnitureData[[#This Row],[price]]&gt;0,FurnitureData[[#This Row],[sold]]/FurnitureData[[#This Row],[price]],0)</f>
        <v>0.20737327188940094</v>
      </c>
      <c r="I217" s="1">
        <f>LEN(FurnitureData[[#This Row],[productTitle]])</f>
        <v>120</v>
      </c>
      <c r="J217" s="1"/>
    </row>
    <row r="218" spans="1:10" x14ac:dyDescent="0.3">
      <c r="A218" s="1" t="s">
        <v>191</v>
      </c>
      <c r="B218" s="7">
        <v>62.75</v>
      </c>
      <c r="C218" s="8">
        <v>0</v>
      </c>
      <c r="D218" s="1" t="s">
        <v>5</v>
      </c>
      <c r="E218" s="5">
        <f>FurnitureData[[#This Row],[price]]*FurnitureData[[#This Row],[sold]]</f>
        <v>0</v>
      </c>
      <c r="F218" t="str">
        <f>IF(FurnitureData[[#This Row],[price]]&lt;50,"Under 50",IF(FurnitureData[[#This Row],[price]]&lt;100,"50-100",IF(FurnitureData[[#This Row],[price]]&lt;200,"100-200","Over 200")))</f>
        <v>50-100</v>
      </c>
      <c r="G218" t="str">
        <f>IF(FurnitureData[[#This Row],[sold]]=0,"No Sales",IF(FurnitureData[[#This Row],[sold]]&lt;=10,"Low Sales",IF(FurnitureData[[#This Row],[sold]]&lt;=50,"Medium Sales","High Sales")))</f>
        <v>No Sales</v>
      </c>
      <c r="H218" s="1">
        <f>IF(FurnitureData[[#This Row],[price]]&gt;0,FurnitureData[[#This Row],[sold]]/FurnitureData[[#This Row],[price]],0)</f>
        <v>0</v>
      </c>
      <c r="I218" s="1">
        <f>LEN(FurnitureData[[#This Row],[productTitle]])</f>
        <v>121</v>
      </c>
      <c r="J218" s="1" t="s">
        <v>2013</v>
      </c>
    </row>
    <row r="219" spans="1:10" x14ac:dyDescent="0.3">
      <c r="A219" s="1" t="s">
        <v>67</v>
      </c>
      <c r="B219" s="7">
        <v>266.5</v>
      </c>
      <c r="C219" s="8">
        <v>2</v>
      </c>
      <c r="D219" s="1" t="s">
        <v>5</v>
      </c>
      <c r="E219" s="5">
        <f>FurnitureData[[#This Row],[price]]*FurnitureData[[#This Row],[sold]]</f>
        <v>533</v>
      </c>
      <c r="F219" t="str">
        <f>IF(FurnitureData[[#This Row],[price]]&lt;50,"Under 50",IF(FurnitureData[[#This Row],[price]]&lt;100,"50-100",IF(FurnitureData[[#This Row],[price]]&lt;200,"100-200","Over 200")))</f>
        <v>Over 200</v>
      </c>
      <c r="G219" t="str">
        <f>IF(FurnitureData[[#This Row],[sold]]=0,"No Sales",IF(FurnitureData[[#This Row],[sold]]&lt;=10,"Low Sales",IF(FurnitureData[[#This Row],[sold]]&lt;=50,"Medium Sales","High Sales")))</f>
        <v>Low Sales</v>
      </c>
      <c r="H219" s="1">
        <f>IF(FurnitureData[[#This Row],[price]]&gt;0,FurnitureData[[#This Row],[sold]]/FurnitureData[[#This Row],[price]],0)</f>
        <v>7.5046904315196998E-3</v>
      </c>
      <c r="I219" s="1">
        <f>LEN(FurnitureData[[#This Row],[productTitle]])</f>
        <v>126</v>
      </c>
      <c r="J219" s="1"/>
    </row>
    <row r="220" spans="1:10" x14ac:dyDescent="0.3">
      <c r="A220" s="1" t="s">
        <v>102</v>
      </c>
      <c r="B220" s="7">
        <v>173.36</v>
      </c>
      <c r="C220" s="8">
        <v>0</v>
      </c>
      <c r="D220" s="1" t="s">
        <v>5</v>
      </c>
      <c r="E220" s="5">
        <f>FurnitureData[[#This Row],[price]]*FurnitureData[[#This Row],[sold]]</f>
        <v>0</v>
      </c>
      <c r="F220" t="str">
        <f>IF(FurnitureData[[#This Row],[price]]&lt;50,"Under 50",IF(FurnitureData[[#This Row],[price]]&lt;100,"50-100",IF(FurnitureData[[#This Row],[price]]&lt;200,"100-200","Over 200")))</f>
        <v>100-200</v>
      </c>
      <c r="G220" t="str">
        <f>IF(FurnitureData[[#This Row],[sold]]=0,"No Sales",IF(FurnitureData[[#This Row],[sold]]&lt;=10,"Low Sales",IF(FurnitureData[[#This Row],[sold]]&lt;=50,"Medium Sales","High Sales")))</f>
        <v>No Sales</v>
      </c>
      <c r="H220" s="1">
        <f>IF(FurnitureData[[#This Row],[price]]&gt;0,FurnitureData[[#This Row],[sold]]/FurnitureData[[#This Row],[price]],0)</f>
        <v>0</v>
      </c>
      <c r="I220" s="1">
        <f>LEN(FurnitureData[[#This Row],[productTitle]])</f>
        <v>128</v>
      </c>
      <c r="J220" s="1" t="s">
        <v>2014</v>
      </c>
    </row>
    <row r="221" spans="1:10" x14ac:dyDescent="0.3">
      <c r="A221" s="1" t="s">
        <v>192</v>
      </c>
      <c r="B221" s="7">
        <v>266.69</v>
      </c>
      <c r="C221" s="8">
        <v>0</v>
      </c>
      <c r="D221" s="1" t="s">
        <v>5</v>
      </c>
      <c r="E221" s="5">
        <f>FurnitureData[[#This Row],[price]]*FurnitureData[[#This Row],[sold]]</f>
        <v>0</v>
      </c>
      <c r="F221" t="str">
        <f>IF(FurnitureData[[#This Row],[price]]&lt;50,"Under 50",IF(FurnitureData[[#This Row],[price]]&lt;100,"50-100",IF(FurnitureData[[#This Row],[price]]&lt;200,"100-200","Over 200")))</f>
        <v>Over 200</v>
      </c>
      <c r="G221" t="str">
        <f>IF(FurnitureData[[#This Row],[sold]]=0,"No Sales",IF(FurnitureData[[#This Row],[sold]]&lt;=10,"Low Sales",IF(FurnitureData[[#This Row],[sold]]&lt;=50,"Medium Sales","High Sales")))</f>
        <v>No Sales</v>
      </c>
      <c r="H221" s="1">
        <f>IF(FurnitureData[[#This Row],[price]]&gt;0,FurnitureData[[#This Row],[sold]]/FurnitureData[[#This Row],[price]],0)</f>
        <v>0</v>
      </c>
      <c r="I221" s="1">
        <f>LEN(FurnitureData[[#This Row],[productTitle]])</f>
        <v>128</v>
      </c>
      <c r="J221" s="1" t="s">
        <v>2015</v>
      </c>
    </row>
    <row r="222" spans="1:10" x14ac:dyDescent="0.3">
      <c r="A222" s="1" t="s">
        <v>193</v>
      </c>
      <c r="B222" s="7">
        <v>84.99</v>
      </c>
      <c r="C222" s="8">
        <v>2</v>
      </c>
      <c r="D222" s="1" t="s">
        <v>5</v>
      </c>
      <c r="E222" s="5">
        <f>FurnitureData[[#This Row],[price]]*FurnitureData[[#This Row],[sold]]</f>
        <v>169.98</v>
      </c>
      <c r="F222" t="str">
        <f>IF(FurnitureData[[#This Row],[price]]&lt;50,"Under 50",IF(FurnitureData[[#This Row],[price]]&lt;100,"50-100",IF(FurnitureData[[#This Row],[price]]&lt;200,"100-200","Over 200")))</f>
        <v>50-100</v>
      </c>
      <c r="G222" t="str">
        <f>IF(FurnitureData[[#This Row],[sold]]=0,"No Sales",IF(FurnitureData[[#This Row],[sold]]&lt;=10,"Low Sales",IF(FurnitureData[[#This Row],[sold]]&lt;=50,"Medium Sales","High Sales")))</f>
        <v>Low Sales</v>
      </c>
      <c r="H222" s="1">
        <f>IF(FurnitureData[[#This Row],[price]]&gt;0,FurnitureData[[#This Row],[sold]]/FurnitureData[[#This Row],[price]],0)</f>
        <v>2.3532180256500765E-2</v>
      </c>
      <c r="I222" s="1">
        <f>LEN(FurnitureData[[#This Row],[productTitle]])</f>
        <v>120</v>
      </c>
      <c r="J222" s="1" t="s">
        <v>2016</v>
      </c>
    </row>
    <row r="223" spans="1:10" x14ac:dyDescent="0.3">
      <c r="A223" s="1" t="s">
        <v>194</v>
      </c>
      <c r="B223" s="7">
        <v>159.46</v>
      </c>
      <c r="C223" s="8">
        <v>0</v>
      </c>
      <c r="D223" s="1" t="s">
        <v>5</v>
      </c>
      <c r="E223" s="5">
        <f>FurnitureData[[#This Row],[price]]*FurnitureData[[#This Row],[sold]]</f>
        <v>0</v>
      </c>
      <c r="F223" t="str">
        <f>IF(FurnitureData[[#This Row],[price]]&lt;50,"Under 50",IF(FurnitureData[[#This Row],[price]]&lt;100,"50-100",IF(FurnitureData[[#This Row],[price]]&lt;200,"100-200","Over 200")))</f>
        <v>100-200</v>
      </c>
      <c r="G223" t="str">
        <f>IF(FurnitureData[[#This Row],[sold]]=0,"No Sales",IF(FurnitureData[[#This Row],[sold]]&lt;=10,"Low Sales",IF(FurnitureData[[#This Row],[sold]]&lt;=50,"Medium Sales","High Sales")))</f>
        <v>No Sales</v>
      </c>
      <c r="H223" s="1">
        <f>IF(FurnitureData[[#This Row],[price]]&gt;0,FurnitureData[[#This Row],[sold]]/FurnitureData[[#This Row],[price]],0)</f>
        <v>0</v>
      </c>
      <c r="I223" s="1">
        <f>LEN(FurnitureData[[#This Row],[productTitle]])</f>
        <v>110</v>
      </c>
      <c r="J223" s="1" t="s">
        <v>2017</v>
      </c>
    </row>
    <row r="224" spans="1:10" x14ac:dyDescent="0.3">
      <c r="A224" s="1" t="s">
        <v>195</v>
      </c>
      <c r="B224" s="7">
        <v>237.16</v>
      </c>
      <c r="C224" s="8">
        <v>1</v>
      </c>
      <c r="D224" s="1" t="s">
        <v>5</v>
      </c>
      <c r="E224" s="5">
        <f>FurnitureData[[#This Row],[price]]*FurnitureData[[#This Row],[sold]]</f>
        <v>237.16</v>
      </c>
      <c r="F224" t="str">
        <f>IF(FurnitureData[[#This Row],[price]]&lt;50,"Under 50",IF(FurnitureData[[#This Row],[price]]&lt;100,"50-100",IF(FurnitureData[[#This Row],[price]]&lt;200,"100-200","Over 200")))</f>
        <v>Over 200</v>
      </c>
      <c r="G224" t="str">
        <f>IF(FurnitureData[[#This Row],[sold]]=0,"No Sales",IF(FurnitureData[[#This Row],[sold]]&lt;=10,"Low Sales",IF(FurnitureData[[#This Row],[sold]]&lt;=50,"Medium Sales","High Sales")))</f>
        <v>Low Sales</v>
      </c>
      <c r="H224" s="1">
        <f>IF(FurnitureData[[#This Row],[price]]&gt;0,FurnitureData[[#This Row],[sold]]/FurnitureData[[#This Row],[price]],0)</f>
        <v>4.2165626581210994E-3</v>
      </c>
      <c r="I224" s="1">
        <f>LEN(FurnitureData[[#This Row],[productTitle]])</f>
        <v>127</v>
      </c>
      <c r="J224" s="1"/>
    </row>
    <row r="225" spans="1:10" x14ac:dyDescent="0.3">
      <c r="A225" s="1" t="s">
        <v>196</v>
      </c>
      <c r="B225" s="7">
        <v>250.92</v>
      </c>
      <c r="C225" s="8">
        <v>0</v>
      </c>
      <c r="D225" s="1" t="s">
        <v>5</v>
      </c>
      <c r="E225" s="5">
        <f>FurnitureData[[#This Row],[price]]*FurnitureData[[#This Row],[sold]]</f>
        <v>0</v>
      </c>
      <c r="F225" t="str">
        <f>IF(FurnitureData[[#This Row],[price]]&lt;50,"Under 50",IF(FurnitureData[[#This Row],[price]]&lt;100,"50-100",IF(FurnitureData[[#This Row],[price]]&lt;200,"100-200","Over 200")))</f>
        <v>Over 200</v>
      </c>
      <c r="G225" t="str">
        <f>IF(FurnitureData[[#This Row],[sold]]=0,"No Sales",IF(FurnitureData[[#This Row],[sold]]&lt;=10,"Low Sales",IF(FurnitureData[[#This Row],[sold]]&lt;=50,"Medium Sales","High Sales")))</f>
        <v>No Sales</v>
      </c>
      <c r="H225" s="1">
        <f>IF(FurnitureData[[#This Row],[price]]&gt;0,FurnitureData[[#This Row],[sold]]/FurnitureData[[#This Row],[price]],0)</f>
        <v>0</v>
      </c>
      <c r="I225" s="1">
        <f>LEN(FurnitureData[[#This Row],[productTitle]])</f>
        <v>103</v>
      </c>
      <c r="J225" s="1" t="s">
        <v>1907</v>
      </c>
    </row>
    <row r="226" spans="1:10" x14ac:dyDescent="0.3">
      <c r="A226" s="1" t="s">
        <v>197</v>
      </c>
      <c r="B226" s="7">
        <v>158.66</v>
      </c>
      <c r="C226" s="8">
        <v>1</v>
      </c>
      <c r="D226" s="1" t="s">
        <v>5</v>
      </c>
      <c r="E226" s="5">
        <f>FurnitureData[[#This Row],[price]]*FurnitureData[[#This Row],[sold]]</f>
        <v>158.66</v>
      </c>
      <c r="F226" t="str">
        <f>IF(FurnitureData[[#This Row],[price]]&lt;50,"Under 50",IF(FurnitureData[[#This Row],[price]]&lt;100,"50-100",IF(FurnitureData[[#This Row],[price]]&lt;200,"100-200","Over 200")))</f>
        <v>100-200</v>
      </c>
      <c r="G226" t="str">
        <f>IF(FurnitureData[[#This Row],[sold]]=0,"No Sales",IF(FurnitureData[[#This Row],[sold]]&lt;=10,"Low Sales",IF(FurnitureData[[#This Row],[sold]]&lt;=50,"Medium Sales","High Sales")))</f>
        <v>Low Sales</v>
      </c>
      <c r="H226" s="1">
        <f>IF(FurnitureData[[#This Row],[price]]&gt;0,FurnitureData[[#This Row],[sold]]/FurnitureData[[#This Row],[price]],0)</f>
        <v>6.3027858313374511E-3</v>
      </c>
      <c r="I226" s="1">
        <f>LEN(FurnitureData[[#This Row],[productTitle]])</f>
        <v>98</v>
      </c>
      <c r="J226" s="1"/>
    </row>
    <row r="227" spans="1:10" x14ac:dyDescent="0.3">
      <c r="A227" s="1" t="s">
        <v>198</v>
      </c>
      <c r="B227" s="7">
        <v>549.9</v>
      </c>
      <c r="C227" s="8">
        <v>2</v>
      </c>
      <c r="D227" s="1" t="s">
        <v>5</v>
      </c>
      <c r="E227" s="5">
        <f>FurnitureData[[#This Row],[price]]*FurnitureData[[#This Row],[sold]]</f>
        <v>1099.8</v>
      </c>
      <c r="F227" t="str">
        <f>IF(FurnitureData[[#This Row],[price]]&lt;50,"Under 50",IF(FurnitureData[[#This Row],[price]]&lt;100,"50-100",IF(FurnitureData[[#This Row],[price]]&lt;200,"100-200","Over 200")))</f>
        <v>Over 200</v>
      </c>
      <c r="G227" t="str">
        <f>IF(FurnitureData[[#This Row],[sold]]=0,"No Sales",IF(FurnitureData[[#This Row],[sold]]&lt;=10,"Low Sales",IF(FurnitureData[[#This Row],[sold]]&lt;=50,"Medium Sales","High Sales")))</f>
        <v>Low Sales</v>
      </c>
      <c r="H227" s="1">
        <f>IF(FurnitureData[[#This Row],[price]]&gt;0,FurnitureData[[#This Row],[sold]]/FurnitureData[[#This Row],[price]],0)</f>
        <v>3.6370249136206583E-3</v>
      </c>
      <c r="I227" s="1">
        <f>LEN(FurnitureData[[#This Row],[productTitle]])</f>
        <v>116</v>
      </c>
      <c r="J227" s="1" t="s">
        <v>2018</v>
      </c>
    </row>
    <row r="228" spans="1:10" x14ac:dyDescent="0.3">
      <c r="A228" s="1" t="s">
        <v>199</v>
      </c>
      <c r="B228" s="7">
        <v>144.71</v>
      </c>
      <c r="C228" s="8">
        <v>4</v>
      </c>
      <c r="D228" s="1" t="s">
        <v>5</v>
      </c>
      <c r="E228" s="5">
        <f>FurnitureData[[#This Row],[price]]*FurnitureData[[#This Row],[sold]]</f>
        <v>578.84</v>
      </c>
      <c r="F228" t="str">
        <f>IF(FurnitureData[[#This Row],[price]]&lt;50,"Under 50",IF(FurnitureData[[#This Row],[price]]&lt;100,"50-100",IF(FurnitureData[[#This Row],[price]]&lt;200,"100-200","Over 200")))</f>
        <v>100-200</v>
      </c>
      <c r="G228" t="str">
        <f>IF(FurnitureData[[#This Row],[sold]]=0,"No Sales",IF(FurnitureData[[#This Row],[sold]]&lt;=10,"Low Sales",IF(FurnitureData[[#This Row],[sold]]&lt;=50,"Medium Sales","High Sales")))</f>
        <v>Low Sales</v>
      </c>
      <c r="H228" s="1">
        <f>IF(FurnitureData[[#This Row],[price]]&gt;0,FurnitureData[[#This Row],[sold]]/FurnitureData[[#This Row],[price]],0)</f>
        <v>2.7641489876304333E-2</v>
      </c>
      <c r="I228" s="1">
        <f>LEN(FurnitureData[[#This Row],[productTitle]])</f>
        <v>103</v>
      </c>
      <c r="J228" s="1"/>
    </row>
    <row r="229" spans="1:10" x14ac:dyDescent="0.3">
      <c r="A229" s="1" t="s">
        <v>200</v>
      </c>
      <c r="B229" s="7">
        <v>66.12</v>
      </c>
      <c r="C229" s="8">
        <v>18</v>
      </c>
      <c r="D229" s="1" t="s">
        <v>5</v>
      </c>
      <c r="E229" s="5">
        <f>FurnitureData[[#This Row],[price]]*FurnitureData[[#This Row],[sold]]</f>
        <v>1190.1600000000001</v>
      </c>
      <c r="F229" t="str">
        <f>IF(FurnitureData[[#This Row],[price]]&lt;50,"Under 50",IF(FurnitureData[[#This Row],[price]]&lt;100,"50-100",IF(FurnitureData[[#This Row],[price]]&lt;200,"100-200","Over 200")))</f>
        <v>50-100</v>
      </c>
      <c r="G229" t="str">
        <f>IF(FurnitureData[[#This Row],[sold]]=0,"No Sales",IF(FurnitureData[[#This Row],[sold]]&lt;=10,"Low Sales",IF(FurnitureData[[#This Row],[sold]]&lt;=50,"Medium Sales","High Sales")))</f>
        <v>Medium Sales</v>
      </c>
      <c r="H229" s="1">
        <f>IF(FurnitureData[[#This Row],[price]]&gt;0,FurnitureData[[#This Row],[sold]]/FurnitureData[[#This Row],[price]],0)</f>
        <v>0.27223230490018147</v>
      </c>
      <c r="I229" s="1">
        <f>LEN(FurnitureData[[#This Row],[productTitle]])</f>
        <v>110</v>
      </c>
      <c r="J229" s="1" t="s">
        <v>2019</v>
      </c>
    </row>
    <row r="230" spans="1:10" x14ac:dyDescent="0.3">
      <c r="A230" s="1" t="s">
        <v>201</v>
      </c>
      <c r="B230" s="7">
        <v>549.84</v>
      </c>
      <c r="C230" s="8">
        <v>4</v>
      </c>
      <c r="D230" s="1" t="s">
        <v>5</v>
      </c>
      <c r="E230" s="5">
        <f>FurnitureData[[#This Row],[price]]*FurnitureData[[#This Row],[sold]]</f>
        <v>2199.36</v>
      </c>
      <c r="F230" t="str">
        <f>IF(FurnitureData[[#This Row],[price]]&lt;50,"Under 50",IF(FurnitureData[[#This Row],[price]]&lt;100,"50-100",IF(FurnitureData[[#This Row],[price]]&lt;200,"100-200","Over 200")))</f>
        <v>Over 200</v>
      </c>
      <c r="G230" t="str">
        <f>IF(FurnitureData[[#This Row],[sold]]=0,"No Sales",IF(FurnitureData[[#This Row],[sold]]&lt;=10,"Low Sales",IF(FurnitureData[[#This Row],[sold]]&lt;=50,"Medium Sales","High Sales")))</f>
        <v>Low Sales</v>
      </c>
      <c r="H230" s="1">
        <f>IF(FurnitureData[[#This Row],[price]]&gt;0,FurnitureData[[#This Row],[sold]]/FurnitureData[[#This Row],[price]],0)</f>
        <v>7.2748435908627958E-3</v>
      </c>
      <c r="I230" s="1">
        <f>LEN(FurnitureData[[#This Row],[productTitle]])</f>
        <v>123</v>
      </c>
      <c r="J230" s="1"/>
    </row>
    <row r="231" spans="1:10" x14ac:dyDescent="0.3">
      <c r="A231" s="1" t="s">
        <v>202</v>
      </c>
      <c r="B231" s="7">
        <v>169.64</v>
      </c>
      <c r="C231" s="8">
        <v>3</v>
      </c>
      <c r="D231" s="1" t="s">
        <v>5</v>
      </c>
      <c r="E231" s="5">
        <f>FurnitureData[[#This Row],[price]]*FurnitureData[[#This Row],[sold]]</f>
        <v>508.91999999999996</v>
      </c>
      <c r="F231" t="str">
        <f>IF(FurnitureData[[#This Row],[price]]&lt;50,"Under 50",IF(FurnitureData[[#This Row],[price]]&lt;100,"50-100",IF(FurnitureData[[#This Row],[price]]&lt;200,"100-200","Over 200")))</f>
        <v>100-200</v>
      </c>
      <c r="G231" t="str">
        <f>IF(FurnitureData[[#This Row],[sold]]=0,"No Sales",IF(FurnitureData[[#This Row],[sold]]&lt;=10,"Low Sales",IF(FurnitureData[[#This Row],[sold]]&lt;=50,"Medium Sales","High Sales")))</f>
        <v>Low Sales</v>
      </c>
      <c r="H231" s="1">
        <f>IF(FurnitureData[[#This Row],[price]]&gt;0,FurnitureData[[#This Row],[sold]]/FurnitureData[[#This Row],[price]],0)</f>
        <v>1.7684508370667297E-2</v>
      </c>
      <c r="I231" s="1">
        <f>LEN(FurnitureData[[#This Row],[productTitle]])</f>
        <v>122</v>
      </c>
      <c r="J231" s="1" t="s">
        <v>2020</v>
      </c>
    </row>
    <row r="232" spans="1:10" x14ac:dyDescent="0.3">
      <c r="A232" s="1" t="s">
        <v>203</v>
      </c>
      <c r="B232" s="7">
        <v>59.45</v>
      </c>
      <c r="C232" s="8">
        <v>0</v>
      </c>
      <c r="D232" s="1" t="s">
        <v>5</v>
      </c>
      <c r="E232" s="5">
        <f>FurnitureData[[#This Row],[price]]*FurnitureData[[#This Row],[sold]]</f>
        <v>0</v>
      </c>
      <c r="F232" t="str">
        <f>IF(FurnitureData[[#This Row],[price]]&lt;50,"Under 50",IF(FurnitureData[[#This Row],[price]]&lt;100,"50-100",IF(FurnitureData[[#This Row],[price]]&lt;200,"100-200","Over 200")))</f>
        <v>50-100</v>
      </c>
      <c r="G232" t="str">
        <f>IF(FurnitureData[[#This Row],[sold]]=0,"No Sales",IF(FurnitureData[[#This Row],[sold]]&lt;=10,"Low Sales",IF(FurnitureData[[#This Row],[sold]]&lt;=50,"Medium Sales","High Sales")))</f>
        <v>No Sales</v>
      </c>
      <c r="H232" s="1">
        <f>IF(FurnitureData[[#This Row],[price]]&gt;0,FurnitureData[[#This Row],[sold]]/FurnitureData[[#This Row],[price]],0)</f>
        <v>0</v>
      </c>
      <c r="I232" s="1">
        <f>LEN(FurnitureData[[#This Row],[productTitle]])</f>
        <v>73</v>
      </c>
      <c r="J232" s="1" t="s">
        <v>1904</v>
      </c>
    </row>
    <row r="233" spans="1:10" x14ac:dyDescent="0.3">
      <c r="A233" s="1" t="s">
        <v>125</v>
      </c>
      <c r="B233" s="7">
        <v>208.46</v>
      </c>
      <c r="C233" s="8">
        <v>7</v>
      </c>
      <c r="D233" s="1" t="s">
        <v>5</v>
      </c>
      <c r="E233" s="5">
        <f>FurnitureData[[#This Row],[price]]*FurnitureData[[#This Row],[sold]]</f>
        <v>1459.22</v>
      </c>
      <c r="F233" t="str">
        <f>IF(FurnitureData[[#This Row],[price]]&lt;50,"Under 50",IF(FurnitureData[[#This Row],[price]]&lt;100,"50-100",IF(FurnitureData[[#This Row],[price]]&lt;200,"100-200","Over 200")))</f>
        <v>Over 200</v>
      </c>
      <c r="G233" t="str">
        <f>IF(FurnitureData[[#This Row],[sold]]=0,"No Sales",IF(FurnitureData[[#This Row],[sold]]&lt;=10,"Low Sales",IF(FurnitureData[[#This Row],[sold]]&lt;=50,"Medium Sales","High Sales")))</f>
        <v>Low Sales</v>
      </c>
      <c r="H233" s="1">
        <f>IF(FurnitureData[[#This Row],[price]]&gt;0,FurnitureData[[#This Row],[sold]]/FurnitureData[[#This Row],[price]],0)</f>
        <v>3.3579583613163197E-2</v>
      </c>
      <c r="I233" s="1">
        <f>LEN(FurnitureData[[#This Row],[productTitle]])</f>
        <v>128</v>
      </c>
      <c r="J233" s="1" t="s">
        <v>2021</v>
      </c>
    </row>
    <row r="234" spans="1:10" x14ac:dyDescent="0.3">
      <c r="A234" s="1" t="s">
        <v>204</v>
      </c>
      <c r="B234" s="7">
        <v>154.93</v>
      </c>
      <c r="C234" s="8">
        <v>0</v>
      </c>
      <c r="D234" s="1" t="s">
        <v>5</v>
      </c>
      <c r="E234" s="5">
        <f>FurnitureData[[#This Row],[price]]*FurnitureData[[#This Row],[sold]]</f>
        <v>0</v>
      </c>
      <c r="F234" t="str">
        <f>IF(FurnitureData[[#This Row],[price]]&lt;50,"Under 50",IF(FurnitureData[[#This Row],[price]]&lt;100,"50-100",IF(FurnitureData[[#This Row],[price]]&lt;200,"100-200","Over 200")))</f>
        <v>100-200</v>
      </c>
      <c r="G234" t="str">
        <f>IF(FurnitureData[[#This Row],[sold]]=0,"No Sales",IF(FurnitureData[[#This Row],[sold]]&lt;=10,"Low Sales",IF(FurnitureData[[#This Row],[sold]]&lt;=50,"Medium Sales","High Sales")))</f>
        <v>No Sales</v>
      </c>
      <c r="H234" s="1">
        <f>IF(FurnitureData[[#This Row],[price]]&gt;0,FurnitureData[[#This Row],[sold]]/FurnitureData[[#This Row],[price]],0)</f>
        <v>0</v>
      </c>
      <c r="I234" s="1">
        <f>LEN(FurnitureData[[#This Row],[productTitle]])</f>
        <v>128</v>
      </c>
      <c r="J234" s="1">
        <f>COUNTA(FurnitureData[productTitle])</f>
        <v>2000</v>
      </c>
    </row>
    <row r="235" spans="1:10" x14ac:dyDescent="0.3">
      <c r="A235" s="1" t="s">
        <v>205</v>
      </c>
      <c r="B235" s="7">
        <v>121.16</v>
      </c>
      <c r="C235" s="8">
        <v>0</v>
      </c>
      <c r="D235" s="1" t="s">
        <v>5</v>
      </c>
      <c r="E235" s="5">
        <f>FurnitureData[[#This Row],[price]]*FurnitureData[[#This Row],[sold]]</f>
        <v>0</v>
      </c>
      <c r="F235" t="str">
        <f>IF(FurnitureData[[#This Row],[price]]&lt;50,"Under 50",IF(FurnitureData[[#This Row],[price]]&lt;100,"50-100",IF(FurnitureData[[#This Row],[price]]&lt;200,"100-200","Over 200")))</f>
        <v>100-200</v>
      </c>
      <c r="G235" t="str">
        <f>IF(FurnitureData[[#This Row],[sold]]=0,"No Sales",IF(FurnitureData[[#This Row],[sold]]&lt;=10,"Low Sales",IF(FurnitureData[[#This Row],[sold]]&lt;=50,"Medium Sales","High Sales")))</f>
        <v>No Sales</v>
      </c>
      <c r="H235" s="1">
        <f>IF(FurnitureData[[#This Row],[price]]&gt;0,FurnitureData[[#This Row],[sold]]/FurnitureData[[#This Row],[price]],0)</f>
        <v>0</v>
      </c>
      <c r="I235" s="1">
        <f>LEN(FurnitureData[[#This Row],[productTitle]])</f>
        <v>112</v>
      </c>
      <c r="J235" s="1" t="s">
        <v>1904</v>
      </c>
    </row>
    <row r="236" spans="1:10" x14ac:dyDescent="0.3">
      <c r="A236" s="1" t="s">
        <v>206</v>
      </c>
      <c r="B236" s="7">
        <v>151.28</v>
      </c>
      <c r="C236" s="8">
        <v>15</v>
      </c>
      <c r="D236" s="1" t="s">
        <v>5</v>
      </c>
      <c r="E236" s="5">
        <f>FurnitureData[[#This Row],[price]]*FurnitureData[[#This Row],[sold]]</f>
        <v>2269.1999999999998</v>
      </c>
      <c r="F236" t="str">
        <f>IF(FurnitureData[[#This Row],[price]]&lt;50,"Under 50",IF(FurnitureData[[#This Row],[price]]&lt;100,"50-100",IF(FurnitureData[[#This Row],[price]]&lt;200,"100-200","Over 200")))</f>
        <v>100-200</v>
      </c>
      <c r="G236" t="str">
        <f>IF(FurnitureData[[#This Row],[sold]]=0,"No Sales",IF(FurnitureData[[#This Row],[sold]]&lt;=10,"Low Sales",IF(FurnitureData[[#This Row],[sold]]&lt;=50,"Medium Sales","High Sales")))</f>
        <v>Medium Sales</v>
      </c>
      <c r="H236" s="1">
        <f>IF(FurnitureData[[#This Row],[price]]&gt;0,FurnitureData[[#This Row],[sold]]/FurnitureData[[#This Row],[price]],0)</f>
        <v>9.9153886832363827E-2</v>
      </c>
      <c r="I236" s="1">
        <f>LEN(FurnitureData[[#This Row],[productTitle]])</f>
        <v>128</v>
      </c>
      <c r="J236" s="1" t="s">
        <v>2022</v>
      </c>
    </row>
    <row r="237" spans="1:10" x14ac:dyDescent="0.3">
      <c r="A237" s="1" t="s">
        <v>207</v>
      </c>
      <c r="B237" s="7">
        <v>10.85</v>
      </c>
      <c r="C237" s="8">
        <v>5</v>
      </c>
      <c r="D237" s="1" t="s">
        <v>5</v>
      </c>
      <c r="E237" s="5">
        <f>FurnitureData[[#This Row],[price]]*FurnitureData[[#This Row],[sold]]</f>
        <v>54.25</v>
      </c>
      <c r="F237" t="str">
        <f>IF(FurnitureData[[#This Row],[price]]&lt;50,"Under 50",IF(FurnitureData[[#This Row],[price]]&lt;100,"50-100",IF(FurnitureData[[#This Row],[price]]&lt;200,"100-200","Over 200")))</f>
        <v>Under 50</v>
      </c>
      <c r="G237" t="str">
        <f>IF(FurnitureData[[#This Row],[sold]]=0,"No Sales",IF(FurnitureData[[#This Row],[sold]]&lt;=10,"Low Sales",IF(FurnitureData[[#This Row],[sold]]&lt;=50,"Medium Sales","High Sales")))</f>
        <v>Low Sales</v>
      </c>
      <c r="H237" s="1">
        <f>IF(FurnitureData[[#This Row],[price]]&gt;0,FurnitureData[[#This Row],[sold]]/FurnitureData[[#This Row],[price]],0)</f>
        <v>0.46082949308755761</v>
      </c>
      <c r="I237" s="1">
        <f>LEN(FurnitureData[[#This Row],[productTitle]])</f>
        <v>126</v>
      </c>
      <c r="J237" s="1"/>
    </row>
    <row r="238" spans="1:10" x14ac:dyDescent="0.3">
      <c r="A238" s="1" t="s">
        <v>208</v>
      </c>
      <c r="B238" s="7">
        <v>121.51</v>
      </c>
      <c r="C238" s="8">
        <v>1</v>
      </c>
      <c r="D238" s="1" t="s">
        <v>5</v>
      </c>
      <c r="E238" s="5">
        <f>FurnitureData[[#This Row],[price]]*FurnitureData[[#This Row],[sold]]</f>
        <v>121.51</v>
      </c>
      <c r="F238" t="str">
        <f>IF(FurnitureData[[#This Row],[price]]&lt;50,"Under 50",IF(FurnitureData[[#This Row],[price]]&lt;100,"50-100",IF(FurnitureData[[#This Row],[price]]&lt;200,"100-200","Over 200")))</f>
        <v>100-200</v>
      </c>
      <c r="G238" t="str">
        <f>IF(FurnitureData[[#This Row],[sold]]=0,"No Sales",IF(FurnitureData[[#This Row],[sold]]&lt;=10,"Low Sales",IF(FurnitureData[[#This Row],[sold]]&lt;=50,"Medium Sales","High Sales")))</f>
        <v>Low Sales</v>
      </c>
      <c r="H238" s="1">
        <f>IF(FurnitureData[[#This Row],[price]]&gt;0,FurnitureData[[#This Row],[sold]]/FurnitureData[[#This Row],[price]],0)</f>
        <v>8.2297753271335684E-3</v>
      </c>
      <c r="I238" s="1">
        <f>LEN(FurnitureData[[#This Row],[productTitle]])</f>
        <v>114</v>
      </c>
      <c r="J238" s="1" t="s">
        <v>2023</v>
      </c>
    </row>
    <row r="239" spans="1:10" x14ac:dyDescent="0.3">
      <c r="A239" s="1" t="s">
        <v>209</v>
      </c>
      <c r="B239" s="7">
        <v>413.17</v>
      </c>
      <c r="C239" s="8">
        <v>0</v>
      </c>
      <c r="D239" s="1" t="s">
        <v>5</v>
      </c>
      <c r="E239" s="5">
        <f>FurnitureData[[#This Row],[price]]*FurnitureData[[#This Row],[sold]]</f>
        <v>0</v>
      </c>
      <c r="F239" t="str">
        <f>IF(FurnitureData[[#This Row],[price]]&lt;50,"Under 50",IF(FurnitureData[[#This Row],[price]]&lt;100,"50-100",IF(FurnitureData[[#This Row],[price]]&lt;200,"100-200","Over 200")))</f>
        <v>Over 200</v>
      </c>
      <c r="G239" t="str">
        <f>IF(FurnitureData[[#This Row],[sold]]=0,"No Sales",IF(FurnitureData[[#This Row],[sold]]&lt;=10,"Low Sales",IF(FurnitureData[[#This Row],[sold]]&lt;=50,"Medium Sales","High Sales")))</f>
        <v>No Sales</v>
      </c>
      <c r="H239" s="1">
        <f>IF(FurnitureData[[#This Row],[price]]&gt;0,FurnitureData[[#This Row],[sold]]/FurnitureData[[#This Row],[price]],0)</f>
        <v>0</v>
      </c>
      <c r="I239" s="1">
        <f>LEN(FurnitureData[[#This Row],[productTitle]])</f>
        <v>104</v>
      </c>
      <c r="J239" s="1" t="s">
        <v>1904</v>
      </c>
    </row>
    <row r="240" spans="1:10" x14ac:dyDescent="0.3">
      <c r="A240" s="1" t="s">
        <v>210</v>
      </c>
      <c r="B240" s="7">
        <v>212.67</v>
      </c>
      <c r="C240" s="8">
        <v>6</v>
      </c>
      <c r="D240" s="1" t="s">
        <v>5</v>
      </c>
      <c r="E240" s="5">
        <f>FurnitureData[[#This Row],[price]]*FurnitureData[[#This Row],[sold]]</f>
        <v>1276.02</v>
      </c>
      <c r="F240" t="str">
        <f>IF(FurnitureData[[#This Row],[price]]&lt;50,"Under 50",IF(FurnitureData[[#This Row],[price]]&lt;100,"50-100",IF(FurnitureData[[#This Row],[price]]&lt;200,"100-200","Over 200")))</f>
        <v>Over 200</v>
      </c>
      <c r="G240" t="str">
        <f>IF(FurnitureData[[#This Row],[sold]]=0,"No Sales",IF(FurnitureData[[#This Row],[sold]]&lt;=10,"Low Sales",IF(FurnitureData[[#This Row],[sold]]&lt;=50,"Medium Sales","High Sales")))</f>
        <v>Low Sales</v>
      </c>
      <c r="H240" s="1">
        <f>IF(FurnitureData[[#This Row],[price]]&gt;0,FurnitureData[[#This Row],[sold]]/FurnitureData[[#This Row],[price]],0)</f>
        <v>2.8212723938496262E-2</v>
      </c>
      <c r="I240" s="1">
        <f>LEN(FurnitureData[[#This Row],[productTitle]])</f>
        <v>126</v>
      </c>
      <c r="J240" s="1" t="s">
        <v>2024</v>
      </c>
    </row>
    <row r="241" spans="1:10" x14ac:dyDescent="0.3">
      <c r="A241" s="1" t="s">
        <v>53</v>
      </c>
      <c r="B241" s="7">
        <v>334.86</v>
      </c>
      <c r="C241" s="8">
        <v>13</v>
      </c>
      <c r="D241" s="1" t="s">
        <v>5</v>
      </c>
      <c r="E241" s="5">
        <f>FurnitureData[[#This Row],[price]]*FurnitureData[[#This Row],[sold]]</f>
        <v>4353.18</v>
      </c>
      <c r="F241" t="str">
        <f>IF(FurnitureData[[#This Row],[price]]&lt;50,"Under 50",IF(FurnitureData[[#This Row],[price]]&lt;100,"50-100",IF(FurnitureData[[#This Row],[price]]&lt;200,"100-200","Over 200")))</f>
        <v>Over 200</v>
      </c>
      <c r="G241" t="str">
        <f>IF(FurnitureData[[#This Row],[sold]]=0,"No Sales",IF(FurnitureData[[#This Row],[sold]]&lt;=10,"Low Sales",IF(FurnitureData[[#This Row],[sold]]&lt;=50,"Medium Sales","High Sales")))</f>
        <v>Medium Sales</v>
      </c>
      <c r="H241" s="1">
        <f>IF(FurnitureData[[#This Row],[price]]&gt;0,FurnitureData[[#This Row],[sold]]/FurnitureData[[#This Row],[price]],0)</f>
        <v>3.8822194349877562E-2</v>
      </c>
      <c r="I241" s="1">
        <f>LEN(FurnitureData[[#This Row],[productTitle]])</f>
        <v>112</v>
      </c>
      <c r="J241" s="1">
        <f>SUM(FurnitureData[sold])</f>
        <v>46987</v>
      </c>
    </row>
    <row r="242" spans="1:10" x14ac:dyDescent="0.3">
      <c r="A242" s="1" t="s">
        <v>211</v>
      </c>
      <c r="B242" s="7">
        <v>26.76</v>
      </c>
      <c r="C242" s="8">
        <v>5</v>
      </c>
      <c r="D242" s="1" t="s">
        <v>5</v>
      </c>
      <c r="E242" s="5">
        <f>FurnitureData[[#This Row],[price]]*FurnitureData[[#This Row],[sold]]</f>
        <v>133.80000000000001</v>
      </c>
      <c r="F242" t="str">
        <f>IF(FurnitureData[[#This Row],[price]]&lt;50,"Under 50",IF(FurnitureData[[#This Row],[price]]&lt;100,"50-100",IF(FurnitureData[[#This Row],[price]]&lt;200,"100-200","Over 200")))</f>
        <v>Under 50</v>
      </c>
      <c r="G242" t="str">
        <f>IF(FurnitureData[[#This Row],[sold]]=0,"No Sales",IF(FurnitureData[[#This Row],[sold]]&lt;=10,"Low Sales",IF(FurnitureData[[#This Row],[sold]]&lt;=50,"Medium Sales","High Sales")))</f>
        <v>Low Sales</v>
      </c>
      <c r="H242" s="1">
        <f>IF(FurnitureData[[#This Row],[price]]&gt;0,FurnitureData[[#This Row],[sold]]/FurnitureData[[#This Row],[price]],0)</f>
        <v>0.18684603886397608</v>
      </c>
      <c r="I242" s="1">
        <f>LEN(FurnitureData[[#This Row],[productTitle]])</f>
        <v>125</v>
      </c>
      <c r="J242" s="1" t="s">
        <v>1904</v>
      </c>
    </row>
    <row r="243" spans="1:10" x14ac:dyDescent="0.3">
      <c r="A243" s="1" t="s">
        <v>212</v>
      </c>
      <c r="B243" s="7">
        <v>197.49</v>
      </c>
      <c r="C243" s="8">
        <v>0</v>
      </c>
      <c r="D243" s="1" t="s">
        <v>5</v>
      </c>
      <c r="E243" s="5">
        <f>FurnitureData[[#This Row],[price]]*FurnitureData[[#This Row],[sold]]</f>
        <v>0</v>
      </c>
      <c r="F243" t="str">
        <f>IF(FurnitureData[[#This Row],[price]]&lt;50,"Under 50",IF(FurnitureData[[#This Row],[price]]&lt;100,"50-100",IF(FurnitureData[[#This Row],[price]]&lt;200,"100-200","Over 200")))</f>
        <v>100-200</v>
      </c>
      <c r="G243" t="str">
        <f>IF(FurnitureData[[#This Row],[sold]]=0,"No Sales",IF(FurnitureData[[#This Row],[sold]]&lt;=10,"Low Sales",IF(FurnitureData[[#This Row],[sold]]&lt;=50,"Medium Sales","High Sales")))</f>
        <v>No Sales</v>
      </c>
      <c r="H243" s="1">
        <f>IF(FurnitureData[[#This Row],[price]]&gt;0,FurnitureData[[#This Row],[sold]]/FurnitureData[[#This Row],[price]],0)</f>
        <v>0</v>
      </c>
      <c r="I243" s="1">
        <f>LEN(FurnitureData[[#This Row],[productTitle]])</f>
        <v>77</v>
      </c>
      <c r="J243" s="1"/>
    </row>
    <row r="244" spans="1:10" x14ac:dyDescent="0.3">
      <c r="A244" s="1" t="s">
        <v>213</v>
      </c>
      <c r="B244" s="7">
        <v>146.05000000000001</v>
      </c>
      <c r="C244" s="8">
        <v>15</v>
      </c>
      <c r="D244" s="1" t="s">
        <v>5</v>
      </c>
      <c r="E244" s="5">
        <f>FurnitureData[[#This Row],[price]]*FurnitureData[[#This Row],[sold]]</f>
        <v>2190.75</v>
      </c>
      <c r="F244" t="str">
        <f>IF(FurnitureData[[#This Row],[price]]&lt;50,"Under 50",IF(FurnitureData[[#This Row],[price]]&lt;100,"50-100",IF(FurnitureData[[#This Row],[price]]&lt;200,"100-200","Over 200")))</f>
        <v>100-200</v>
      </c>
      <c r="G244" t="str">
        <f>IF(FurnitureData[[#This Row],[sold]]=0,"No Sales",IF(FurnitureData[[#This Row],[sold]]&lt;=10,"Low Sales",IF(FurnitureData[[#This Row],[sold]]&lt;=50,"Medium Sales","High Sales")))</f>
        <v>Medium Sales</v>
      </c>
      <c r="H244" s="1">
        <f>IF(FurnitureData[[#This Row],[price]]&gt;0,FurnitureData[[#This Row],[sold]]/FurnitureData[[#This Row],[price]],0)</f>
        <v>0.10270455323519342</v>
      </c>
      <c r="I244" s="1">
        <f>LEN(FurnitureData[[#This Row],[productTitle]])</f>
        <v>126</v>
      </c>
      <c r="J244" s="1" t="s">
        <v>2025</v>
      </c>
    </row>
    <row r="245" spans="1:10" x14ac:dyDescent="0.3">
      <c r="A245" s="1" t="s">
        <v>214</v>
      </c>
      <c r="B245" s="7">
        <v>375.69</v>
      </c>
      <c r="C245" s="8">
        <v>4</v>
      </c>
      <c r="D245" s="1" t="s">
        <v>5</v>
      </c>
      <c r="E245" s="5">
        <f>FurnitureData[[#This Row],[price]]*FurnitureData[[#This Row],[sold]]</f>
        <v>1502.76</v>
      </c>
      <c r="F245" t="str">
        <f>IF(FurnitureData[[#This Row],[price]]&lt;50,"Under 50",IF(FurnitureData[[#This Row],[price]]&lt;100,"50-100",IF(FurnitureData[[#This Row],[price]]&lt;200,"100-200","Over 200")))</f>
        <v>Over 200</v>
      </c>
      <c r="G245" t="str">
        <f>IF(FurnitureData[[#This Row],[sold]]=0,"No Sales",IF(FurnitureData[[#This Row],[sold]]&lt;=10,"Low Sales",IF(FurnitureData[[#This Row],[sold]]&lt;=50,"Medium Sales","High Sales")))</f>
        <v>Low Sales</v>
      </c>
      <c r="H245" s="1">
        <f>IF(FurnitureData[[#This Row],[price]]&gt;0,FurnitureData[[#This Row],[sold]]/FurnitureData[[#This Row],[price]],0)</f>
        <v>1.0647076046740664E-2</v>
      </c>
      <c r="I245" s="1">
        <f>LEN(FurnitureData[[#This Row],[productTitle]])</f>
        <v>127</v>
      </c>
      <c r="J245" s="1" t="s">
        <v>1904</v>
      </c>
    </row>
    <row r="246" spans="1:10" x14ac:dyDescent="0.3">
      <c r="A246" s="1" t="s">
        <v>215</v>
      </c>
      <c r="B246" s="7">
        <v>12.79</v>
      </c>
      <c r="C246" s="8">
        <v>14</v>
      </c>
      <c r="D246" s="1" t="s">
        <v>5</v>
      </c>
      <c r="E246" s="5">
        <f>FurnitureData[[#This Row],[price]]*FurnitureData[[#This Row],[sold]]</f>
        <v>179.06</v>
      </c>
      <c r="F246" t="str">
        <f>IF(FurnitureData[[#This Row],[price]]&lt;50,"Under 50",IF(FurnitureData[[#This Row],[price]]&lt;100,"50-100",IF(FurnitureData[[#This Row],[price]]&lt;200,"100-200","Over 200")))</f>
        <v>Under 50</v>
      </c>
      <c r="G246" t="str">
        <f>IF(FurnitureData[[#This Row],[sold]]=0,"No Sales",IF(FurnitureData[[#This Row],[sold]]&lt;=10,"Low Sales",IF(FurnitureData[[#This Row],[sold]]&lt;=50,"Medium Sales","High Sales")))</f>
        <v>Medium Sales</v>
      </c>
      <c r="H246" s="1">
        <f>IF(FurnitureData[[#This Row],[price]]&gt;0,FurnitureData[[#This Row],[sold]]/FurnitureData[[#This Row],[price]],0)</f>
        <v>1.0946051602814699</v>
      </c>
      <c r="I246" s="1">
        <f>LEN(FurnitureData[[#This Row],[productTitle]])</f>
        <v>128</v>
      </c>
      <c r="J246" s="1" t="s">
        <v>2026</v>
      </c>
    </row>
    <row r="247" spans="1:10" x14ac:dyDescent="0.3">
      <c r="A247" s="1" t="s">
        <v>216</v>
      </c>
      <c r="B247" s="7">
        <v>142.68</v>
      </c>
      <c r="C247" s="8">
        <v>28</v>
      </c>
      <c r="D247" s="1" t="s">
        <v>5</v>
      </c>
      <c r="E247" s="5">
        <f>FurnitureData[[#This Row],[price]]*FurnitureData[[#This Row],[sold]]</f>
        <v>3995.04</v>
      </c>
      <c r="F247" t="str">
        <f>IF(FurnitureData[[#This Row],[price]]&lt;50,"Under 50",IF(FurnitureData[[#This Row],[price]]&lt;100,"50-100",IF(FurnitureData[[#This Row],[price]]&lt;200,"100-200","Over 200")))</f>
        <v>100-200</v>
      </c>
      <c r="G247" t="str">
        <f>IF(FurnitureData[[#This Row],[sold]]=0,"No Sales",IF(FurnitureData[[#This Row],[sold]]&lt;=10,"Low Sales",IF(FurnitureData[[#This Row],[sold]]&lt;=50,"Medium Sales","High Sales")))</f>
        <v>Medium Sales</v>
      </c>
      <c r="H247" s="1">
        <f>IF(FurnitureData[[#This Row],[price]]&gt;0,FurnitureData[[#This Row],[sold]]/FurnitureData[[#This Row],[price]],0)</f>
        <v>0.19624334174376226</v>
      </c>
      <c r="I247" s="1">
        <f>LEN(FurnitureData[[#This Row],[productTitle]])</f>
        <v>128</v>
      </c>
      <c r="J247" s="1" t="str">
        <f>TEXT(SUM(FurnitureData[Revenue]),"$#,##0")</f>
        <v>$21,81,048</v>
      </c>
    </row>
    <row r="248" spans="1:10" x14ac:dyDescent="0.3">
      <c r="A248" s="1" t="s">
        <v>217</v>
      </c>
      <c r="B248" s="7">
        <v>249.4</v>
      </c>
      <c r="C248" s="8">
        <v>3</v>
      </c>
      <c r="D248" s="1" t="s">
        <v>5</v>
      </c>
      <c r="E248" s="5">
        <f>FurnitureData[[#This Row],[price]]*FurnitureData[[#This Row],[sold]]</f>
        <v>748.2</v>
      </c>
      <c r="F248" t="str">
        <f>IF(FurnitureData[[#This Row],[price]]&lt;50,"Under 50",IF(FurnitureData[[#This Row],[price]]&lt;100,"50-100",IF(FurnitureData[[#This Row],[price]]&lt;200,"100-200","Over 200")))</f>
        <v>Over 200</v>
      </c>
      <c r="G248" t="str">
        <f>IF(FurnitureData[[#This Row],[sold]]=0,"No Sales",IF(FurnitureData[[#This Row],[sold]]&lt;=10,"Low Sales",IF(FurnitureData[[#This Row],[sold]]&lt;=50,"Medium Sales","High Sales")))</f>
        <v>Low Sales</v>
      </c>
      <c r="H248" s="1">
        <f>IF(FurnitureData[[#This Row],[price]]&gt;0,FurnitureData[[#This Row],[sold]]/FurnitureData[[#This Row],[price]],0)</f>
        <v>1.2028869286287089E-2</v>
      </c>
      <c r="I248" s="1">
        <f>LEN(FurnitureData[[#This Row],[productTitle]])</f>
        <v>123</v>
      </c>
      <c r="J248" s="1" t="s">
        <v>1904</v>
      </c>
    </row>
    <row r="249" spans="1:10" x14ac:dyDescent="0.3">
      <c r="A249" s="1" t="s">
        <v>218</v>
      </c>
      <c r="B249" s="7">
        <v>550.15</v>
      </c>
      <c r="C249" s="8">
        <v>2</v>
      </c>
      <c r="D249" s="1" t="s">
        <v>5</v>
      </c>
      <c r="E249" s="5">
        <f>FurnitureData[[#This Row],[price]]*FurnitureData[[#This Row],[sold]]</f>
        <v>1100.3</v>
      </c>
      <c r="F249" t="str">
        <f>IF(FurnitureData[[#This Row],[price]]&lt;50,"Under 50",IF(FurnitureData[[#This Row],[price]]&lt;100,"50-100",IF(FurnitureData[[#This Row],[price]]&lt;200,"100-200","Over 200")))</f>
        <v>Over 200</v>
      </c>
      <c r="G249" t="str">
        <f>IF(FurnitureData[[#This Row],[sold]]=0,"No Sales",IF(FurnitureData[[#This Row],[sold]]&lt;=10,"Low Sales",IF(FurnitureData[[#This Row],[sold]]&lt;=50,"Medium Sales","High Sales")))</f>
        <v>Low Sales</v>
      </c>
      <c r="H249" s="1">
        <f>IF(FurnitureData[[#This Row],[price]]&gt;0,FurnitureData[[#This Row],[sold]]/FurnitureData[[#This Row],[price]],0)</f>
        <v>3.6353721712260294E-3</v>
      </c>
      <c r="I249" s="1">
        <f>LEN(FurnitureData[[#This Row],[productTitle]])</f>
        <v>123</v>
      </c>
      <c r="J249" s="1"/>
    </row>
    <row r="250" spans="1:10" x14ac:dyDescent="0.3">
      <c r="A250" s="1" t="s">
        <v>219</v>
      </c>
      <c r="B250" s="7">
        <v>295.19</v>
      </c>
      <c r="C250" s="8">
        <v>3</v>
      </c>
      <c r="D250" s="1" t="s">
        <v>5</v>
      </c>
      <c r="E250" s="5">
        <f>FurnitureData[[#This Row],[price]]*FurnitureData[[#This Row],[sold]]</f>
        <v>885.56999999999994</v>
      </c>
      <c r="F250" t="str">
        <f>IF(FurnitureData[[#This Row],[price]]&lt;50,"Under 50",IF(FurnitureData[[#This Row],[price]]&lt;100,"50-100",IF(FurnitureData[[#This Row],[price]]&lt;200,"100-200","Over 200")))</f>
        <v>Over 200</v>
      </c>
      <c r="G250" t="str">
        <f>IF(FurnitureData[[#This Row],[sold]]=0,"No Sales",IF(FurnitureData[[#This Row],[sold]]&lt;=10,"Low Sales",IF(FurnitureData[[#This Row],[sold]]&lt;=50,"Medium Sales","High Sales")))</f>
        <v>Low Sales</v>
      </c>
      <c r="H250" s="1">
        <f>IF(FurnitureData[[#This Row],[price]]&gt;0,FurnitureData[[#This Row],[sold]]/FurnitureData[[#This Row],[price]],0)</f>
        <v>1.0162945899251329E-2</v>
      </c>
      <c r="I250" s="1">
        <f>LEN(FurnitureData[[#This Row],[productTitle]])</f>
        <v>122</v>
      </c>
      <c r="J250" s="1" t="s">
        <v>2027</v>
      </c>
    </row>
    <row r="251" spans="1:10" x14ac:dyDescent="0.3">
      <c r="A251" s="1" t="s">
        <v>220</v>
      </c>
      <c r="B251" s="7">
        <v>52.28</v>
      </c>
      <c r="C251" s="8">
        <v>0</v>
      </c>
      <c r="D251" s="1" t="s">
        <v>5</v>
      </c>
      <c r="E251" s="5">
        <f>FurnitureData[[#This Row],[price]]*FurnitureData[[#This Row],[sold]]</f>
        <v>0</v>
      </c>
      <c r="F251" t="str">
        <f>IF(FurnitureData[[#This Row],[price]]&lt;50,"Under 50",IF(FurnitureData[[#This Row],[price]]&lt;100,"50-100",IF(FurnitureData[[#This Row],[price]]&lt;200,"100-200","Over 200")))</f>
        <v>50-100</v>
      </c>
      <c r="G251" t="str">
        <f>IF(FurnitureData[[#This Row],[sold]]=0,"No Sales",IF(FurnitureData[[#This Row],[sold]]&lt;=10,"Low Sales",IF(FurnitureData[[#This Row],[sold]]&lt;=50,"Medium Sales","High Sales")))</f>
        <v>No Sales</v>
      </c>
      <c r="H251" s="1">
        <f>IF(FurnitureData[[#This Row],[price]]&gt;0,FurnitureData[[#This Row],[sold]]/FurnitureData[[#This Row],[price]],0)</f>
        <v>0</v>
      </c>
      <c r="I251" s="1">
        <f>LEN(FurnitureData[[#This Row],[productTitle]])</f>
        <v>86</v>
      </c>
      <c r="J251" s="1" t="s">
        <v>1904</v>
      </c>
    </row>
    <row r="252" spans="1:10" x14ac:dyDescent="0.3">
      <c r="A252" s="1" t="s">
        <v>221</v>
      </c>
      <c r="B252" s="7">
        <v>243.78</v>
      </c>
      <c r="C252" s="8">
        <v>1</v>
      </c>
      <c r="D252" s="1" t="s">
        <v>5</v>
      </c>
      <c r="E252" s="5">
        <f>FurnitureData[[#This Row],[price]]*FurnitureData[[#This Row],[sold]]</f>
        <v>243.78</v>
      </c>
      <c r="F252" t="str">
        <f>IF(FurnitureData[[#This Row],[price]]&lt;50,"Under 50",IF(FurnitureData[[#This Row],[price]]&lt;100,"50-100",IF(FurnitureData[[#This Row],[price]]&lt;200,"100-200","Over 200")))</f>
        <v>Over 200</v>
      </c>
      <c r="G252" t="str">
        <f>IF(FurnitureData[[#This Row],[sold]]=0,"No Sales",IF(FurnitureData[[#This Row],[sold]]&lt;=10,"Low Sales",IF(FurnitureData[[#This Row],[sold]]&lt;=50,"Medium Sales","High Sales")))</f>
        <v>Low Sales</v>
      </c>
      <c r="H252" s="1">
        <f>IF(FurnitureData[[#This Row],[price]]&gt;0,FurnitureData[[#This Row],[sold]]/FurnitureData[[#This Row],[price]],0)</f>
        <v>4.1020592337353348E-3</v>
      </c>
      <c r="I252" s="1">
        <f>LEN(FurnitureData[[#This Row],[productTitle]])</f>
        <v>114</v>
      </c>
      <c r="J252" s="1" t="s">
        <v>2028</v>
      </c>
    </row>
    <row r="253" spans="1:10" x14ac:dyDescent="0.3">
      <c r="A253" s="1" t="s">
        <v>52</v>
      </c>
      <c r="B253" s="7">
        <v>441.86</v>
      </c>
      <c r="C253" s="8">
        <v>2</v>
      </c>
      <c r="D253" s="1" t="s">
        <v>5</v>
      </c>
      <c r="E253" s="5">
        <f>FurnitureData[[#This Row],[price]]*FurnitureData[[#This Row],[sold]]</f>
        <v>883.72</v>
      </c>
      <c r="F253" t="str">
        <f>IF(FurnitureData[[#This Row],[price]]&lt;50,"Under 50",IF(FurnitureData[[#This Row],[price]]&lt;100,"50-100",IF(FurnitureData[[#This Row],[price]]&lt;200,"100-200","Over 200")))</f>
        <v>Over 200</v>
      </c>
      <c r="G253" t="str">
        <f>IF(FurnitureData[[#This Row],[sold]]=0,"No Sales",IF(FurnitureData[[#This Row],[sold]]&lt;=10,"Low Sales",IF(FurnitureData[[#This Row],[sold]]&lt;=50,"Medium Sales","High Sales")))</f>
        <v>Low Sales</v>
      </c>
      <c r="H253" s="1">
        <f>IF(FurnitureData[[#This Row],[price]]&gt;0,FurnitureData[[#This Row],[sold]]/FurnitureData[[#This Row],[price]],0)</f>
        <v>4.5263205540216353E-3</v>
      </c>
      <c r="I253" s="1">
        <f>LEN(FurnitureData[[#This Row],[productTitle]])</f>
        <v>125</v>
      </c>
      <c r="J253" s="1" t="str">
        <f>TEXT(AVERAGE(FurnitureData[price]),"$#,##0.00")</f>
        <v>$156.56</v>
      </c>
    </row>
    <row r="254" spans="1:10" x14ac:dyDescent="0.3">
      <c r="A254" s="1" t="s">
        <v>222</v>
      </c>
      <c r="B254" s="7">
        <v>182.94</v>
      </c>
      <c r="C254" s="8">
        <v>1</v>
      </c>
      <c r="D254" s="1" t="s">
        <v>5</v>
      </c>
      <c r="E254" s="5">
        <f>FurnitureData[[#This Row],[price]]*FurnitureData[[#This Row],[sold]]</f>
        <v>182.94</v>
      </c>
      <c r="F254" t="str">
        <f>IF(FurnitureData[[#This Row],[price]]&lt;50,"Under 50",IF(FurnitureData[[#This Row],[price]]&lt;100,"50-100",IF(FurnitureData[[#This Row],[price]]&lt;200,"100-200","Over 200")))</f>
        <v>100-200</v>
      </c>
      <c r="G254" t="str">
        <f>IF(FurnitureData[[#This Row],[sold]]=0,"No Sales",IF(FurnitureData[[#This Row],[sold]]&lt;=10,"Low Sales",IF(FurnitureData[[#This Row],[sold]]&lt;=50,"Medium Sales","High Sales")))</f>
        <v>Low Sales</v>
      </c>
      <c r="H254" s="1">
        <f>IF(FurnitureData[[#This Row],[price]]&gt;0,FurnitureData[[#This Row],[sold]]/FurnitureData[[#This Row],[price]],0)</f>
        <v>5.4662730950038266E-3</v>
      </c>
      <c r="I254" s="1">
        <f>LEN(FurnitureData[[#This Row],[productTitle]])</f>
        <v>128</v>
      </c>
      <c r="J254" s="1" t="s">
        <v>1904</v>
      </c>
    </row>
    <row r="255" spans="1:10" x14ac:dyDescent="0.3">
      <c r="A255" s="1" t="s">
        <v>223</v>
      </c>
      <c r="B255" s="7">
        <v>46.1</v>
      </c>
      <c r="C255" s="8">
        <v>4</v>
      </c>
      <c r="D255" s="1" t="s">
        <v>5</v>
      </c>
      <c r="E255" s="5">
        <f>FurnitureData[[#This Row],[price]]*FurnitureData[[#This Row],[sold]]</f>
        <v>184.4</v>
      </c>
      <c r="F255" t="str">
        <f>IF(FurnitureData[[#This Row],[price]]&lt;50,"Under 50",IF(FurnitureData[[#This Row],[price]]&lt;100,"50-100",IF(FurnitureData[[#This Row],[price]]&lt;200,"100-200","Over 200")))</f>
        <v>Under 50</v>
      </c>
      <c r="G255" t="str">
        <f>IF(FurnitureData[[#This Row],[sold]]=0,"No Sales",IF(FurnitureData[[#This Row],[sold]]&lt;=10,"Low Sales",IF(FurnitureData[[#This Row],[sold]]&lt;=50,"Medium Sales","High Sales")))</f>
        <v>Low Sales</v>
      </c>
      <c r="H255" s="1">
        <f>IF(FurnitureData[[#This Row],[price]]&gt;0,FurnitureData[[#This Row],[sold]]/FurnitureData[[#This Row],[price]],0)</f>
        <v>8.6767895878524945E-2</v>
      </c>
      <c r="I255" s="1">
        <f>LEN(FurnitureData[[#This Row],[productTitle]])</f>
        <v>118</v>
      </c>
      <c r="J255" s="1"/>
    </row>
    <row r="256" spans="1:10" x14ac:dyDescent="0.3">
      <c r="A256" s="1" t="s">
        <v>224</v>
      </c>
      <c r="B256" s="7">
        <v>10.24</v>
      </c>
      <c r="C256" s="8">
        <v>4</v>
      </c>
      <c r="D256" s="1" t="s">
        <v>5</v>
      </c>
      <c r="E256" s="5">
        <f>FurnitureData[[#This Row],[price]]*FurnitureData[[#This Row],[sold]]</f>
        <v>40.96</v>
      </c>
      <c r="F256" t="str">
        <f>IF(FurnitureData[[#This Row],[price]]&lt;50,"Under 50",IF(FurnitureData[[#This Row],[price]]&lt;100,"50-100",IF(FurnitureData[[#This Row],[price]]&lt;200,"100-200","Over 200")))</f>
        <v>Under 50</v>
      </c>
      <c r="G256" t="str">
        <f>IF(FurnitureData[[#This Row],[sold]]=0,"No Sales",IF(FurnitureData[[#This Row],[sold]]&lt;=10,"Low Sales",IF(FurnitureData[[#This Row],[sold]]&lt;=50,"Medium Sales","High Sales")))</f>
        <v>Low Sales</v>
      </c>
      <c r="H256" s="1">
        <f>IF(FurnitureData[[#This Row],[price]]&gt;0,FurnitureData[[#This Row],[sold]]/FurnitureData[[#This Row],[price]],0)</f>
        <v>0.390625</v>
      </c>
      <c r="I256" s="1">
        <f>LEN(FurnitureData[[#This Row],[productTitle]])</f>
        <v>123</v>
      </c>
      <c r="J256" s="1" t="s">
        <v>1907</v>
      </c>
    </row>
    <row r="257" spans="1:10" x14ac:dyDescent="0.3">
      <c r="A257" s="1" t="s">
        <v>225</v>
      </c>
      <c r="B257" s="7">
        <v>277.64999999999998</v>
      </c>
      <c r="C257" s="8">
        <v>3</v>
      </c>
      <c r="D257" s="1" t="s">
        <v>5</v>
      </c>
      <c r="E257" s="5">
        <f>FurnitureData[[#This Row],[price]]*FurnitureData[[#This Row],[sold]]</f>
        <v>832.94999999999993</v>
      </c>
      <c r="F257" t="str">
        <f>IF(FurnitureData[[#This Row],[price]]&lt;50,"Under 50",IF(FurnitureData[[#This Row],[price]]&lt;100,"50-100",IF(FurnitureData[[#This Row],[price]]&lt;200,"100-200","Over 200")))</f>
        <v>Over 200</v>
      </c>
      <c r="G257" t="str">
        <f>IF(FurnitureData[[#This Row],[sold]]=0,"No Sales",IF(FurnitureData[[#This Row],[sold]]&lt;=10,"Low Sales",IF(FurnitureData[[#This Row],[sold]]&lt;=50,"Medium Sales","High Sales")))</f>
        <v>Low Sales</v>
      </c>
      <c r="H257" s="1">
        <f>IF(FurnitureData[[#This Row],[price]]&gt;0,FurnitureData[[#This Row],[sold]]/FurnitureData[[#This Row],[price]],0)</f>
        <v>1.0804970286331714E-2</v>
      </c>
      <c r="I257" s="1">
        <f>LEN(FurnitureData[[#This Row],[productTitle]])</f>
        <v>118</v>
      </c>
      <c r="J257" s="1"/>
    </row>
    <row r="258" spans="1:10" x14ac:dyDescent="0.3">
      <c r="A258" s="1" t="s">
        <v>226</v>
      </c>
      <c r="B258" s="7">
        <v>142.88</v>
      </c>
      <c r="C258" s="8">
        <v>7</v>
      </c>
      <c r="D258" s="1" t="s">
        <v>5</v>
      </c>
      <c r="E258" s="5">
        <f>FurnitureData[[#This Row],[price]]*FurnitureData[[#This Row],[sold]]</f>
        <v>1000.16</v>
      </c>
      <c r="F258" t="str">
        <f>IF(FurnitureData[[#This Row],[price]]&lt;50,"Under 50",IF(FurnitureData[[#This Row],[price]]&lt;100,"50-100",IF(FurnitureData[[#This Row],[price]]&lt;200,"100-200","Over 200")))</f>
        <v>100-200</v>
      </c>
      <c r="G258" t="str">
        <f>IF(FurnitureData[[#This Row],[sold]]=0,"No Sales",IF(FurnitureData[[#This Row],[sold]]&lt;=10,"Low Sales",IF(FurnitureData[[#This Row],[sold]]&lt;=50,"Medium Sales","High Sales")))</f>
        <v>Low Sales</v>
      </c>
      <c r="H258" s="1">
        <f>IF(FurnitureData[[#This Row],[price]]&gt;0,FurnitureData[[#This Row],[sold]]/FurnitureData[[#This Row],[price]],0)</f>
        <v>4.8992161254199328E-2</v>
      </c>
      <c r="I258" s="1">
        <f>LEN(FurnitureData[[#This Row],[productTitle]])</f>
        <v>128</v>
      </c>
      <c r="J258" s="1" t="s">
        <v>2029</v>
      </c>
    </row>
    <row r="259" spans="1:10" x14ac:dyDescent="0.3">
      <c r="A259" s="1" t="s">
        <v>227</v>
      </c>
      <c r="B259" s="7">
        <v>114.07</v>
      </c>
      <c r="C259" s="8">
        <v>0</v>
      </c>
      <c r="D259" s="1" t="s">
        <v>5</v>
      </c>
      <c r="E259" s="5">
        <f>FurnitureData[[#This Row],[price]]*FurnitureData[[#This Row],[sold]]</f>
        <v>0</v>
      </c>
      <c r="F259" t="str">
        <f>IF(FurnitureData[[#This Row],[price]]&lt;50,"Under 50",IF(FurnitureData[[#This Row],[price]]&lt;100,"50-100",IF(FurnitureData[[#This Row],[price]]&lt;200,"100-200","Over 200")))</f>
        <v>100-200</v>
      </c>
      <c r="G259" t="str">
        <f>IF(FurnitureData[[#This Row],[sold]]=0,"No Sales",IF(FurnitureData[[#This Row],[sold]]&lt;=10,"Low Sales",IF(FurnitureData[[#This Row],[sold]]&lt;=50,"Medium Sales","High Sales")))</f>
        <v>No Sales</v>
      </c>
      <c r="H259" s="1">
        <f>IF(FurnitureData[[#This Row],[price]]&gt;0,FurnitureData[[#This Row],[sold]]/FurnitureData[[#This Row],[price]],0)</f>
        <v>0</v>
      </c>
      <c r="I259" s="1">
        <f>LEN(FurnitureData[[#This Row],[productTitle]])</f>
        <v>122</v>
      </c>
      <c r="J259" s="1"/>
    </row>
    <row r="260" spans="1:10" x14ac:dyDescent="0.3">
      <c r="A260" s="1" t="s">
        <v>228</v>
      </c>
      <c r="B260" s="7">
        <v>701.52</v>
      </c>
      <c r="C260" s="8">
        <v>1</v>
      </c>
      <c r="D260" s="1" t="s">
        <v>5</v>
      </c>
      <c r="E260" s="5">
        <f>FurnitureData[[#This Row],[price]]*FurnitureData[[#This Row],[sold]]</f>
        <v>701.52</v>
      </c>
      <c r="F260" t="str">
        <f>IF(FurnitureData[[#This Row],[price]]&lt;50,"Under 50",IF(FurnitureData[[#This Row],[price]]&lt;100,"50-100",IF(FurnitureData[[#This Row],[price]]&lt;200,"100-200","Over 200")))</f>
        <v>Over 200</v>
      </c>
      <c r="G260" t="str">
        <f>IF(FurnitureData[[#This Row],[sold]]=0,"No Sales",IF(FurnitureData[[#This Row],[sold]]&lt;=10,"Low Sales",IF(FurnitureData[[#This Row],[sold]]&lt;=50,"Medium Sales","High Sales")))</f>
        <v>Low Sales</v>
      </c>
      <c r="H260" s="1">
        <f>IF(FurnitureData[[#This Row],[price]]&gt;0,FurnitureData[[#This Row],[sold]]/FurnitureData[[#This Row],[price]],0)</f>
        <v>1.4254761090204129E-3</v>
      </c>
      <c r="I260" s="1">
        <f>LEN(FurnitureData[[#This Row],[productTitle]])</f>
        <v>121</v>
      </c>
      <c r="J260" s="1" t="s">
        <v>2030</v>
      </c>
    </row>
    <row r="261" spans="1:10" x14ac:dyDescent="0.3">
      <c r="A261" s="1" t="s">
        <v>229</v>
      </c>
      <c r="B261" s="7">
        <v>77.94</v>
      </c>
      <c r="C261" s="8">
        <v>5</v>
      </c>
      <c r="D261" s="1" t="s">
        <v>5</v>
      </c>
      <c r="E261" s="5">
        <f>FurnitureData[[#This Row],[price]]*FurnitureData[[#This Row],[sold]]</f>
        <v>389.7</v>
      </c>
      <c r="F261" t="str">
        <f>IF(FurnitureData[[#This Row],[price]]&lt;50,"Under 50",IF(FurnitureData[[#This Row],[price]]&lt;100,"50-100",IF(FurnitureData[[#This Row],[price]]&lt;200,"100-200","Over 200")))</f>
        <v>50-100</v>
      </c>
      <c r="G261" t="str">
        <f>IF(FurnitureData[[#This Row],[sold]]=0,"No Sales",IF(FurnitureData[[#This Row],[sold]]&lt;=10,"Low Sales",IF(FurnitureData[[#This Row],[sold]]&lt;=50,"Medium Sales","High Sales")))</f>
        <v>Low Sales</v>
      </c>
      <c r="H261" s="1">
        <f>IF(FurnitureData[[#This Row],[price]]&gt;0,FurnitureData[[#This Row],[sold]]/FurnitureData[[#This Row],[price]],0)</f>
        <v>6.4151911726969463E-2</v>
      </c>
      <c r="I261" s="1">
        <f>LEN(FurnitureData[[#This Row],[productTitle]])</f>
        <v>113</v>
      </c>
      <c r="J261" s="1" t="s">
        <v>2031</v>
      </c>
    </row>
    <row r="262" spans="1:10" x14ac:dyDescent="0.3">
      <c r="A262" s="1" t="s">
        <v>230</v>
      </c>
      <c r="B262" s="7">
        <v>254.86</v>
      </c>
      <c r="C262" s="8">
        <v>1</v>
      </c>
      <c r="D262" s="1" t="s">
        <v>5</v>
      </c>
      <c r="E262" s="5">
        <f>FurnitureData[[#This Row],[price]]*FurnitureData[[#This Row],[sold]]</f>
        <v>254.86</v>
      </c>
      <c r="F262" t="str">
        <f>IF(FurnitureData[[#This Row],[price]]&lt;50,"Under 50",IF(FurnitureData[[#This Row],[price]]&lt;100,"50-100",IF(FurnitureData[[#This Row],[price]]&lt;200,"100-200","Over 200")))</f>
        <v>Over 200</v>
      </c>
      <c r="G262" t="str">
        <f>IF(FurnitureData[[#This Row],[sold]]=0,"No Sales",IF(FurnitureData[[#This Row],[sold]]&lt;=10,"Low Sales",IF(FurnitureData[[#This Row],[sold]]&lt;=50,"Medium Sales","High Sales")))</f>
        <v>Low Sales</v>
      </c>
      <c r="H262" s="1">
        <f>IF(FurnitureData[[#This Row],[price]]&gt;0,FurnitureData[[#This Row],[sold]]/FurnitureData[[#This Row],[price]],0)</f>
        <v>3.9237228282194142E-3</v>
      </c>
      <c r="I262" s="1">
        <f>LEN(FurnitureData[[#This Row],[productTitle]])</f>
        <v>111</v>
      </c>
      <c r="J262" s="1" t="s">
        <v>2032</v>
      </c>
    </row>
    <row r="263" spans="1:10" x14ac:dyDescent="0.3">
      <c r="A263" s="1" t="s">
        <v>231</v>
      </c>
      <c r="B263" s="7">
        <v>132.74</v>
      </c>
      <c r="C263" s="8">
        <v>9</v>
      </c>
      <c r="D263" s="1" t="s">
        <v>5</v>
      </c>
      <c r="E263" s="5">
        <f>FurnitureData[[#This Row],[price]]*FurnitureData[[#This Row],[sold]]</f>
        <v>1194.6600000000001</v>
      </c>
      <c r="F263" t="str">
        <f>IF(FurnitureData[[#This Row],[price]]&lt;50,"Under 50",IF(FurnitureData[[#This Row],[price]]&lt;100,"50-100",IF(FurnitureData[[#This Row],[price]]&lt;200,"100-200","Over 200")))</f>
        <v>100-200</v>
      </c>
      <c r="G263" t="str">
        <f>IF(FurnitureData[[#This Row],[sold]]=0,"No Sales",IF(FurnitureData[[#This Row],[sold]]&lt;=10,"Low Sales",IF(FurnitureData[[#This Row],[sold]]&lt;=50,"Medium Sales","High Sales")))</f>
        <v>Low Sales</v>
      </c>
      <c r="H263" s="1">
        <f>IF(FurnitureData[[#This Row],[price]]&gt;0,FurnitureData[[#This Row],[sold]]/FurnitureData[[#This Row],[price]],0)</f>
        <v>6.7801717643513629E-2</v>
      </c>
      <c r="I263" s="1">
        <f>LEN(FurnitureData[[#This Row],[productTitle]])</f>
        <v>79</v>
      </c>
      <c r="J263" s="1" t="s">
        <v>2033</v>
      </c>
    </row>
    <row r="264" spans="1:10" x14ac:dyDescent="0.3">
      <c r="A264" s="1" t="s">
        <v>232</v>
      </c>
      <c r="B264" s="7">
        <v>554.95000000000005</v>
      </c>
      <c r="C264" s="8">
        <v>1</v>
      </c>
      <c r="D264" s="1" t="s">
        <v>5</v>
      </c>
      <c r="E264" s="5">
        <f>FurnitureData[[#This Row],[price]]*FurnitureData[[#This Row],[sold]]</f>
        <v>554.95000000000005</v>
      </c>
      <c r="F264" t="str">
        <f>IF(FurnitureData[[#This Row],[price]]&lt;50,"Under 50",IF(FurnitureData[[#This Row],[price]]&lt;100,"50-100",IF(FurnitureData[[#This Row],[price]]&lt;200,"100-200","Over 200")))</f>
        <v>Over 200</v>
      </c>
      <c r="G264" t="str">
        <f>IF(FurnitureData[[#This Row],[sold]]=0,"No Sales",IF(FurnitureData[[#This Row],[sold]]&lt;=10,"Low Sales",IF(FurnitureData[[#This Row],[sold]]&lt;=50,"Medium Sales","High Sales")))</f>
        <v>Low Sales</v>
      </c>
      <c r="H264" s="1">
        <f>IF(FurnitureData[[#This Row],[price]]&gt;0,FurnitureData[[#This Row],[sold]]/FurnitureData[[#This Row],[price]],0)</f>
        <v>1.8019641409135958E-3</v>
      </c>
      <c r="I264" s="1">
        <f>LEN(FurnitureData[[#This Row],[productTitle]])</f>
        <v>124</v>
      </c>
      <c r="J264" s="1" t="s">
        <v>2034</v>
      </c>
    </row>
    <row r="265" spans="1:10" x14ac:dyDescent="0.3">
      <c r="A265" s="1" t="s">
        <v>233</v>
      </c>
      <c r="B265" s="7">
        <v>534.86</v>
      </c>
      <c r="C265" s="8">
        <v>5</v>
      </c>
      <c r="D265" s="1" t="s">
        <v>5</v>
      </c>
      <c r="E265" s="5">
        <f>FurnitureData[[#This Row],[price]]*FurnitureData[[#This Row],[sold]]</f>
        <v>2674.3</v>
      </c>
      <c r="F265" t="str">
        <f>IF(FurnitureData[[#This Row],[price]]&lt;50,"Under 50",IF(FurnitureData[[#This Row],[price]]&lt;100,"50-100",IF(FurnitureData[[#This Row],[price]]&lt;200,"100-200","Over 200")))</f>
        <v>Over 200</v>
      </c>
      <c r="G265" t="str">
        <f>IF(FurnitureData[[#This Row],[sold]]=0,"No Sales",IF(FurnitureData[[#This Row],[sold]]&lt;=10,"Low Sales",IF(FurnitureData[[#This Row],[sold]]&lt;=50,"Medium Sales","High Sales")))</f>
        <v>Low Sales</v>
      </c>
      <c r="H265" s="1">
        <f>IF(FurnitureData[[#This Row],[price]]&gt;0,FurnitureData[[#This Row],[sold]]/FurnitureData[[#This Row],[price]],0)</f>
        <v>9.3482406611075791E-3</v>
      </c>
      <c r="I265" s="1">
        <f>LEN(FurnitureData[[#This Row],[productTitle]])</f>
        <v>127</v>
      </c>
      <c r="J265" s="1" t="s">
        <v>2035</v>
      </c>
    </row>
    <row r="266" spans="1:10" x14ac:dyDescent="0.3">
      <c r="A266" s="1" t="s">
        <v>234</v>
      </c>
      <c r="B266" s="7">
        <v>43.67</v>
      </c>
      <c r="C266" s="8">
        <v>6</v>
      </c>
      <c r="D266" s="1" t="s">
        <v>5</v>
      </c>
      <c r="E266" s="5">
        <f>FurnitureData[[#This Row],[price]]*FurnitureData[[#This Row],[sold]]</f>
        <v>262.02</v>
      </c>
      <c r="F266" t="str">
        <f>IF(FurnitureData[[#This Row],[price]]&lt;50,"Under 50",IF(FurnitureData[[#This Row],[price]]&lt;100,"50-100",IF(FurnitureData[[#This Row],[price]]&lt;200,"100-200","Over 200")))</f>
        <v>Under 50</v>
      </c>
      <c r="G266" t="str">
        <f>IF(FurnitureData[[#This Row],[sold]]=0,"No Sales",IF(FurnitureData[[#This Row],[sold]]&lt;=10,"Low Sales",IF(FurnitureData[[#This Row],[sold]]&lt;=50,"Medium Sales","High Sales")))</f>
        <v>Low Sales</v>
      </c>
      <c r="H266" s="1">
        <f>IF(FurnitureData[[#This Row],[price]]&gt;0,FurnitureData[[#This Row],[sold]]/FurnitureData[[#This Row],[price]],0)</f>
        <v>0.13739409205404168</v>
      </c>
      <c r="I266" s="1">
        <f>LEN(FurnitureData[[#This Row],[productTitle]])</f>
        <v>110</v>
      </c>
      <c r="J266" s="1" t="s">
        <v>2036</v>
      </c>
    </row>
    <row r="267" spans="1:10" x14ac:dyDescent="0.3">
      <c r="A267" s="1" t="s">
        <v>235</v>
      </c>
      <c r="B267" s="7">
        <v>560.47</v>
      </c>
      <c r="C267" s="8">
        <v>0</v>
      </c>
      <c r="D267" s="1" t="s">
        <v>5</v>
      </c>
      <c r="E267" s="5">
        <f>FurnitureData[[#This Row],[price]]*FurnitureData[[#This Row],[sold]]</f>
        <v>0</v>
      </c>
      <c r="F267" t="str">
        <f>IF(FurnitureData[[#This Row],[price]]&lt;50,"Under 50",IF(FurnitureData[[#This Row],[price]]&lt;100,"50-100",IF(FurnitureData[[#This Row],[price]]&lt;200,"100-200","Over 200")))</f>
        <v>Over 200</v>
      </c>
      <c r="G267" t="str">
        <f>IF(FurnitureData[[#This Row],[sold]]=0,"No Sales",IF(FurnitureData[[#This Row],[sold]]&lt;=10,"Low Sales",IF(FurnitureData[[#This Row],[sold]]&lt;=50,"Medium Sales","High Sales")))</f>
        <v>No Sales</v>
      </c>
      <c r="H267" s="1">
        <f>IF(FurnitureData[[#This Row],[price]]&gt;0,FurnitureData[[#This Row],[sold]]/FurnitureData[[#This Row],[price]],0)</f>
        <v>0</v>
      </c>
      <c r="I267" s="1">
        <f>LEN(FurnitureData[[#This Row],[productTitle]])</f>
        <v>60</v>
      </c>
      <c r="J267" s="1"/>
    </row>
    <row r="268" spans="1:10" x14ac:dyDescent="0.3">
      <c r="A268" s="1" t="s">
        <v>236</v>
      </c>
      <c r="B268" s="7">
        <v>112.62</v>
      </c>
      <c r="C268" s="8">
        <v>9</v>
      </c>
      <c r="D268" s="1" t="s">
        <v>5</v>
      </c>
      <c r="E268" s="5">
        <f>FurnitureData[[#This Row],[price]]*FurnitureData[[#This Row],[sold]]</f>
        <v>1013.58</v>
      </c>
      <c r="F268" t="str">
        <f>IF(FurnitureData[[#This Row],[price]]&lt;50,"Under 50",IF(FurnitureData[[#This Row],[price]]&lt;100,"50-100",IF(FurnitureData[[#This Row],[price]]&lt;200,"100-200","Over 200")))</f>
        <v>100-200</v>
      </c>
      <c r="G268" t="str">
        <f>IF(FurnitureData[[#This Row],[sold]]=0,"No Sales",IF(FurnitureData[[#This Row],[sold]]&lt;=10,"Low Sales",IF(FurnitureData[[#This Row],[sold]]&lt;=50,"Medium Sales","High Sales")))</f>
        <v>Low Sales</v>
      </c>
      <c r="H268" s="1">
        <f>IF(FurnitureData[[#This Row],[price]]&gt;0,FurnitureData[[#This Row],[sold]]/FurnitureData[[#This Row],[price]],0)</f>
        <v>7.9914757591901975E-2</v>
      </c>
      <c r="I268" s="1">
        <f>LEN(FurnitureData[[#This Row],[productTitle]])</f>
        <v>115</v>
      </c>
      <c r="J268" s="1" t="s">
        <v>1907</v>
      </c>
    </row>
    <row r="269" spans="1:10" x14ac:dyDescent="0.3">
      <c r="A269" s="1" t="s">
        <v>237</v>
      </c>
      <c r="B269" s="7">
        <v>143.76</v>
      </c>
      <c r="C269" s="8">
        <v>3</v>
      </c>
      <c r="D269" s="1" t="s">
        <v>5</v>
      </c>
      <c r="E269" s="5">
        <f>FurnitureData[[#This Row],[price]]*FurnitureData[[#This Row],[sold]]</f>
        <v>431.28</v>
      </c>
      <c r="F269" t="str">
        <f>IF(FurnitureData[[#This Row],[price]]&lt;50,"Under 50",IF(FurnitureData[[#This Row],[price]]&lt;100,"50-100",IF(FurnitureData[[#This Row],[price]]&lt;200,"100-200","Over 200")))</f>
        <v>100-200</v>
      </c>
      <c r="G269" t="str">
        <f>IF(FurnitureData[[#This Row],[sold]]=0,"No Sales",IF(FurnitureData[[#This Row],[sold]]&lt;=10,"Low Sales",IF(FurnitureData[[#This Row],[sold]]&lt;=50,"Medium Sales","High Sales")))</f>
        <v>Low Sales</v>
      </c>
      <c r="H269" s="1">
        <f>IF(FurnitureData[[#This Row],[price]]&gt;0,FurnitureData[[#This Row],[sold]]/FurnitureData[[#This Row],[price]],0)</f>
        <v>2.0868113522537562E-2</v>
      </c>
      <c r="I269" s="1">
        <f>LEN(FurnitureData[[#This Row],[productTitle]])</f>
        <v>124</v>
      </c>
      <c r="J269" s="1"/>
    </row>
    <row r="270" spans="1:10" x14ac:dyDescent="0.3">
      <c r="A270" s="1" t="s">
        <v>238</v>
      </c>
      <c r="B270" s="7">
        <v>230.01</v>
      </c>
      <c r="C270" s="8">
        <v>4</v>
      </c>
      <c r="D270" s="1" t="s">
        <v>5</v>
      </c>
      <c r="E270" s="5">
        <f>FurnitureData[[#This Row],[price]]*FurnitureData[[#This Row],[sold]]</f>
        <v>920.04</v>
      </c>
      <c r="F270" t="str">
        <f>IF(FurnitureData[[#This Row],[price]]&lt;50,"Under 50",IF(FurnitureData[[#This Row],[price]]&lt;100,"50-100",IF(FurnitureData[[#This Row],[price]]&lt;200,"100-200","Over 200")))</f>
        <v>Over 200</v>
      </c>
      <c r="G270" t="str">
        <f>IF(FurnitureData[[#This Row],[sold]]=0,"No Sales",IF(FurnitureData[[#This Row],[sold]]&lt;=10,"Low Sales",IF(FurnitureData[[#This Row],[sold]]&lt;=50,"Medium Sales","High Sales")))</f>
        <v>Low Sales</v>
      </c>
      <c r="H270" s="1">
        <f>IF(FurnitureData[[#This Row],[price]]&gt;0,FurnitureData[[#This Row],[sold]]/FurnitureData[[#This Row],[price]],0)</f>
        <v>1.7390548237033173E-2</v>
      </c>
      <c r="I270" s="1">
        <f>LEN(FurnitureData[[#This Row],[productTitle]])</f>
        <v>127</v>
      </c>
      <c r="J270" s="1" t="s">
        <v>2037</v>
      </c>
    </row>
    <row r="271" spans="1:10" x14ac:dyDescent="0.3">
      <c r="A271" s="1" t="s">
        <v>239</v>
      </c>
      <c r="B271" s="7">
        <v>172.6</v>
      </c>
      <c r="C271" s="8">
        <v>0</v>
      </c>
      <c r="D271" s="1" t="s">
        <v>5</v>
      </c>
      <c r="E271" s="5">
        <f>FurnitureData[[#This Row],[price]]*FurnitureData[[#This Row],[sold]]</f>
        <v>0</v>
      </c>
      <c r="F271" t="str">
        <f>IF(FurnitureData[[#This Row],[price]]&lt;50,"Under 50",IF(FurnitureData[[#This Row],[price]]&lt;100,"50-100",IF(FurnitureData[[#This Row],[price]]&lt;200,"100-200","Over 200")))</f>
        <v>100-200</v>
      </c>
      <c r="G271" t="str">
        <f>IF(FurnitureData[[#This Row],[sold]]=0,"No Sales",IF(FurnitureData[[#This Row],[sold]]&lt;=10,"Low Sales",IF(FurnitureData[[#This Row],[sold]]&lt;=50,"Medium Sales","High Sales")))</f>
        <v>No Sales</v>
      </c>
      <c r="H271" s="1">
        <f>IF(FurnitureData[[#This Row],[price]]&gt;0,FurnitureData[[#This Row],[sold]]/FurnitureData[[#This Row],[price]],0)</f>
        <v>0</v>
      </c>
      <c r="I271" s="1">
        <f>LEN(FurnitureData[[#This Row],[productTitle]])</f>
        <v>124</v>
      </c>
      <c r="J271" s="1"/>
    </row>
    <row r="272" spans="1:10" x14ac:dyDescent="0.3">
      <c r="A272" s="1" t="s">
        <v>240</v>
      </c>
      <c r="B272" s="7">
        <v>278.60000000000002</v>
      </c>
      <c r="C272" s="8">
        <v>1</v>
      </c>
      <c r="D272" s="1" t="s">
        <v>5</v>
      </c>
      <c r="E272" s="5">
        <f>FurnitureData[[#This Row],[price]]*FurnitureData[[#This Row],[sold]]</f>
        <v>278.60000000000002</v>
      </c>
      <c r="F272" t="str">
        <f>IF(FurnitureData[[#This Row],[price]]&lt;50,"Under 50",IF(FurnitureData[[#This Row],[price]]&lt;100,"50-100",IF(FurnitureData[[#This Row],[price]]&lt;200,"100-200","Over 200")))</f>
        <v>Over 200</v>
      </c>
      <c r="G272" t="str">
        <f>IF(FurnitureData[[#This Row],[sold]]=0,"No Sales",IF(FurnitureData[[#This Row],[sold]]&lt;=10,"Low Sales",IF(FurnitureData[[#This Row],[sold]]&lt;=50,"Medium Sales","High Sales")))</f>
        <v>Low Sales</v>
      </c>
      <c r="H272" s="1">
        <f>IF(FurnitureData[[#This Row],[price]]&gt;0,FurnitureData[[#This Row],[sold]]/FurnitureData[[#This Row],[price]],0)</f>
        <v>3.5893754486719309E-3</v>
      </c>
      <c r="I272" s="1">
        <f>LEN(FurnitureData[[#This Row],[productTitle]])</f>
        <v>127</v>
      </c>
      <c r="J272" s="1" t="s">
        <v>2038</v>
      </c>
    </row>
    <row r="273" spans="1:10" x14ac:dyDescent="0.3">
      <c r="A273" s="1" t="s">
        <v>241</v>
      </c>
      <c r="B273" s="7">
        <v>560</v>
      </c>
      <c r="C273" s="8">
        <v>28</v>
      </c>
      <c r="D273" s="1" t="s">
        <v>5</v>
      </c>
      <c r="E273" s="5">
        <f>FurnitureData[[#This Row],[price]]*FurnitureData[[#This Row],[sold]]</f>
        <v>15680</v>
      </c>
      <c r="F273" t="str">
        <f>IF(FurnitureData[[#This Row],[price]]&lt;50,"Under 50",IF(FurnitureData[[#This Row],[price]]&lt;100,"50-100",IF(FurnitureData[[#This Row],[price]]&lt;200,"100-200","Over 200")))</f>
        <v>Over 200</v>
      </c>
      <c r="G273" t="str">
        <f>IF(FurnitureData[[#This Row],[sold]]=0,"No Sales",IF(FurnitureData[[#This Row],[sold]]&lt;=10,"Low Sales",IF(FurnitureData[[#This Row],[sold]]&lt;=50,"Medium Sales","High Sales")))</f>
        <v>Medium Sales</v>
      </c>
      <c r="H273" s="1">
        <f>IF(FurnitureData[[#This Row],[price]]&gt;0,FurnitureData[[#This Row],[sold]]/FurnitureData[[#This Row],[price]],0)</f>
        <v>0.05</v>
      </c>
      <c r="I273" s="1">
        <f>LEN(FurnitureData[[#This Row],[productTitle]])</f>
        <v>65</v>
      </c>
      <c r="J273" s="1" t="s">
        <v>2039</v>
      </c>
    </row>
    <row r="274" spans="1:10" x14ac:dyDescent="0.3">
      <c r="A274" s="1" t="s">
        <v>242</v>
      </c>
      <c r="B274" s="7">
        <v>193.8</v>
      </c>
      <c r="C274" s="8">
        <v>2</v>
      </c>
      <c r="D274" s="1" t="s">
        <v>5</v>
      </c>
      <c r="E274" s="5">
        <f>FurnitureData[[#This Row],[price]]*FurnitureData[[#This Row],[sold]]</f>
        <v>387.6</v>
      </c>
      <c r="F274" t="str">
        <f>IF(FurnitureData[[#This Row],[price]]&lt;50,"Under 50",IF(FurnitureData[[#This Row],[price]]&lt;100,"50-100",IF(FurnitureData[[#This Row],[price]]&lt;200,"100-200","Over 200")))</f>
        <v>100-200</v>
      </c>
      <c r="G274" t="str">
        <f>IF(FurnitureData[[#This Row],[sold]]=0,"No Sales",IF(FurnitureData[[#This Row],[sold]]&lt;=10,"Low Sales",IF(FurnitureData[[#This Row],[sold]]&lt;=50,"Medium Sales","High Sales")))</f>
        <v>Low Sales</v>
      </c>
      <c r="H274" s="1">
        <f>IF(FurnitureData[[#This Row],[price]]&gt;0,FurnitureData[[#This Row],[sold]]/FurnitureData[[#This Row],[price]],0)</f>
        <v>1.0319917440660475E-2</v>
      </c>
      <c r="I274" s="1">
        <f>LEN(FurnitureData[[#This Row],[productTitle]])</f>
        <v>111</v>
      </c>
      <c r="J274" s="1" t="s">
        <v>2040</v>
      </c>
    </row>
    <row r="275" spans="1:10" x14ac:dyDescent="0.3">
      <c r="A275" s="1" t="s">
        <v>243</v>
      </c>
      <c r="B275" s="7">
        <v>563.79</v>
      </c>
      <c r="C275" s="8">
        <v>0</v>
      </c>
      <c r="D275" s="1" t="s">
        <v>5</v>
      </c>
      <c r="E275" s="5">
        <f>FurnitureData[[#This Row],[price]]*FurnitureData[[#This Row],[sold]]</f>
        <v>0</v>
      </c>
      <c r="F275" t="str">
        <f>IF(FurnitureData[[#This Row],[price]]&lt;50,"Under 50",IF(FurnitureData[[#This Row],[price]]&lt;100,"50-100",IF(FurnitureData[[#This Row],[price]]&lt;200,"100-200","Over 200")))</f>
        <v>Over 200</v>
      </c>
      <c r="G275" t="str">
        <f>IF(FurnitureData[[#This Row],[sold]]=0,"No Sales",IF(FurnitureData[[#This Row],[sold]]&lt;=10,"Low Sales",IF(FurnitureData[[#This Row],[sold]]&lt;=50,"Medium Sales","High Sales")))</f>
        <v>No Sales</v>
      </c>
      <c r="H275" s="1">
        <f>IF(FurnitureData[[#This Row],[price]]&gt;0,FurnitureData[[#This Row],[sold]]/FurnitureData[[#This Row],[price]],0)</f>
        <v>0</v>
      </c>
      <c r="I275" s="1">
        <f>LEN(FurnitureData[[#This Row],[productTitle]])</f>
        <v>128</v>
      </c>
      <c r="J275" s="1" t="s">
        <v>2041</v>
      </c>
    </row>
    <row r="276" spans="1:10" x14ac:dyDescent="0.3">
      <c r="A276" s="1" t="s">
        <v>244</v>
      </c>
      <c r="B276" s="7">
        <v>133.31</v>
      </c>
      <c r="C276" s="8">
        <v>1</v>
      </c>
      <c r="D276" s="1" t="s">
        <v>5</v>
      </c>
      <c r="E276" s="5">
        <f>FurnitureData[[#This Row],[price]]*FurnitureData[[#This Row],[sold]]</f>
        <v>133.31</v>
      </c>
      <c r="F276" t="str">
        <f>IF(FurnitureData[[#This Row],[price]]&lt;50,"Under 50",IF(FurnitureData[[#This Row],[price]]&lt;100,"50-100",IF(FurnitureData[[#This Row],[price]]&lt;200,"100-200","Over 200")))</f>
        <v>100-200</v>
      </c>
      <c r="G276" t="str">
        <f>IF(FurnitureData[[#This Row],[sold]]=0,"No Sales",IF(FurnitureData[[#This Row],[sold]]&lt;=10,"Low Sales",IF(FurnitureData[[#This Row],[sold]]&lt;=50,"Medium Sales","High Sales")))</f>
        <v>Low Sales</v>
      </c>
      <c r="H276" s="1">
        <f>IF(FurnitureData[[#This Row],[price]]&gt;0,FurnitureData[[#This Row],[sold]]/FurnitureData[[#This Row],[price]],0)</f>
        <v>7.5013127297277023E-3</v>
      </c>
      <c r="I276" s="1">
        <f>LEN(FurnitureData[[#This Row],[productTitle]])</f>
        <v>125</v>
      </c>
      <c r="J276" s="1" t="s">
        <v>2042</v>
      </c>
    </row>
    <row r="277" spans="1:10" x14ac:dyDescent="0.3">
      <c r="A277" s="1" t="s">
        <v>245</v>
      </c>
      <c r="B277" s="7">
        <v>60.86</v>
      </c>
      <c r="C277" s="8">
        <v>1</v>
      </c>
      <c r="D277" s="1" t="s">
        <v>5</v>
      </c>
      <c r="E277" s="5">
        <f>FurnitureData[[#This Row],[price]]*FurnitureData[[#This Row],[sold]]</f>
        <v>60.86</v>
      </c>
      <c r="F277" t="str">
        <f>IF(FurnitureData[[#This Row],[price]]&lt;50,"Under 50",IF(FurnitureData[[#This Row],[price]]&lt;100,"50-100",IF(FurnitureData[[#This Row],[price]]&lt;200,"100-200","Over 200")))</f>
        <v>50-100</v>
      </c>
      <c r="G277" t="str">
        <f>IF(FurnitureData[[#This Row],[sold]]=0,"No Sales",IF(FurnitureData[[#This Row],[sold]]&lt;=10,"Low Sales",IF(FurnitureData[[#This Row],[sold]]&lt;=50,"Medium Sales","High Sales")))</f>
        <v>Low Sales</v>
      </c>
      <c r="H277" s="1">
        <f>IF(FurnitureData[[#This Row],[price]]&gt;0,FurnitureData[[#This Row],[sold]]/FurnitureData[[#This Row],[price]],0)</f>
        <v>1.6431153466973381E-2</v>
      </c>
      <c r="I277" s="1">
        <f>LEN(FurnitureData[[#This Row],[productTitle]])</f>
        <v>123</v>
      </c>
      <c r="J277" s="1" t="s">
        <v>2043</v>
      </c>
    </row>
    <row r="278" spans="1:10" x14ac:dyDescent="0.3">
      <c r="A278" s="1" t="s">
        <v>246</v>
      </c>
      <c r="B278" s="7">
        <v>127.44</v>
      </c>
      <c r="C278" s="8">
        <v>8</v>
      </c>
      <c r="D278" s="1" t="s">
        <v>5</v>
      </c>
      <c r="E278" s="5">
        <f>FurnitureData[[#This Row],[price]]*FurnitureData[[#This Row],[sold]]</f>
        <v>1019.52</v>
      </c>
      <c r="F278" t="str">
        <f>IF(FurnitureData[[#This Row],[price]]&lt;50,"Under 50",IF(FurnitureData[[#This Row],[price]]&lt;100,"50-100",IF(FurnitureData[[#This Row],[price]]&lt;200,"100-200","Over 200")))</f>
        <v>100-200</v>
      </c>
      <c r="G278" t="str">
        <f>IF(FurnitureData[[#This Row],[sold]]=0,"No Sales",IF(FurnitureData[[#This Row],[sold]]&lt;=10,"Low Sales",IF(FurnitureData[[#This Row],[sold]]&lt;=50,"Medium Sales","High Sales")))</f>
        <v>Low Sales</v>
      </c>
      <c r="H278" s="1">
        <f>IF(FurnitureData[[#This Row],[price]]&gt;0,FurnitureData[[#This Row],[sold]]/FurnitureData[[#This Row],[price]],0)</f>
        <v>6.2774639045825489E-2</v>
      </c>
      <c r="I278" s="1">
        <f>LEN(FurnitureData[[#This Row],[productTitle]])</f>
        <v>128</v>
      </c>
      <c r="J278" s="1"/>
    </row>
    <row r="279" spans="1:10" x14ac:dyDescent="0.3">
      <c r="A279" s="1" t="s">
        <v>247</v>
      </c>
      <c r="B279" s="7">
        <v>899</v>
      </c>
      <c r="C279" s="8">
        <v>1</v>
      </c>
      <c r="D279" s="1" t="s">
        <v>5</v>
      </c>
      <c r="E279" s="5">
        <f>FurnitureData[[#This Row],[price]]*FurnitureData[[#This Row],[sold]]</f>
        <v>899</v>
      </c>
      <c r="F279" t="str">
        <f>IF(FurnitureData[[#This Row],[price]]&lt;50,"Under 50",IF(FurnitureData[[#This Row],[price]]&lt;100,"50-100",IF(FurnitureData[[#This Row],[price]]&lt;200,"100-200","Over 200")))</f>
        <v>Over 200</v>
      </c>
      <c r="G279" t="str">
        <f>IF(FurnitureData[[#This Row],[sold]]=0,"No Sales",IF(FurnitureData[[#This Row],[sold]]&lt;=10,"Low Sales",IF(FurnitureData[[#This Row],[sold]]&lt;=50,"Medium Sales","High Sales")))</f>
        <v>Low Sales</v>
      </c>
      <c r="H279" s="1">
        <f>IF(FurnitureData[[#This Row],[price]]&gt;0,FurnitureData[[#This Row],[sold]]/FurnitureData[[#This Row],[price]],0)</f>
        <v>1.1123470522803114E-3</v>
      </c>
      <c r="I279" s="1">
        <f>LEN(FurnitureData[[#This Row],[productTitle]])</f>
        <v>83</v>
      </c>
      <c r="J279" s="1" t="s">
        <v>1907</v>
      </c>
    </row>
    <row r="280" spans="1:10" x14ac:dyDescent="0.3">
      <c r="A280" s="1" t="s">
        <v>248</v>
      </c>
      <c r="B280" s="7">
        <v>294.25</v>
      </c>
      <c r="C280" s="8">
        <v>2</v>
      </c>
      <c r="D280" s="1" t="s">
        <v>5</v>
      </c>
      <c r="E280" s="5">
        <f>FurnitureData[[#This Row],[price]]*FurnitureData[[#This Row],[sold]]</f>
        <v>588.5</v>
      </c>
      <c r="F280" t="str">
        <f>IF(FurnitureData[[#This Row],[price]]&lt;50,"Under 50",IF(FurnitureData[[#This Row],[price]]&lt;100,"50-100",IF(FurnitureData[[#This Row],[price]]&lt;200,"100-200","Over 200")))</f>
        <v>Over 200</v>
      </c>
      <c r="G280" t="str">
        <f>IF(FurnitureData[[#This Row],[sold]]=0,"No Sales",IF(FurnitureData[[#This Row],[sold]]&lt;=10,"Low Sales",IF(FurnitureData[[#This Row],[sold]]&lt;=50,"Medium Sales","High Sales")))</f>
        <v>Low Sales</v>
      </c>
      <c r="H280" s="1">
        <f>IF(FurnitureData[[#This Row],[price]]&gt;0,FurnitureData[[#This Row],[sold]]/FurnitureData[[#This Row],[price]],0)</f>
        <v>6.7969413763806288E-3</v>
      </c>
      <c r="I280" s="1">
        <f>LEN(FurnitureData[[#This Row],[productTitle]])</f>
        <v>122</v>
      </c>
      <c r="J280" s="1"/>
    </row>
    <row r="281" spans="1:10" x14ac:dyDescent="0.3">
      <c r="A281" s="1" t="s">
        <v>12</v>
      </c>
      <c r="B281" s="7">
        <v>734.58</v>
      </c>
      <c r="C281" s="8">
        <v>5</v>
      </c>
      <c r="D281" s="1" t="s">
        <v>5</v>
      </c>
      <c r="E281" s="5">
        <f>FurnitureData[[#This Row],[price]]*FurnitureData[[#This Row],[sold]]</f>
        <v>3672.9</v>
      </c>
      <c r="F281" t="str">
        <f>IF(FurnitureData[[#This Row],[price]]&lt;50,"Under 50",IF(FurnitureData[[#This Row],[price]]&lt;100,"50-100",IF(FurnitureData[[#This Row],[price]]&lt;200,"100-200","Over 200")))</f>
        <v>Over 200</v>
      </c>
      <c r="G281" t="str">
        <f>IF(FurnitureData[[#This Row],[sold]]=0,"No Sales",IF(FurnitureData[[#This Row],[sold]]&lt;=10,"Low Sales",IF(FurnitureData[[#This Row],[sold]]&lt;=50,"Medium Sales","High Sales")))</f>
        <v>Low Sales</v>
      </c>
      <c r="H281" s="1">
        <f>IF(FurnitureData[[#This Row],[price]]&gt;0,FurnitureData[[#This Row],[sold]]/FurnitureData[[#This Row],[price]],0)</f>
        <v>6.8066105801954857E-3</v>
      </c>
      <c r="I281" s="1">
        <f>LEN(FurnitureData[[#This Row],[productTitle]])</f>
        <v>121</v>
      </c>
      <c r="J281" s="1" t="s">
        <v>2044</v>
      </c>
    </row>
    <row r="282" spans="1:10" x14ac:dyDescent="0.3">
      <c r="A282" s="1" t="s">
        <v>41</v>
      </c>
      <c r="B282" s="7">
        <v>103.15</v>
      </c>
      <c r="C282" s="8">
        <v>13</v>
      </c>
      <c r="D282" s="1" t="s">
        <v>5</v>
      </c>
      <c r="E282" s="5">
        <f>FurnitureData[[#This Row],[price]]*FurnitureData[[#This Row],[sold]]</f>
        <v>1340.95</v>
      </c>
      <c r="F282" t="str">
        <f>IF(FurnitureData[[#This Row],[price]]&lt;50,"Under 50",IF(FurnitureData[[#This Row],[price]]&lt;100,"50-100",IF(FurnitureData[[#This Row],[price]]&lt;200,"100-200","Over 200")))</f>
        <v>100-200</v>
      </c>
      <c r="G282" t="str">
        <f>IF(FurnitureData[[#This Row],[sold]]=0,"No Sales",IF(FurnitureData[[#This Row],[sold]]&lt;=10,"Low Sales",IF(FurnitureData[[#This Row],[sold]]&lt;=50,"Medium Sales","High Sales")))</f>
        <v>Medium Sales</v>
      </c>
      <c r="H282" s="1">
        <f>IF(FurnitureData[[#This Row],[price]]&gt;0,FurnitureData[[#This Row],[sold]]/FurnitureData[[#This Row],[price]],0)</f>
        <v>0.12603005332040718</v>
      </c>
      <c r="I282" s="1">
        <f>LEN(FurnitureData[[#This Row],[productTitle]])</f>
        <v>120</v>
      </c>
      <c r="J282" s="1"/>
    </row>
    <row r="283" spans="1:10" x14ac:dyDescent="0.3">
      <c r="A283" s="1" t="s">
        <v>249</v>
      </c>
      <c r="B283" s="7">
        <v>436.33</v>
      </c>
      <c r="C283" s="8">
        <v>0</v>
      </c>
      <c r="D283" s="1" t="s">
        <v>5</v>
      </c>
      <c r="E283" s="5">
        <f>FurnitureData[[#This Row],[price]]*FurnitureData[[#This Row],[sold]]</f>
        <v>0</v>
      </c>
      <c r="F283" t="str">
        <f>IF(FurnitureData[[#This Row],[price]]&lt;50,"Under 50",IF(FurnitureData[[#This Row],[price]]&lt;100,"50-100",IF(FurnitureData[[#This Row],[price]]&lt;200,"100-200","Over 200")))</f>
        <v>Over 200</v>
      </c>
      <c r="G283" t="str">
        <f>IF(FurnitureData[[#This Row],[sold]]=0,"No Sales",IF(FurnitureData[[#This Row],[sold]]&lt;=10,"Low Sales",IF(FurnitureData[[#This Row],[sold]]&lt;=50,"Medium Sales","High Sales")))</f>
        <v>No Sales</v>
      </c>
      <c r="H283" s="1">
        <f>IF(FurnitureData[[#This Row],[price]]&gt;0,FurnitureData[[#This Row],[sold]]/FurnitureData[[#This Row],[price]],0)</f>
        <v>0</v>
      </c>
      <c r="I283" s="1">
        <f>LEN(FurnitureData[[#This Row],[productTitle]])</f>
        <v>74</v>
      </c>
      <c r="J283" s="1" t="s">
        <v>2045</v>
      </c>
    </row>
    <row r="284" spans="1:10" x14ac:dyDescent="0.3">
      <c r="A284" s="1" t="s">
        <v>250</v>
      </c>
      <c r="B284" s="7">
        <v>176.82</v>
      </c>
      <c r="C284" s="8">
        <v>13</v>
      </c>
      <c r="D284" s="1" t="s">
        <v>5</v>
      </c>
      <c r="E284" s="5">
        <f>FurnitureData[[#This Row],[price]]*FurnitureData[[#This Row],[sold]]</f>
        <v>2298.66</v>
      </c>
      <c r="F284" t="str">
        <f>IF(FurnitureData[[#This Row],[price]]&lt;50,"Under 50",IF(FurnitureData[[#This Row],[price]]&lt;100,"50-100",IF(FurnitureData[[#This Row],[price]]&lt;200,"100-200","Over 200")))</f>
        <v>100-200</v>
      </c>
      <c r="G284" t="str">
        <f>IF(FurnitureData[[#This Row],[sold]]=0,"No Sales",IF(FurnitureData[[#This Row],[sold]]&lt;=10,"Low Sales",IF(FurnitureData[[#This Row],[sold]]&lt;=50,"Medium Sales","High Sales")))</f>
        <v>Medium Sales</v>
      </c>
      <c r="H284" s="1">
        <f>IF(FurnitureData[[#This Row],[price]]&gt;0,FurnitureData[[#This Row],[sold]]/FurnitureData[[#This Row],[price]],0)</f>
        <v>7.3521094898767111E-2</v>
      </c>
      <c r="I284" s="1">
        <f>LEN(FurnitureData[[#This Row],[productTitle]])</f>
        <v>128</v>
      </c>
      <c r="J284" s="1"/>
    </row>
    <row r="285" spans="1:10" x14ac:dyDescent="0.3">
      <c r="A285" s="1" t="s">
        <v>251</v>
      </c>
      <c r="B285" s="7">
        <v>438.08</v>
      </c>
      <c r="C285" s="8">
        <v>0</v>
      </c>
      <c r="D285" s="1" t="s">
        <v>5</v>
      </c>
      <c r="E285" s="5">
        <f>FurnitureData[[#This Row],[price]]*FurnitureData[[#This Row],[sold]]</f>
        <v>0</v>
      </c>
      <c r="F285" t="str">
        <f>IF(FurnitureData[[#This Row],[price]]&lt;50,"Under 50",IF(FurnitureData[[#This Row],[price]]&lt;100,"50-100",IF(FurnitureData[[#This Row],[price]]&lt;200,"100-200","Over 200")))</f>
        <v>Over 200</v>
      </c>
      <c r="G285" t="str">
        <f>IF(FurnitureData[[#This Row],[sold]]=0,"No Sales",IF(FurnitureData[[#This Row],[sold]]&lt;=10,"Low Sales",IF(FurnitureData[[#This Row],[sold]]&lt;=50,"Medium Sales","High Sales")))</f>
        <v>No Sales</v>
      </c>
      <c r="H285" s="1">
        <f>IF(FurnitureData[[#This Row],[price]]&gt;0,FurnitureData[[#This Row],[sold]]/FurnitureData[[#This Row],[price]],0)</f>
        <v>0</v>
      </c>
      <c r="I285" s="1">
        <f>LEN(FurnitureData[[#This Row],[productTitle]])</f>
        <v>125</v>
      </c>
      <c r="J285" s="1" t="s">
        <v>2046</v>
      </c>
    </row>
    <row r="286" spans="1:10" x14ac:dyDescent="0.3">
      <c r="A286" s="1" t="s">
        <v>252</v>
      </c>
      <c r="B286" s="7">
        <v>38.01</v>
      </c>
      <c r="C286" s="8">
        <v>55</v>
      </c>
      <c r="D286" s="1" t="s">
        <v>5</v>
      </c>
      <c r="E286" s="5">
        <f>FurnitureData[[#This Row],[price]]*FurnitureData[[#This Row],[sold]]</f>
        <v>2090.5499999999997</v>
      </c>
      <c r="F286" t="str">
        <f>IF(FurnitureData[[#This Row],[price]]&lt;50,"Under 50",IF(FurnitureData[[#This Row],[price]]&lt;100,"50-100",IF(FurnitureData[[#This Row],[price]]&lt;200,"100-200","Over 200")))</f>
        <v>Under 50</v>
      </c>
      <c r="G286" t="str">
        <f>IF(FurnitureData[[#This Row],[sold]]=0,"No Sales",IF(FurnitureData[[#This Row],[sold]]&lt;=10,"Low Sales",IF(FurnitureData[[#This Row],[sold]]&lt;=50,"Medium Sales","High Sales")))</f>
        <v>High Sales</v>
      </c>
      <c r="H286" s="1">
        <f>IF(FurnitureData[[#This Row],[price]]&gt;0,FurnitureData[[#This Row],[sold]]/FurnitureData[[#This Row],[price]],0)</f>
        <v>1.4469876348329387</v>
      </c>
      <c r="I286" s="1">
        <f>LEN(FurnitureData[[#This Row],[productTitle]])</f>
        <v>125</v>
      </c>
      <c r="J286" s="1"/>
    </row>
    <row r="287" spans="1:10" x14ac:dyDescent="0.3">
      <c r="A287" s="1" t="s">
        <v>253</v>
      </c>
      <c r="B287" s="7">
        <v>199.3</v>
      </c>
      <c r="C287" s="8">
        <v>0</v>
      </c>
      <c r="D287" s="1" t="s">
        <v>5</v>
      </c>
      <c r="E287" s="5">
        <f>FurnitureData[[#This Row],[price]]*FurnitureData[[#This Row],[sold]]</f>
        <v>0</v>
      </c>
      <c r="F287" t="str">
        <f>IF(FurnitureData[[#This Row],[price]]&lt;50,"Under 50",IF(FurnitureData[[#This Row],[price]]&lt;100,"50-100",IF(FurnitureData[[#This Row],[price]]&lt;200,"100-200","Over 200")))</f>
        <v>100-200</v>
      </c>
      <c r="G287" t="str">
        <f>IF(FurnitureData[[#This Row],[sold]]=0,"No Sales",IF(FurnitureData[[#This Row],[sold]]&lt;=10,"Low Sales",IF(FurnitureData[[#This Row],[sold]]&lt;=50,"Medium Sales","High Sales")))</f>
        <v>No Sales</v>
      </c>
      <c r="H287" s="1">
        <f>IF(FurnitureData[[#This Row],[price]]&gt;0,FurnitureData[[#This Row],[sold]]/FurnitureData[[#This Row],[price]],0)</f>
        <v>0</v>
      </c>
      <c r="I287" s="1">
        <f>LEN(FurnitureData[[#This Row],[productTitle]])</f>
        <v>107</v>
      </c>
      <c r="J287" s="1" t="s">
        <v>2047</v>
      </c>
    </row>
    <row r="288" spans="1:10" x14ac:dyDescent="0.3">
      <c r="A288" s="1" t="s">
        <v>125</v>
      </c>
      <c r="B288" s="7">
        <v>188.91</v>
      </c>
      <c r="C288" s="8">
        <v>1</v>
      </c>
      <c r="D288" s="1" t="s">
        <v>5</v>
      </c>
      <c r="E288" s="5">
        <f>FurnitureData[[#This Row],[price]]*FurnitureData[[#This Row],[sold]]</f>
        <v>188.91</v>
      </c>
      <c r="F288" t="str">
        <f>IF(FurnitureData[[#This Row],[price]]&lt;50,"Under 50",IF(FurnitureData[[#This Row],[price]]&lt;100,"50-100",IF(FurnitureData[[#This Row],[price]]&lt;200,"100-200","Over 200")))</f>
        <v>100-200</v>
      </c>
      <c r="G288" t="str">
        <f>IF(FurnitureData[[#This Row],[sold]]=0,"No Sales",IF(FurnitureData[[#This Row],[sold]]&lt;=10,"Low Sales",IF(FurnitureData[[#This Row],[sold]]&lt;=50,"Medium Sales","High Sales")))</f>
        <v>Low Sales</v>
      </c>
      <c r="H288" s="1">
        <f>IF(FurnitureData[[#This Row],[price]]&gt;0,FurnitureData[[#This Row],[sold]]/FurnitureData[[#This Row],[price]],0)</f>
        <v>5.2935260176803769E-3</v>
      </c>
      <c r="I288" s="1">
        <f>LEN(FurnitureData[[#This Row],[productTitle]])</f>
        <v>128</v>
      </c>
      <c r="J288" s="1" t="s">
        <v>2048</v>
      </c>
    </row>
    <row r="289" spans="1:10" x14ac:dyDescent="0.3">
      <c r="A289" s="1" t="s">
        <v>200</v>
      </c>
      <c r="B289" s="7">
        <v>48.66</v>
      </c>
      <c r="C289" s="8">
        <v>3</v>
      </c>
      <c r="D289" s="1" t="s">
        <v>5</v>
      </c>
      <c r="E289" s="5">
        <f>FurnitureData[[#This Row],[price]]*FurnitureData[[#This Row],[sold]]</f>
        <v>145.97999999999999</v>
      </c>
      <c r="F289" t="str">
        <f>IF(FurnitureData[[#This Row],[price]]&lt;50,"Under 50",IF(FurnitureData[[#This Row],[price]]&lt;100,"50-100",IF(FurnitureData[[#This Row],[price]]&lt;200,"100-200","Over 200")))</f>
        <v>Under 50</v>
      </c>
      <c r="G289" t="str">
        <f>IF(FurnitureData[[#This Row],[sold]]=0,"No Sales",IF(FurnitureData[[#This Row],[sold]]&lt;=10,"Low Sales",IF(FurnitureData[[#This Row],[sold]]&lt;=50,"Medium Sales","High Sales")))</f>
        <v>Low Sales</v>
      </c>
      <c r="H289" s="1">
        <f>IF(FurnitureData[[#This Row],[price]]&gt;0,FurnitureData[[#This Row],[sold]]/FurnitureData[[#This Row],[price]],0)</f>
        <v>6.1652281134401979E-2</v>
      </c>
      <c r="I289" s="1">
        <f>LEN(FurnitureData[[#This Row],[productTitle]])</f>
        <v>110</v>
      </c>
      <c r="J289" s="1" t="s">
        <v>2049</v>
      </c>
    </row>
    <row r="290" spans="1:10" x14ac:dyDescent="0.3">
      <c r="A290" s="1" t="s">
        <v>210</v>
      </c>
      <c r="B290" s="7">
        <v>198.13</v>
      </c>
      <c r="C290" s="8">
        <v>1</v>
      </c>
      <c r="D290" s="1" t="s">
        <v>5</v>
      </c>
      <c r="E290" s="5">
        <f>FurnitureData[[#This Row],[price]]*FurnitureData[[#This Row],[sold]]</f>
        <v>198.13</v>
      </c>
      <c r="F290" t="str">
        <f>IF(FurnitureData[[#This Row],[price]]&lt;50,"Under 50",IF(FurnitureData[[#This Row],[price]]&lt;100,"50-100",IF(FurnitureData[[#This Row],[price]]&lt;200,"100-200","Over 200")))</f>
        <v>100-200</v>
      </c>
      <c r="G290" t="str">
        <f>IF(FurnitureData[[#This Row],[sold]]=0,"No Sales",IF(FurnitureData[[#This Row],[sold]]&lt;=10,"Low Sales",IF(FurnitureData[[#This Row],[sold]]&lt;=50,"Medium Sales","High Sales")))</f>
        <v>Low Sales</v>
      </c>
      <c r="H290" s="1">
        <f>IF(FurnitureData[[#This Row],[price]]&gt;0,FurnitureData[[#This Row],[sold]]/FurnitureData[[#This Row],[price]],0)</f>
        <v>5.0471912380760106E-3</v>
      </c>
      <c r="I290" s="1">
        <f>LEN(FurnitureData[[#This Row],[productTitle]])</f>
        <v>126</v>
      </c>
      <c r="J290" s="1" t="s">
        <v>2050</v>
      </c>
    </row>
    <row r="291" spans="1:10" x14ac:dyDescent="0.3">
      <c r="A291" s="1" t="s">
        <v>254</v>
      </c>
      <c r="B291" s="7">
        <v>177.94</v>
      </c>
      <c r="C291" s="8">
        <v>0</v>
      </c>
      <c r="D291" s="1" t="s">
        <v>5</v>
      </c>
      <c r="E291" s="5">
        <f>FurnitureData[[#This Row],[price]]*FurnitureData[[#This Row],[sold]]</f>
        <v>0</v>
      </c>
      <c r="F291" t="str">
        <f>IF(FurnitureData[[#This Row],[price]]&lt;50,"Under 50",IF(FurnitureData[[#This Row],[price]]&lt;100,"50-100",IF(FurnitureData[[#This Row],[price]]&lt;200,"100-200","Over 200")))</f>
        <v>100-200</v>
      </c>
      <c r="G291" t="str">
        <f>IF(FurnitureData[[#This Row],[sold]]=0,"No Sales",IF(FurnitureData[[#This Row],[sold]]&lt;=10,"Low Sales",IF(FurnitureData[[#This Row],[sold]]&lt;=50,"Medium Sales","High Sales")))</f>
        <v>No Sales</v>
      </c>
      <c r="H291" s="1">
        <f>IF(FurnitureData[[#This Row],[price]]&gt;0,FurnitureData[[#This Row],[sold]]/FurnitureData[[#This Row],[price]],0)</f>
        <v>0</v>
      </c>
      <c r="I291" s="1">
        <f>LEN(FurnitureData[[#This Row],[productTitle]])</f>
        <v>114</v>
      </c>
      <c r="J291" s="1" t="s">
        <v>2051</v>
      </c>
    </row>
    <row r="292" spans="1:10" x14ac:dyDescent="0.3">
      <c r="A292" s="1" t="s">
        <v>255</v>
      </c>
      <c r="B292" s="7">
        <v>53.45</v>
      </c>
      <c r="C292" s="8">
        <v>5</v>
      </c>
      <c r="D292" s="1" t="s">
        <v>1802</v>
      </c>
      <c r="E292" s="5">
        <f>FurnitureData[[#This Row],[price]]*FurnitureData[[#This Row],[sold]]</f>
        <v>267.25</v>
      </c>
      <c r="F292" t="str">
        <f>IF(FurnitureData[[#This Row],[price]]&lt;50,"Under 50",IF(FurnitureData[[#This Row],[price]]&lt;100,"50-100",IF(FurnitureData[[#This Row],[price]]&lt;200,"100-200","Over 200")))</f>
        <v>50-100</v>
      </c>
      <c r="G292" t="str">
        <f>IF(FurnitureData[[#This Row],[sold]]=0,"No Sales",IF(FurnitureData[[#This Row],[sold]]&lt;=10,"Low Sales",IF(FurnitureData[[#This Row],[sold]]&lt;=50,"Medium Sales","High Sales")))</f>
        <v>Low Sales</v>
      </c>
      <c r="H292" s="1">
        <f>IF(FurnitureData[[#This Row],[price]]&gt;0,FurnitureData[[#This Row],[sold]]/FurnitureData[[#This Row],[price]],0)</f>
        <v>9.3545369504209538E-2</v>
      </c>
      <c r="I292" s="1">
        <f>LEN(FurnitureData[[#This Row],[productTitle]])</f>
        <v>128</v>
      </c>
      <c r="J292" s="1" t="s">
        <v>2052</v>
      </c>
    </row>
    <row r="293" spans="1:10" x14ac:dyDescent="0.3">
      <c r="A293" s="1" t="s">
        <v>256</v>
      </c>
      <c r="B293" s="7">
        <v>263.35000000000002</v>
      </c>
      <c r="C293" s="8">
        <v>0</v>
      </c>
      <c r="D293" s="1" t="s">
        <v>5</v>
      </c>
      <c r="E293" s="5">
        <f>FurnitureData[[#This Row],[price]]*FurnitureData[[#This Row],[sold]]</f>
        <v>0</v>
      </c>
      <c r="F293" t="str">
        <f>IF(FurnitureData[[#This Row],[price]]&lt;50,"Under 50",IF(FurnitureData[[#This Row],[price]]&lt;100,"50-100",IF(FurnitureData[[#This Row],[price]]&lt;200,"100-200","Over 200")))</f>
        <v>Over 200</v>
      </c>
      <c r="G293" t="str">
        <f>IF(FurnitureData[[#This Row],[sold]]=0,"No Sales",IF(FurnitureData[[#This Row],[sold]]&lt;=10,"Low Sales",IF(FurnitureData[[#This Row],[sold]]&lt;=50,"Medium Sales","High Sales")))</f>
        <v>No Sales</v>
      </c>
      <c r="H293" s="1">
        <f>IF(FurnitureData[[#This Row],[price]]&gt;0,FurnitureData[[#This Row],[sold]]/FurnitureData[[#This Row],[price]],0)</f>
        <v>0</v>
      </c>
      <c r="I293" s="1">
        <f>LEN(FurnitureData[[#This Row],[productTitle]])</f>
        <v>110</v>
      </c>
      <c r="J293" s="1" t="s">
        <v>2053</v>
      </c>
    </row>
    <row r="294" spans="1:10" x14ac:dyDescent="0.3">
      <c r="A294" s="1" t="s">
        <v>257</v>
      </c>
      <c r="B294" s="7">
        <v>23.77</v>
      </c>
      <c r="C294" s="8">
        <v>1</v>
      </c>
      <c r="D294" s="1" t="s">
        <v>1803</v>
      </c>
      <c r="E294" s="5">
        <f>FurnitureData[[#This Row],[price]]*FurnitureData[[#This Row],[sold]]</f>
        <v>23.77</v>
      </c>
      <c r="F294" t="str">
        <f>IF(FurnitureData[[#This Row],[price]]&lt;50,"Under 50",IF(FurnitureData[[#This Row],[price]]&lt;100,"50-100",IF(FurnitureData[[#This Row],[price]]&lt;200,"100-200","Over 200")))</f>
        <v>Under 50</v>
      </c>
      <c r="G294" t="str">
        <f>IF(FurnitureData[[#This Row],[sold]]=0,"No Sales",IF(FurnitureData[[#This Row],[sold]]&lt;=10,"Low Sales",IF(FurnitureData[[#This Row],[sold]]&lt;=50,"Medium Sales","High Sales")))</f>
        <v>Low Sales</v>
      </c>
      <c r="H294" s="1">
        <f>IF(FurnitureData[[#This Row],[price]]&gt;0,FurnitureData[[#This Row],[sold]]/FurnitureData[[#This Row],[price]],0)</f>
        <v>4.2069835927639881E-2</v>
      </c>
      <c r="I294" s="1">
        <f>LEN(FurnitureData[[#This Row],[productTitle]])</f>
        <v>124</v>
      </c>
      <c r="J294" s="1" t="s">
        <v>2054</v>
      </c>
    </row>
    <row r="295" spans="1:10" x14ac:dyDescent="0.3">
      <c r="A295" s="1" t="s">
        <v>258</v>
      </c>
      <c r="B295" s="7">
        <v>94.19</v>
      </c>
      <c r="C295" s="8">
        <v>0</v>
      </c>
      <c r="D295" s="1" t="s">
        <v>5</v>
      </c>
      <c r="E295" s="5">
        <f>FurnitureData[[#This Row],[price]]*FurnitureData[[#This Row],[sold]]</f>
        <v>0</v>
      </c>
      <c r="F295" t="str">
        <f>IF(FurnitureData[[#This Row],[price]]&lt;50,"Under 50",IF(FurnitureData[[#This Row],[price]]&lt;100,"50-100",IF(FurnitureData[[#This Row],[price]]&lt;200,"100-200","Over 200")))</f>
        <v>50-100</v>
      </c>
      <c r="G295" t="str">
        <f>IF(FurnitureData[[#This Row],[sold]]=0,"No Sales",IF(FurnitureData[[#This Row],[sold]]&lt;=10,"Low Sales",IF(FurnitureData[[#This Row],[sold]]&lt;=50,"Medium Sales","High Sales")))</f>
        <v>No Sales</v>
      </c>
      <c r="H295" s="1">
        <f>IF(FurnitureData[[#This Row],[price]]&gt;0,FurnitureData[[#This Row],[sold]]/FurnitureData[[#This Row],[price]],0)</f>
        <v>0</v>
      </c>
      <c r="I295" s="1">
        <f>LEN(FurnitureData[[#This Row],[productTitle]])</f>
        <v>122</v>
      </c>
      <c r="J295" s="1" t="s">
        <v>2055</v>
      </c>
    </row>
    <row r="296" spans="1:10" x14ac:dyDescent="0.3">
      <c r="A296" s="1" t="s">
        <v>226</v>
      </c>
      <c r="B296" s="7">
        <v>142.88</v>
      </c>
      <c r="C296" s="8">
        <v>1</v>
      </c>
      <c r="D296" s="1" t="s">
        <v>5</v>
      </c>
      <c r="E296" s="5">
        <f>FurnitureData[[#This Row],[price]]*FurnitureData[[#This Row],[sold]]</f>
        <v>142.88</v>
      </c>
      <c r="F296" t="str">
        <f>IF(FurnitureData[[#This Row],[price]]&lt;50,"Under 50",IF(FurnitureData[[#This Row],[price]]&lt;100,"50-100",IF(FurnitureData[[#This Row],[price]]&lt;200,"100-200","Over 200")))</f>
        <v>100-200</v>
      </c>
      <c r="G296" t="str">
        <f>IF(FurnitureData[[#This Row],[sold]]=0,"No Sales",IF(FurnitureData[[#This Row],[sold]]&lt;=10,"Low Sales",IF(FurnitureData[[#This Row],[sold]]&lt;=50,"Medium Sales","High Sales")))</f>
        <v>Low Sales</v>
      </c>
      <c r="H296" s="1">
        <f>IF(FurnitureData[[#This Row],[price]]&gt;0,FurnitureData[[#This Row],[sold]]/FurnitureData[[#This Row],[price]],0)</f>
        <v>6.998880179171333E-3</v>
      </c>
      <c r="I296" s="1">
        <f>LEN(FurnitureData[[#This Row],[productTitle]])</f>
        <v>128</v>
      </c>
      <c r="J296" s="1"/>
    </row>
    <row r="297" spans="1:10" x14ac:dyDescent="0.3">
      <c r="A297" s="1" t="s">
        <v>259</v>
      </c>
      <c r="B297" s="7">
        <v>62.31</v>
      </c>
      <c r="C297" s="8">
        <v>26</v>
      </c>
      <c r="D297" s="1" t="s">
        <v>5</v>
      </c>
      <c r="E297" s="5">
        <f>FurnitureData[[#This Row],[price]]*FurnitureData[[#This Row],[sold]]</f>
        <v>1620.06</v>
      </c>
      <c r="F297" t="str">
        <f>IF(FurnitureData[[#This Row],[price]]&lt;50,"Under 50",IF(FurnitureData[[#This Row],[price]]&lt;100,"50-100",IF(FurnitureData[[#This Row],[price]]&lt;200,"100-200","Over 200")))</f>
        <v>50-100</v>
      </c>
      <c r="G297" t="str">
        <f>IF(FurnitureData[[#This Row],[sold]]=0,"No Sales",IF(FurnitureData[[#This Row],[sold]]&lt;=10,"Low Sales",IF(FurnitureData[[#This Row],[sold]]&lt;=50,"Medium Sales","High Sales")))</f>
        <v>Medium Sales</v>
      </c>
      <c r="H297" s="1">
        <f>IF(FurnitureData[[#This Row],[price]]&gt;0,FurnitureData[[#This Row],[sold]]/FurnitureData[[#This Row],[price]],0)</f>
        <v>0.41726849622853474</v>
      </c>
      <c r="I297" s="1">
        <f>LEN(FurnitureData[[#This Row],[productTitle]])</f>
        <v>128</v>
      </c>
      <c r="J297" s="1" t="s">
        <v>2056</v>
      </c>
    </row>
    <row r="298" spans="1:10" x14ac:dyDescent="0.3">
      <c r="A298" s="1" t="s">
        <v>260</v>
      </c>
      <c r="B298" s="7">
        <v>109.8</v>
      </c>
      <c r="C298" s="8">
        <v>1</v>
      </c>
      <c r="D298" s="1" t="s">
        <v>5</v>
      </c>
      <c r="E298" s="5">
        <f>FurnitureData[[#This Row],[price]]*FurnitureData[[#This Row],[sold]]</f>
        <v>109.8</v>
      </c>
      <c r="F298" t="str">
        <f>IF(FurnitureData[[#This Row],[price]]&lt;50,"Under 50",IF(FurnitureData[[#This Row],[price]]&lt;100,"50-100",IF(FurnitureData[[#This Row],[price]]&lt;200,"100-200","Over 200")))</f>
        <v>100-200</v>
      </c>
      <c r="G298" t="str">
        <f>IF(FurnitureData[[#This Row],[sold]]=0,"No Sales",IF(FurnitureData[[#This Row],[sold]]&lt;=10,"Low Sales",IF(FurnitureData[[#This Row],[sold]]&lt;=50,"Medium Sales","High Sales")))</f>
        <v>Low Sales</v>
      </c>
      <c r="H298" s="1">
        <f>IF(FurnitureData[[#This Row],[price]]&gt;0,FurnitureData[[#This Row],[sold]]/FurnitureData[[#This Row],[price]],0)</f>
        <v>9.1074681238615673E-3</v>
      </c>
      <c r="I298" s="1">
        <f>LEN(FurnitureData[[#This Row],[productTitle]])</f>
        <v>127</v>
      </c>
      <c r="J298" s="1" t="s">
        <v>1904</v>
      </c>
    </row>
    <row r="299" spans="1:10" x14ac:dyDescent="0.3">
      <c r="A299" s="1" t="s">
        <v>261</v>
      </c>
      <c r="B299" s="7">
        <v>221.46</v>
      </c>
      <c r="C299" s="8">
        <v>0</v>
      </c>
      <c r="D299" s="1" t="s">
        <v>5</v>
      </c>
      <c r="E299" s="5">
        <f>FurnitureData[[#This Row],[price]]*FurnitureData[[#This Row],[sold]]</f>
        <v>0</v>
      </c>
      <c r="F299" t="str">
        <f>IF(FurnitureData[[#This Row],[price]]&lt;50,"Under 50",IF(FurnitureData[[#This Row],[price]]&lt;100,"50-100",IF(FurnitureData[[#This Row],[price]]&lt;200,"100-200","Over 200")))</f>
        <v>Over 200</v>
      </c>
      <c r="G299" t="str">
        <f>IF(FurnitureData[[#This Row],[sold]]=0,"No Sales",IF(FurnitureData[[#This Row],[sold]]&lt;=10,"Low Sales",IF(FurnitureData[[#This Row],[sold]]&lt;=50,"Medium Sales","High Sales")))</f>
        <v>No Sales</v>
      </c>
      <c r="H299" s="1">
        <f>IF(FurnitureData[[#This Row],[price]]&gt;0,FurnitureData[[#This Row],[sold]]/FurnitureData[[#This Row],[price]],0)</f>
        <v>0</v>
      </c>
      <c r="I299" s="1">
        <f>LEN(FurnitureData[[#This Row],[productTitle]])</f>
        <v>128</v>
      </c>
      <c r="J299" s="1" t="s">
        <v>2057</v>
      </c>
    </row>
    <row r="300" spans="1:10" x14ac:dyDescent="0.3">
      <c r="A300" s="1" t="s">
        <v>262</v>
      </c>
      <c r="B300" s="7">
        <v>289.61</v>
      </c>
      <c r="C300" s="8">
        <v>11</v>
      </c>
      <c r="D300" s="1" t="s">
        <v>5</v>
      </c>
      <c r="E300" s="5">
        <f>FurnitureData[[#This Row],[price]]*FurnitureData[[#This Row],[sold]]</f>
        <v>3185.71</v>
      </c>
      <c r="F300" t="str">
        <f>IF(FurnitureData[[#This Row],[price]]&lt;50,"Under 50",IF(FurnitureData[[#This Row],[price]]&lt;100,"50-100",IF(FurnitureData[[#This Row],[price]]&lt;200,"100-200","Over 200")))</f>
        <v>Over 200</v>
      </c>
      <c r="G300" t="str">
        <f>IF(FurnitureData[[#This Row],[sold]]=0,"No Sales",IF(FurnitureData[[#This Row],[sold]]&lt;=10,"Low Sales",IF(FurnitureData[[#This Row],[sold]]&lt;=50,"Medium Sales","High Sales")))</f>
        <v>Medium Sales</v>
      </c>
      <c r="H300" s="1">
        <f>IF(FurnitureData[[#This Row],[price]]&gt;0,FurnitureData[[#This Row],[sold]]/FurnitureData[[#This Row],[price]],0)</f>
        <v>3.7982113877283244E-2</v>
      </c>
      <c r="I300" s="1">
        <f>LEN(FurnitureData[[#This Row],[productTitle]])</f>
        <v>106</v>
      </c>
      <c r="J300" s="1" t="s">
        <v>2058</v>
      </c>
    </row>
    <row r="301" spans="1:10" x14ac:dyDescent="0.3">
      <c r="A301" s="1" t="s">
        <v>263</v>
      </c>
      <c r="B301" s="7">
        <v>166.58</v>
      </c>
      <c r="C301" s="8">
        <v>1</v>
      </c>
      <c r="D301" s="1" t="s">
        <v>5</v>
      </c>
      <c r="E301" s="5">
        <f>FurnitureData[[#This Row],[price]]*FurnitureData[[#This Row],[sold]]</f>
        <v>166.58</v>
      </c>
      <c r="F301" t="str">
        <f>IF(FurnitureData[[#This Row],[price]]&lt;50,"Under 50",IF(FurnitureData[[#This Row],[price]]&lt;100,"50-100",IF(FurnitureData[[#This Row],[price]]&lt;200,"100-200","Over 200")))</f>
        <v>100-200</v>
      </c>
      <c r="G301" t="str">
        <f>IF(FurnitureData[[#This Row],[sold]]=0,"No Sales",IF(FurnitureData[[#This Row],[sold]]&lt;=10,"Low Sales",IF(FurnitureData[[#This Row],[sold]]&lt;=50,"Medium Sales","High Sales")))</f>
        <v>Low Sales</v>
      </c>
      <c r="H301" s="1">
        <f>IF(FurnitureData[[#This Row],[price]]&gt;0,FurnitureData[[#This Row],[sold]]/FurnitureData[[#This Row],[price]],0)</f>
        <v>6.0031216232440867E-3</v>
      </c>
      <c r="I301" s="1">
        <f>LEN(FurnitureData[[#This Row],[productTitle]])</f>
        <v>126</v>
      </c>
      <c r="J301" s="1" t="s">
        <v>2059</v>
      </c>
    </row>
    <row r="302" spans="1:10" x14ac:dyDescent="0.3">
      <c r="A302" s="1" t="s">
        <v>216</v>
      </c>
      <c r="B302" s="7">
        <v>146.97</v>
      </c>
      <c r="C302" s="8">
        <v>27</v>
      </c>
      <c r="D302" s="1" t="s">
        <v>5</v>
      </c>
      <c r="E302" s="5">
        <f>FurnitureData[[#This Row],[price]]*FurnitureData[[#This Row],[sold]]</f>
        <v>3968.19</v>
      </c>
      <c r="F302" t="str">
        <f>IF(FurnitureData[[#This Row],[price]]&lt;50,"Under 50",IF(FurnitureData[[#This Row],[price]]&lt;100,"50-100",IF(FurnitureData[[#This Row],[price]]&lt;200,"100-200","Over 200")))</f>
        <v>100-200</v>
      </c>
      <c r="G302" t="str">
        <f>IF(FurnitureData[[#This Row],[sold]]=0,"No Sales",IF(FurnitureData[[#This Row],[sold]]&lt;=10,"Low Sales",IF(FurnitureData[[#This Row],[sold]]&lt;=50,"Medium Sales","High Sales")))</f>
        <v>Medium Sales</v>
      </c>
      <c r="H302" s="1">
        <f>IF(FurnitureData[[#This Row],[price]]&gt;0,FurnitureData[[#This Row],[sold]]/FurnitureData[[#This Row],[price]],0)</f>
        <v>0.18371096142069809</v>
      </c>
      <c r="I302" s="1">
        <f>LEN(FurnitureData[[#This Row],[productTitle]])</f>
        <v>128</v>
      </c>
      <c r="J302" s="1"/>
    </row>
    <row r="303" spans="1:10" x14ac:dyDescent="0.3">
      <c r="A303" s="1" t="s">
        <v>264</v>
      </c>
      <c r="B303" s="7">
        <v>278.18</v>
      </c>
      <c r="C303" s="8">
        <v>0</v>
      </c>
      <c r="D303" s="1" t="s">
        <v>5</v>
      </c>
      <c r="E303" s="5">
        <f>FurnitureData[[#This Row],[price]]*FurnitureData[[#This Row],[sold]]</f>
        <v>0</v>
      </c>
      <c r="F303" t="str">
        <f>IF(FurnitureData[[#This Row],[price]]&lt;50,"Under 50",IF(FurnitureData[[#This Row],[price]]&lt;100,"50-100",IF(FurnitureData[[#This Row],[price]]&lt;200,"100-200","Over 200")))</f>
        <v>Over 200</v>
      </c>
      <c r="G303" t="str">
        <f>IF(FurnitureData[[#This Row],[sold]]=0,"No Sales",IF(FurnitureData[[#This Row],[sold]]&lt;=10,"Low Sales",IF(FurnitureData[[#This Row],[sold]]&lt;=50,"Medium Sales","High Sales")))</f>
        <v>No Sales</v>
      </c>
      <c r="H303" s="1">
        <f>IF(FurnitureData[[#This Row],[price]]&gt;0,FurnitureData[[#This Row],[sold]]/FurnitureData[[#This Row],[price]],0)</f>
        <v>0</v>
      </c>
      <c r="I303" s="1">
        <f>LEN(FurnitureData[[#This Row],[productTitle]])</f>
        <v>121</v>
      </c>
      <c r="J303" s="1"/>
    </row>
    <row r="304" spans="1:10" x14ac:dyDescent="0.3">
      <c r="A304" s="1" t="s">
        <v>21</v>
      </c>
      <c r="B304" s="7">
        <v>183.3</v>
      </c>
      <c r="C304" s="8">
        <v>0</v>
      </c>
      <c r="D304" s="1" t="s">
        <v>5</v>
      </c>
      <c r="E304" s="5">
        <f>FurnitureData[[#This Row],[price]]*FurnitureData[[#This Row],[sold]]</f>
        <v>0</v>
      </c>
      <c r="F304" t="str">
        <f>IF(FurnitureData[[#This Row],[price]]&lt;50,"Under 50",IF(FurnitureData[[#This Row],[price]]&lt;100,"50-100",IF(FurnitureData[[#This Row],[price]]&lt;200,"100-200","Over 200")))</f>
        <v>100-200</v>
      </c>
      <c r="G304" t="str">
        <f>IF(FurnitureData[[#This Row],[sold]]=0,"No Sales",IF(FurnitureData[[#This Row],[sold]]&lt;=10,"Low Sales",IF(FurnitureData[[#This Row],[sold]]&lt;=50,"Medium Sales","High Sales")))</f>
        <v>No Sales</v>
      </c>
      <c r="H304" s="1">
        <f>IF(FurnitureData[[#This Row],[price]]&gt;0,FurnitureData[[#This Row],[sold]]/FurnitureData[[#This Row],[price]],0)</f>
        <v>0</v>
      </c>
      <c r="I304" s="1">
        <f>LEN(FurnitureData[[#This Row],[productTitle]])</f>
        <v>126</v>
      </c>
      <c r="J304" s="1"/>
    </row>
    <row r="305" spans="1:10" x14ac:dyDescent="0.3">
      <c r="A305" s="1" t="s">
        <v>265</v>
      </c>
      <c r="B305" s="7">
        <v>342.28</v>
      </c>
      <c r="C305" s="8">
        <v>7</v>
      </c>
      <c r="D305" s="1" t="s">
        <v>5</v>
      </c>
      <c r="E305" s="5">
        <f>FurnitureData[[#This Row],[price]]*FurnitureData[[#This Row],[sold]]</f>
        <v>2395.96</v>
      </c>
      <c r="F305" t="str">
        <f>IF(FurnitureData[[#This Row],[price]]&lt;50,"Under 50",IF(FurnitureData[[#This Row],[price]]&lt;100,"50-100",IF(FurnitureData[[#This Row],[price]]&lt;200,"100-200","Over 200")))</f>
        <v>Over 200</v>
      </c>
      <c r="G305" t="str">
        <f>IF(FurnitureData[[#This Row],[sold]]=0,"No Sales",IF(FurnitureData[[#This Row],[sold]]&lt;=10,"Low Sales",IF(FurnitureData[[#This Row],[sold]]&lt;=50,"Medium Sales","High Sales")))</f>
        <v>Low Sales</v>
      </c>
      <c r="H305" s="1">
        <f>IF(FurnitureData[[#This Row],[price]]&gt;0,FurnitureData[[#This Row],[sold]]/FurnitureData[[#This Row],[price]],0)</f>
        <v>2.0451092672665656E-2</v>
      </c>
      <c r="I305" s="1">
        <f>LEN(FurnitureData[[#This Row],[productTitle]])</f>
        <v>122</v>
      </c>
      <c r="J305" s="1"/>
    </row>
    <row r="306" spans="1:10" x14ac:dyDescent="0.3">
      <c r="A306" s="1" t="s">
        <v>266</v>
      </c>
      <c r="B306" s="7">
        <v>872.74</v>
      </c>
      <c r="C306" s="8">
        <v>2</v>
      </c>
      <c r="D306" s="1" t="s">
        <v>5</v>
      </c>
      <c r="E306" s="5">
        <f>FurnitureData[[#This Row],[price]]*FurnitureData[[#This Row],[sold]]</f>
        <v>1745.48</v>
      </c>
      <c r="F306" t="str">
        <f>IF(FurnitureData[[#This Row],[price]]&lt;50,"Under 50",IF(FurnitureData[[#This Row],[price]]&lt;100,"50-100",IF(FurnitureData[[#This Row],[price]]&lt;200,"100-200","Over 200")))</f>
        <v>Over 200</v>
      </c>
      <c r="G306" t="str">
        <f>IF(FurnitureData[[#This Row],[sold]]=0,"No Sales",IF(FurnitureData[[#This Row],[sold]]&lt;=10,"Low Sales",IF(FurnitureData[[#This Row],[sold]]&lt;=50,"Medium Sales","High Sales")))</f>
        <v>Low Sales</v>
      </c>
      <c r="H306" s="1">
        <f>IF(FurnitureData[[#This Row],[price]]&gt;0,FurnitureData[[#This Row],[sold]]/FurnitureData[[#This Row],[price]],0)</f>
        <v>2.2916332470151479E-3</v>
      </c>
      <c r="I306" s="1">
        <f>LEN(FurnitureData[[#This Row],[productTitle]])</f>
        <v>128</v>
      </c>
      <c r="J306" s="1"/>
    </row>
    <row r="307" spans="1:10" x14ac:dyDescent="0.3">
      <c r="A307" s="1" t="s">
        <v>267</v>
      </c>
      <c r="B307" s="7">
        <v>181.75</v>
      </c>
      <c r="C307" s="8">
        <v>19</v>
      </c>
      <c r="D307" s="1" t="s">
        <v>5</v>
      </c>
      <c r="E307" s="5">
        <f>FurnitureData[[#This Row],[price]]*FurnitureData[[#This Row],[sold]]</f>
        <v>3453.25</v>
      </c>
      <c r="F307" t="str">
        <f>IF(FurnitureData[[#This Row],[price]]&lt;50,"Under 50",IF(FurnitureData[[#This Row],[price]]&lt;100,"50-100",IF(FurnitureData[[#This Row],[price]]&lt;200,"100-200","Over 200")))</f>
        <v>100-200</v>
      </c>
      <c r="G307" t="str">
        <f>IF(FurnitureData[[#This Row],[sold]]=0,"No Sales",IF(FurnitureData[[#This Row],[sold]]&lt;=10,"Low Sales",IF(FurnitureData[[#This Row],[sold]]&lt;=50,"Medium Sales","High Sales")))</f>
        <v>Medium Sales</v>
      </c>
      <c r="H307" s="1">
        <f>IF(FurnitureData[[#This Row],[price]]&gt;0,FurnitureData[[#This Row],[sold]]/FurnitureData[[#This Row],[price]],0)</f>
        <v>0.10453920220082531</v>
      </c>
      <c r="I307" s="1">
        <f>LEN(FurnitureData[[#This Row],[productTitle]])</f>
        <v>125</v>
      </c>
      <c r="J307" s="1"/>
    </row>
    <row r="308" spans="1:10" x14ac:dyDescent="0.3">
      <c r="A308" s="1" t="s">
        <v>25</v>
      </c>
      <c r="B308" s="7">
        <v>290.58999999999997</v>
      </c>
      <c r="C308" s="8">
        <v>8</v>
      </c>
      <c r="D308" s="1" t="s">
        <v>5</v>
      </c>
      <c r="E308" s="5">
        <f>FurnitureData[[#This Row],[price]]*FurnitureData[[#This Row],[sold]]</f>
        <v>2324.7199999999998</v>
      </c>
      <c r="F308" t="str">
        <f>IF(FurnitureData[[#This Row],[price]]&lt;50,"Under 50",IF(FurnitureData[[#This Row],[price]]&lt;100,"50-100",IF(FurnitureData[[#This Row],[price]]&lt;200,"100-200","Over 200")))</f>
        <v>Over 200</v>
      </c>
      <c r="G308" t="str">
        <f>IF(FurnitureData[[#This Row],[sold]]=0,"No Sales",IF(FurnitureData[[#This Row],[sold]]&lt;=10,"Low Sales",IF(FurnitureData[[#This Row],[sold]]&lt;=50,"Medium Sales","High Sales")))</f>
        <v>Low Sales</v>
      </c>
      <c r="H308" s="1">
        <f>IF(FurnitureData[[#This Row],[price]]&gt;0,FurnitureData[[#This Row],[sold]]/FurnitureData[[#This Row],[price]],0)</f>
        <v>2.7530197185037339E-2</v>
      </c>
      <c r="I308" s="1">
        <f>LEN(FurnitureData[[#This Row],[productTitle]])</f>
        <v>128</v>
      </c>
      <c r="J308" s="1"/>
    </row>
    <row r="309" spans="1:10" x14ac:dyDescent="0.3">
      <c r="A309" s="1" t="s">
        <v>268</v>
      </c>
      <c r="B309" s="7">
        <v>160.87</v>
      </c>
      <c r="C309" s="8">
        <v>14</v>
      </c>
      <c r="D309" s="1" t="s">
        <v>5</v>
      </c>
      <c r="E309" s="5">
        <f>FurnitureData[[#This Row],[price]]*FurnitureData[[#This Row],[sold]]</f>
        <v>2252.1800000000003</v>
      </c>
      <c r="F309" t="str">
        <f>IF(FurnitureData[[#This Row],[price]]&lt;50,"Under 50",IF(FurnitureData[[#This Row],[price]]&lt;100,"50-100",IF(FurnitureData[[#This Row],[price]]&lt;200,"100-200","Over 200")))</f>
        <v>100-200</v>
      </c>
      <c r="G309" t="str">
        <f>IF(FurnitureData[[#This Row],[sold]]=0,"No Sales",IF(FurnitureData[[#This Row],[sold]]&lt;=10,"Low Sales",IF(FurnitureData[[#This Row],[sold]]&lt;=50,"Medium Sales","High Sales")))</f>
        <v>Medium Sales</v>
      </c>
      <c r="H309" s="1">
        <f>IF(FurnitureData[[#This Row],[price]]&gt;0,FurnitureData[[#This Row],[sold]]/FurnitureData[[#This Row],[price]],0)</f>
        <v>8.7026791819481572E-2</v>
      </c>
      <c r="I309" s="1">
        <f>LEN(FurnitureData[[#This Row],[productTitle]])</f>
        <v>125</v>
      </c>
      <c r="J309" s="1"/>
    </row>
    <row r="310" spans="1:10" x14ac:dyDescent="0.3">
      <c r="A310" s="1" t="s">
        <v>269</v>
      </c>
      <c r="B310" s="7">
        <v>154.65</v>
      </c>
      <c r="C310" s="8">
        <v>6</v>
      </c>
      <c r="D310" s="1" t="s">
        <v>5</v>
      </c>
      <c r="E310" s="5">
        <f>FurnitureData[[#This Row],[price]]*FurnitureData[[#This Row],[sold]]</f>
        <v>927.90000000000009</v>
      </c>
      <c r="F310" t="str">
        <f>IF(FurnitureData[[#This Row],[price]]&lt;50,"Under 50",IF(FurnitureData[[#This Row],[price]]&lt;100,"50-100",IF(FurnitureData[[#This Row],[price]]&lt;200,"100-200","Over 200")))</f>
        <v>100-200</v>
      </c>
      <c r="G310" t="str">
        <f>IF(FurnitureData[[#This Row],[sold]]=0,"No Sales",IF(FurnitureData[[#This Row],[sold]]&lt;=10,"Low Sales",IF(FurnitureData[[#This Row],[sold]]&lt;=50,"Medium Sales","High Sales")))</f>
        <v>Low Sales</v>
      </c>
      <c r="H310" s="1">
        <f>IF(FurnitureData[[#This Row],[price]]&gt;0,FurnitureData[[#This Row],[sold]]/FurnitureData[[#This Row],[price]],0)</f>
        <v>3.8797284190106689E-2</v>
      </c>
      <c r="I310" s="1">
        <f>LEN(FurnitureData[[#This Row],[productTitle]])</f>
        <v>120</v>
      </c>
      <c r="J310" s="1"/>
    </row>
    <row r="311" spans="1:10" x14ac:dyDescent="0.3">
      <c r="A311" s="1" t="s">
        <v>270</v>
      </c>
      <c r="B311" s="7">
        <v>461.08</v>
      </c>
      <c r="C311" s="8">
        <v>1</v>
      </c>
      <c r="D311" s="1" t="s">
        <v>5</v>
      </c>
      <c r="E311" s="5">
        <f>FurnitureData[[#This Row],[price]]*FurnitureData[[#This Row],[sold]]</f>
        <v>461.08</v>
      </c>
      <c r="F311" t="str">
        <f>IF(FurnitureData[[#This Row],[price]]&lt;50,"Under 50",IF(FurnitureData[[#This Row],[price]]&lt;100,"50-100",IF(FurnitureData[[#This Row],[price]]&lt;200,"100-200","Over 200")))</f>
        <v>Over 200</v>
      </c>
      <c r="G311" t="str">
        <f>IF(FurnitureData[[#This Row],[sold]]=0,"No Sales",IF(FurnitureData[[#This Row],[sold]]&lt;=10,"Low Sales",IF(FurnitureData[[#This Row],[sold]]&lt;=50,"Medium Sales","High Sales")))</f>
        <v>Low Sales</v>
      </c>
      <c r="H311" s="1">
        <f>IF(FurnitureData[[#This Row],[price]]&gt;0,FurnitureData[[#This Row],[sold]]/FurnitureData[[#This Row],[price]],0)</f>
        <v>2.1688210288886962E-3</v>
      </c>
      <c r="I311" s="1">
        <f>LEN(FurnitureData[[#This Row],[productTitle]])</f>
        <v>128</v>
      </c>
      <c r="J311" s="1"/>
    </row>
    <row r="312" spans="1:10" x14ac:dyDescent="0.3">
      <c r="A312" s="1" t="s">
        <v>271</v>
      </c>
      <c r="B312" s="7">
        <v>409.5</v>
      </c>
      <c r="C312" s="8">
        <v>0</v>
      </c>
      <c r="D312" s="1" t="s">
        <v>5</v>
      </c>
      <c r="E312" s="5">
        <f>FurnitureData[[#This Row],[price]]*FurnitureData[[#This Row],[sold]]</f>
        <v>0</v>
      </c>
      <c r="F312" t="str">
        <f>IF(FurnitureData[[#This Row],[price]]&lt;50,"Under 50",IF(FurnitureData[[#This Row],[price]]&lt;100,"50-100",IF(FurnitureData[[#This Row],[price]]&lt;200,"100-200","Over 200")))</f>
        <v>Over 200</v>
      </c>
      <c r="G312" t="str">
        <f>IF(FurnitureData[[#This Row],[sold]]=0,"No Sales",IF(FurnitureData[[#This Row],[sold]]&lt;=10,"Low Sales",IF(FurnitureData[[#This Row],[sold]]&lt;=50,"Medium Sales","High Sales")))</f>
        <v>No Sales</v>
      </c>
      <c r="H312" s="1">
        <f>IF(FurnitureData[[#This Row],[price]]&gt;0,FurnitureData[[#This Row],[sold]]/FurnitureData[[#This Row],[price]],0)</f>
        <v>0</v>
      </c>
      <c r="I312" s="1">
        <f>LEN(FurnitureData[[#This Row],[productTitle]])</f>
        <v>126</v>
      </c>
      <c r="J312" s="1"/>
    </row>
    <row r="313" spans="1:10" x14ac:dyDescent="0.3">
      <c r="A313" s="1" t="s">
        <v>272</v>
      </c>
      <c r="B313" s="7">
        <v>506.52</v>
      </c>
      <c r="C313" s="8">
        <v>14</v>
      </c>
      <c r="D313" s="1" t="s">
        <v>5</v>
      </c>
      <c r="E313" s="5">
        <f>FurnitureData[[#This Row],[price]]*FurnitureData[[#This Row],[sold]]</f>
        <v>7091.28</v>
      </c>
      <c r="F313" t="str">
        <f>IF(FurnitureData[[#This Row],[price]]&lt;50,"Under 50",IF(FurnitureData[[#This Row],[price]]&lt;100,"50-100",IF(FurnitureData[[#This Row],[price]]&lt;200,"100-200","Over 200")))</f>
        <v>Over 200</v>
      </c>
      <c r="G313" t="str">
        <f>IF(FurnitureData[[#This Row],[sold]]=0,"No Sales",IF(FurnitureData[[#This Row],[sold]]&lt;=10,"Low Sales",IF(FurnitureData[[#This Row],[sold]]&lt;=50,"Medium Sales","High Sales")))</f>
        <v>Medium Sales</v>
      </c>
      <c r="H313" s="1">
        <f>IF(FurnitureData[[#This Row],[price]]&gt;0,FurnitureData[[#This Row],[sold]]/FurnitureData[[#This Row],[price]],0)</f>
        <v>2.7639579878385851E-2</v>
      </c>
      <c r="I313" s="1">
        <f>LEN(FurnitureData[[#This Row],[productTitle]])</f>
        <v>126</v>
      </c>
      <c r="J313" s="1"/>
    </row>
    <row r="314" spans="1:10" x14ac:dyDescent="0.3">
      <c r="A314" s="1" t="s">
        <v>273</v>
      </c>
      <c r="B314" s="7">
        <v>209.88</v>
      </c>
      <c r="C314" s="8">
        <v>1</v>
      </c>
      <c r="D314" s="1" t="s">
        <v>5</v>
      </c>
      <c r="E314" s="5">
        <f>FurnitureData[[#This Row],[price]]*FurnitureData[[#This Row],[sold]]</f>
        <v>209.88</v>
      </c>
      <c r="F314" t="str">
        <f>IF(FurnitureData[[#This Row],[price]]&lt;50,"Under 50",IF(FurnitureData[[#This Row],[price]]&lt;100,"50-100",IF(FurnitureData[[#This Row],[price]]&lt;200,"100-200","Over 200")))</f>
        <v>Over 200</v>
      </c>
      <c r="G314" t="str">
        <f>IF(FurnitureData[[#This Row],[sold]]=0,"No Sales",IF(FurnitureData[[#This Row],[sold]]&lt;=10,"Low Sales",IF(FurnitureData[[#This Row],[sold]]&lt;=50,"Medium Sales","High Sales")))</f>
        <v>Low Sales</v>
      </c>
      <c r="H314" s="1">
        <f>IF(FurnitureData[[#This Row],[price]]&gt;0,FurnitureData[[#This Row],[sold]]/FurnitureData[[#This Row],[price]],0)</f>
        <v>4.7646274061368399E-3</v>
      </c>
      <c r="I314" s="1">
        <f>LEN(FurnitureData[[#This Row],[productTitle]])</f>
        <v>118</v>
      </c>
      <c r="J314" s="1"/>
    </row>
    <row r="315" spans="1:10" x14ac:dyDescent="0.3">
      <c r="A315" s="1" t="s">
        <v>274</v>
      </c>
      <c r="B315" s="7">
        <v>611.77</v>
      </c>
      <c r="C315" s="8">
        <v>0</v>
      </c>
      <c r="D315" s="1" t="s">
        <v>5</v>
      </c>
      <c r="E315" s="5">
        <f>FurnitureData[[#This Row],[price]]*FurnitureData[[#This Row],[sold]]</f>
        <v>0</v>
      </c>
      <c r="F315" t="str">
        <f>IF(FurnitureData[[#This Row],[price]]&lt;50,"Under 50",IF(FurnitureData[[#This Row],[price]]&lt;100,"50-100",IF(FurnitureData[[#This Row],[price]]&lt;200,"100-200","Over 200")))</f>
        <v>Over 200</v>
      </c>
      <c r="G315" t="str">
        <f>IF(FurnitureData[[#This Row],[sold]]=0,"No Sales",IF(FurnitureData[[#This Row],[sold]]&lt;=10,"Low Sales",IF(FurnitureData[[#This Row],[sold]]&lt;=50,"Medium Sales","High Sales")))</f>
        <v>No Sales</v>
      </c>
      <c r="H315" s="1">
        <f>IF(FurnitureData[[#This Row],[price]]&gt;0,FurnitureData[[#This Row],[sold]]/FurnitureData[[#This Row],[price]],0)</f>
        <v>0</v>
      </c>
      <c r="I315" s="1">
        <f>LEN(FurnitureData[[#This Row],[productTitle]])</f>
        <v>83</v>
      </c>
      <c r="J315" s="1"/>
    </row>
    <row r="316" spans="1:10" x14ac:dyDescent="0.3">
      <c r="A316" s="1" t="s">
        <v>275</v>
      </c>
      <c r="B316" s="7">
        <v>210.76</v>
      </c>
      <c r="C316" s="8">
        <v>2</v>
      </c>
      <c r="D316" s="1" t="s">
        <v>5</v>
      </c>
      <c r="E316" s="5">
        <f>FurnitureData[[#This Row],[price]]*FurnitureData[[#This Row],[sold]]</f>
        <v>421.52</v>
      </c>
      <c r="F316" t="str">
        <f>IF(FurnitureData[[#This Row],[price]]&lt;50,"Under 50",IF(FurnitureData[[#This Row],[price]]&lt;100,"50-100",IF(FurnitureData[[#This Row],[price]]&lt;200,"100-200","Over 200")))</f>
        <v>Over 200</v>
      </c>
      <c r="G316" t="str">
        <f>IF(FurnitureData[[#This Row],[sold]]=0,"No Sales",IF(FurnitureData[[#This Row],[sold]]&lt;=10,"Low Sales",IF(FurnitureData[[#This Row],[sold]]&lt;=50,"Medium Sales","High Sales")))</f>
        <v>Low Sales</v>
      </c>
      <c r="H316" s="1">
        <f>IF(FurnitureData[[#This Row],[price]]&gt;0,FurnitureData[[#This Row],[sold]]/FurnitureData[[#This Row],[price]],0)</f>
        <v>9.4894666919719123E-3</v>
      </c>
      <c r="I316" s="1">
        <f>LEN(FurnitureData[[#This Row],[productTitle]])</f>
        <v>94</v>
      </c>
      <c r="J316" s="1"/>
    </row>
    <row r="317" spans="1:10" x14ac:dyDescent="0.3">
      <c r="A317" s="1" t="s">
        <v>276</v>
      </c>
      <c r="B317" s="7">
        <v>109.89</v>
      </c>
      <c r="C317" s="8">
        <v>12</v>
      </c>
      <c r="D317" s="1" t="s">
        <v>5</v>
      </c>
      <c r="E317" s="5">
        <f>FurnitureData[[#This Row],[price]]*FurnitureData[[#This Row],[sold]]</f>
        <v>1318.68</v>
      </c>
      <c r="F317" t="str">
        <f>IF(FurnitureData[[#This Row],[price]]&lt;50,"Under 50",IF(FurnitureData[[#This Row],[price]]&lt;100,"50-100",IF(FurnitureData[[#This Row],[price]]&lt;200,"100-200","Over 200")))</f>
        <v>100-200</v>
      </c>
      <c r="G317" t="str">
        <f>IF(FurnitureData[[#This Row],[sold]]=0,"No Sales",IF(FurnitureData[[#This Row],[sold]]&lt;=10,"Low Sales",IF(FurnitureData[[#This Row],[sold]]&lt;=50,"Medium Sales","High Sales")))</f>
        <v>Medium Sales</v>
      </c>
      <c r="H317" s="1">
        <f>IF(FurnitureData[[#This Row],[price]]&gt;0,FurnitureData[[#This Row],[sold]]/FurnitureData[[#This Row],[price]],0)</f>
        <v>0.1092001092001092</v>
      </c>
      <c r="I317" s="1">
        <f>LEN(FurnitureData[[#This Row],[productTitle]])</f>
        <v>112</v>
      </c>
      <c r="J317" s="1"/>
    </row>
    <row r="318" spans="1:10" x14ac:dyDescent="0.3">
      <c r="A318" s="1" t="s">
        <v>277</v>
      </c>
      <c r="B318" s="7">
        <v>57.15</v>
      </c>
      <c r="C318" s="8">
        <v>118</v>
      </c>
      <c r="D318" s="1" t="s">
        <v>1804</v>
      </c>
      <c r="E318" s="5">
        <f>FurnitureData[[#This Row],[price]]*FurnitureData[[#This Row],[sold]]</f>
        <v>6743.7</v>
      </c>
      <c r="F318" t="str">
        <f>IF(FurnitureData[[#This Row],[price]]&lt;50,"Under 50",IF(FurnitureData[[#This Row],[price]]&lt;100,"50-100",IF(FurnitureData[[#This Row],[price]]&lt;200,"100-200","Over 200")))</f>
        <v>50-100</v>
      </c>
      <c r="G318" t="str">
        <f>IF(FurnitureData[[#This Row],[sold]]=0,"No Sales",IF(FurnitureData[[#This Row],[sold]]&lt;=10,"Low Sales",IF(FurnitureData[[#This Row],[sold]]&lt;=50,"Medium Sales","High Sales")))</f>
        <v>High Sales</v>
      </c>
      <c r="H318" s="1">
        <f>IF(FurnitureData[[#This Row],[price]]&gt;0,FurnitureData[[#This Row],[sold]]/FurnitureData[[#This Row],[price]],0)</f>
        <v>2.0647419072615922</v>
      </c>
      <c r="I318" s="1">
        <f>LEN(FurnitureData[[#This Row],[productTitle]])</f>
        <v>111</v>
      </c>
      <c r="J318" s="1"/>
    </row>
    <row r="319" spans="1:10" x14ac:dyDescent="0.3">
      <c r="A319" s="1" t="s">
        <v>278</v>
      </c>
      <c r="B319" s="7">
        <v>137.27000000000001</v>
      </c>
      <c r="C319" s="8">
        <v>0</v>
      </c>
      <c r="D319" s="1" t="s">
        <v>5</v>
      </c>
      <c r="E319" s="5">
        <f>FurnitureData[[#This Row],[price]]*FurnitureData[[#This Row],[sold]]</f>
        <v>0</v>
      </c>
      <c r="F319" t="str">
        <f>IF(FurnitureData[[#This Row],[price]]&lt;50,"Under 50",IF(FurnitureData[[#This Row],[price]]&lt;100,"50-100",IF(FurnitureData[[#This Row],[price]]&lt;200,"100-200","Over 200")))</f>
        <v>100-200</v>
      </c>
      <c r="G319" t="str">
        <f>IF(FurnitureData[[#This Row],[sold]]=0,"No Sales",IF(FurnitureData[[#This Row],[sold]]&lt;=10,"Low Sales",IF(FurnitureData[[#This Row],[sold]]&lt;=50,"Medium Sales","High Sales")))</f>
        <v>No Sales</v>
      </c>
      <c r="H319" s="1">
        <f>IF(FurnitureData[[#This Row],[price]]&gt;0,FurnitureData[[#This Row],[sold]]/FurnitureData[[#This Row],[price]],0)</f>
        <v>0</v>
      </c>
      <c r="I319" s="1">
        <f>LEN(FurnitureData[[#This Row],[productTitle]])</f>
        <v>84</v>
      </c>
      <c r="J319" s="1"/>
    </row>
    <row r="320" spans="1:10" x14ac:dyDescent="0.3">
      <c r="A320" s="1" t="s">
        <v>279</v>
      </c>
      <c r="B320" s="7">
        <v>57.2</v>
      </c>
      <c r="C320" s="8">
        <v>12</v>
      </c>
      <c r="D320" s="1" t="s">
        <v>5</v>
      </c>
      <c r="E320" s="5">
        <f>FurnitureData[[#This Row],[price]]*FurnitureData[[#This Row],[sold]]</f>
        <v>686.40000000000009</v>
      </c>
      <c r="F320" t="str">
        <f>IF(FurnitureData[[#This Row],[price]]&lt;50,"Under 50",IF(FurnitureData[[#This Row],[price]]&lt;100,"50-100",IF(FurnitureData[[#This Row],[price]]&lt;200,"100-200","Over 200")))</f>
        <v>50-100</v>
      </c>
      <c r="G320" t="str">
        <f>IF(FurnitureData[[#This Row],[sold]]=0,"No Sales",IF(FurnitureData[[#This Row],[sold]]&lt;=10,"Low Sales",IF(FurnitureData[[#This Row],[sold]]&lt;=50,"Medium Sales","High Sales")))</f>
        <v>Medium Sales</v>
      </c>
      <c r="H320" s="1">
        <f>IF(FurnitureData[[#This Row],[price]]&gt;0,FurnitureData[[#This Row],[sold]]/FurnitureData[[#This Row],[price]],0)</f>
        <v>0.20979020979020979</v>
      </c>
      <c r="I320" s="1">
        <f>LEN(FurnitureData[[#This Row],[productTitle]])</f>
        <v>126</v>
      </c>
      <c r="J320" s="1"/>
    </row>
    <row r="321" spans="1:10" x14ac:dyDescent="0.3">
      <c r="A321" s="1" t="s">
        <v>280</v>
      </c>
      <c r="B321" s="7">
        <v>156.46</v>
      </c>
      <c r="C321" s="8">
        <v>4</v>
      </c>
      <c r="D321" s="1" t="s">
        <v>5</v>
      </c>
      <c r="E321" s="5">
        <f>FurnitureData[[#This Row],[price]]*FurnitureData[[#This Row],[sold]]</f>
        <v>625.84</v>
      </c>
      <c r="F321" t="str">
        <f>IF(FurnitureData[[#This Row],[price]]&lt;50,"Under 50",IF(FurnitureData[[#This Row],[price]]&lt;100,"50-100",IF(FurnitureData[[#This Row],[price]]&lt;200,"100-200","Over 200")))</f>
        <v>100-200</v>
      </c>
      <c r="G321" t="str">
        <f>IF(FurnitureData[[#This Row],[sold]]=0,"No Sales",IF(FurnitureData[[#This Row],[sold]]&lt;=10,"Low Sales",IF(FurnitureData[[#This Row],[sold]]&lt;=50,"Medium Sales","High Sales")))</f>
        <v>Low Sales</v>
      </c>
      <c r="H321" s="1">
        <f>IF(FurnitureData[[#This Row],[price]]&gt;0,FurnitureData[[#This Row],[sold]]/FurnitureData[[#This Row],[price]],0)</f>
        <v>2.5565639780135496E-2</v>
      </c>
      <c r="I321" s="1">
        <f>LEN(FurnitureData[[#This Row],[productTitle]])</f>
        <v>128</v>
      </c>
      <c r="J321" s="1"/>
    </row>
    <row r="322" spans="1:10" x14ac:dyDescent="0.3">
      <c r="A322" s="1" t="s">
        <v>281</v>
      </c>
      <c r="B322" s="7">
        <v>112.57</v>
      </c>
      <c r="C322" s="8">
        <v>1</v>
      </c>
      <c r="D322" s="1" t="s">
        <v>5</v>
      </c>
      <c r="E322" s="5">
        <f>FurnitureData[[#This Row],[price]]*FurnitureData[[#This Row],[sold]]</f>
        <v>112.57</v>
      </c>
      <c r="F322" t="str">
        <f>IF(FurnitureData[[#This Row],[price]]&lt;50,"Under 50",IF(FurnitureData[[#This Row],[price]]&lt;100,"50-100",IF(FurnitureData[[#This Row],[price]]&lt;200,"100-200","Over 200")))</f>
        <v>100-200</v>
      </c>
      <c r="G322" t="str">
        <f>IF(FurnitureData[[#This Row],[sold]]=0,"No Sales",IF(FurnitureData[[#This Row],[sold]]&lt;=10,"Low Sales",IF(FurnitureData[[#This Row],[sold]]&lt;=50,"Medium Sales","High Sales")))</f>
        <v>Low Sales</v>
      </c>
      <c r="H322" s="1">
        <f>IF(FurnitureData[[#This Row],[price]]&gt;0,FurnitureData[[#This Row],[sold]]/FurnitureData[[#This Row],[price]],0)</f>
        <v>8.88336146397797E-3</v>
      </c>
      <c r="I322" s="1">
        <f>LEN(FurnitureData[[#This Row],[productTitle]])</f>
        <v>122</v>
      </c>
      <c r="J322" s="1"/>
    </row>
    <row r="323" spans="1:10" x14ac:dyDescent="0.3">
      <c r="A323" s="1" t="s">
        <v>282</v>
      </c>
      <c r="B323" s="7">
        <v>236.04</v>
      </c>
      <c r="C323" s="8">
        <v>0</v>
      </c>
      <c r="D323" s="1" t="s">
        <v>5</v>
      </c>
      <c r="E323" s="5">
        <f>FurnitureData[[#This Row],[price]]*FurnitureData[[#This Row],[sold]]</f>
        <v>0</v>
      </c>
      <c r="F323" t="str">
        <f>IF(FurnitureData[[#This Row],[price]]&lt;50,"Under 50",IF(FurnitureData[[#This Row],[price]]&lt;100,"50-100",IF(FurnitureData[[#This Row],[price]]&lt;200,"100-200","Over 200")))</f>
        <v>Over 200</v>
      </c>
      <c r="G323" t="str">
        <f>IF(FurnitureData[[#This Row],[sold]]=0,"No Sales",IF(FurnitureData[[#This Row],[sold]]&lt;=10,"Low Sales",IF(FurnitureData[[#This Row],[sold]]&lt;=50,"Medium Sales","High Sales")))</f>
        <v>No Sales</v>
      </c>
      <c r="H323" s="1">
        <f>IF(FurnitureData[[#This Row],[price]]&gt;0,FurnitureData[[#This Row],[sold]]/FurnitureData[[#This Row],[price]],0)</f>
        <v>0</v>
      </c>
      <c r="I323" s="1">
        <f>LEN(FurnitureData[[#This Row],[productTitle]])</f>
        <v>85</v>
      </c>
      <c r="J323" s="1"/>
    </row>
    <row r="324" spans="1:10" x14ac:dyDescent="0.3">
      <c r="A324" s="1" t="s">
        <v>283</v>
      </c>
      <c r="B324" s="7">
        <v>4.3899999999999997</v>
      </c>
      <c r="C324" s="8">
        <v>3</v>
      </c>
      <c r="D324" s="1" t="s">
        <v>5</v>
      </c>
      <c r="E324" s="5">
        <f>FurnitureData[[#This Row],[price]]*FurnitureData[[#This Row],[sold]]</f>
        <v>13.169999999999998</v>
      </c>
      <c r="F324" t="str">
        <f>IF(FurnitureData[[#This Row],[price]]&lt;50,"Under 50",IF(FurnitureData[[#This Row],[price]]&lt;100,"50-100",IF(FurnitureData[[#This Row],[price]]&lt;200,"100-200","Over 200")))</f>
        <v>Under 50</v>
      </c>
      <c r="G324" t="str">
        <f>IF(FurnitureData[[#This Row],[sold]]=0,"No Sales",IF(FurnitureData[[#This Row],[sold]]&lt;=10,"Low Sales",IF(FurnitureData[[#This Row],[sold]]&lt;=50,"Medium Sales","High Sales")))</f>
        <v>Low Sales</v>
      </c>
      <c r="H324" s="1">
        <f>IF(FurnitureData[[#This Row],[price]]&gt;0,FurnitureData[[#This Row],[sold]]/FurnitureData[[#This Row],[price]],0)</f>
        <v>0.68337129840546706</v>
      </c>
      <c r="I324" s="1">
        <f>LEN(FurnitureData[[#This Row],[productTitle]])</f>
        <v>126</v>
      </c>
      <c r="J324" s="1"/>
    </row>
    <row r="325" spans="1:10" x14ac:dyDescent="0.3">
      <c r="A325" s="1" t="s">
        <v>284</v>
      </c>
      <c r="B325" s="7">
        <v>128.30000000000001</v>
      </c>
      <c r="C325" s="8">
        <v>1</v>
      </c>
      <c r="D325" s="1" t="s">
        <v>5</v>
      </c>
      <c r="E325" s="5">
        <f>FurnitureData[[#This Row],[price]]*FurnitureData[[#This Row],[sold]]</f>
        <v>128.30000000000001</v>
      </c>
      <c r="F325" t="str">
        <f>IF(FurnitureData[[#This Row],[price]]&lt;50,"Under 50",IF(FurnitureData[[#This Row],[price]]&lt;100,"50-100",IF(FurnitureData[[#This Row],[price]]&lt;200,"100-200","Over 200")))</f>
        <v>100-200</v>
      </c>
      <c r="G325" t="str">
        <f>IF(FurnitureData[[#This Row],[sold]]=0,"No Sales",IF(FurnitureData[[#This Row],[sold]]&lt;=10,"Low Sales",IF(FurnitureData[[#This Row],[sold]]&lt;=50,"Medium Sales","High Sales")))</f>
        <v>Low Sales</v>
      </c>
      <c r="H325" s="1">
        <f>IF(FurnitureData[[#This Row],[price]]&gt;0,FurnitureData[[#This Row],[sold]]/FurnitureData[[#This Row],[price]],0)</f>
        <v>7.7942322681215891E-3</v>
      </c>
      <c r="I325" s="1">
        <f>LEN(FurnitureData[[#This Row],[productTitle]])</f>
        <v>114</v>
      </c>
      <c r="J325" s="1"/>
    </row>
    <row r="326" spans="1:10" x14ac:dyDescent="0.3">
      <c r="A326" s="1" t="s">
        <v>285</v>
      </c>
      <c r="B326" s="7">
        <v>70.87</v>
      </c>
      <c r="C326" s="8">
        <v>21</v>
      </c>
      <c r="D326" s="1" t="s">
        <v>5</v>
      </c>
      <c r="E326" s="5">
        <f>FurnitureData[[#This Row],[price]]*FurnitureData[[#This Row],[sold]]</f>
        <v>1488.27</v>
      </c>
      <c r="F326" t="str">
        <f>IF(FurnitureData[[#This Row],[price]]&lt;50,"Under 50",IF(FurnitureData[[#This Row],[price]]&lt;100,"50-100",IF(FurnitureData[[#This Row],[price]]&lt;200,"100-200","Over 200")))</f>
        <v>50-100</v>
      </c>
      <c r="G326" t="str">
        <f>IF(FurnitureData[[#This Row],[sold]]=0,"No Sales",IF(FurnitureData[[#This Row],[sold]]&lt;=10,"Low Sales",IF(FurnitureData[[#This Row],[sold]]&lt;=50,"Medium Sales","High Sales")))</f>
        <v>Medium Sales</v>
      </c>
      <c r="H326" s="1">
        <f>IF(FurnitureData[[#This Row],[price]]&gt;0,FurnitureData[[#This Row],[sold]]/FurnitureData[[#This Row],[price]],0)</f>
        <v>0.29631720050797233</v>
      </c>
      <c r="I326" s="1">
        <f>LEN(FurnitureData[[#This Row],[productTitle]])</f>
        <v>124</v>
      </c>
      <c r="J326" s="1"/>
    </row>
    <row r="327" spans="1:10" x14ac:dyDescent="0.3">
      <c r="A327" s="1" t="s">
        <v>286</v>
      </c>
      <c r="B327" s="7">
        <v>104.08</v>
      </c>
      <c r="C327" s="8">
        <v>0</v>
      </c>
      <c r="D327" s="1" t="s">
        <v>5</v>
      </c>
      <c r="E327" s="5">
        <f>FurnitureData[[#This Row],[price]]*FurnitureData[[#This Row],[sold]]</f>
        <v>0</v>
      </c>
      <c r="F327" t="str">
        <f>IF(FurnitureData[[#This Row],[price]]&lt;50,"Under 50",IF(FurnitureData[[#This Row],[price]]&lt;100,"50-100",IF(FurnitureData[[#This Row],[price]]&lt;200,"100-200","Over 200")))</f>
        <v>100-200</v>
      </c>
      <c r="G327" t="str">
        <f>IF(FurnitureData[[#This Row],[sold]]=0,"No Sales",IF(FurnitureData[[#This Row],[sold]]&lt;=10,"Low Sales",IF(FurnitureData[[#This Row],[sold]]&lt;=50,"Medium Sales","High Sales")))</f>
        <v>No Sales</v>
      </c>
      <c r="H327" s="1">
        <f>IF(FurnitureData[[#This Row],[price]]&gt;0,FurnitureData[[#This Row],[sold]]/FurnitureData[[#This Row],[price]],0)</f>
        <v>0</v>
      </c>
      <c r="I327" s="1">
        <f>LEN(FurnitureData[[#This Row],[productTitle]])</f>
        <v>115</v>
      </c>
      <c r="J327" s="1"/>
    </row>
    <row r="328" spans="1:10" x14ac:dyDescent="0.3">
      <c r="A328" s="1" t="s">
        <v>225</v>
      </c>
      <c r="B328" s="7">
        <v>673.94</v>
      </c>
      <c r="C328" s="8">
        <v>17</v>
      </c>
      <c r="D328" s="1" t="s">
        <v>5</v>
      </c>
      <c r="E328" s="5">
        <f>FurnitureData[[#This Row],[price]]*FurnitureData[[#This Row],[sold]]</f>
        <v>11456.980000000001</v>
      </c>
      <c r="F328" t="str">
        <f>IF(FurnitureData[[#This Row],[price]]&lt;50,"Under 50",IF(FurnitureData[[#This Row],[price]]&lt;100,"50-100",IF(FurnitureData[[#This Row],[price]]&lt;200,"100-200","Over 200")))</f>
        <v>Over 200</v>
      </c>
      <c r="G328" t="str">
        <f>IF(FurnitureData[[#This Row],[sold]]=0,"No Sales",IF(FurnitureData[[#This Row],[sold]]&lt;=10,"Low Sales",IF(FurnitureData[[#This Row],[sold]]&lt;=50,"Medium Sales","High Sales")))</f>
        <v>Medium Sales</v>
      </c>
      <c r="H328" s="1">
        <f>IF(FurnitureData[[#This Row],[price]]&gt;0,FurnitureData[[#This Row],[sold]]/FurnitureData[[#This Row],[price]],0)</f>
        <v>2.5224797459714513E-2</v>
      </c>
      <c r="I328" s="1">
        <f>LEN(FurnitureData[[#This Row],[productTitle]])</f>
        <v>118</v>
      </c>
      <c r="J328" s="1"/>
    </row>
    <row r="329" spans="1:10" x14ac:dyDescent="0.3">
      <c r="A329" s="1" t="s">
        <v>287</v>
      </c>
      <c r="B329" s="7">
        <v>396.67</v>
      </c>
      <c r="C329" s="8">
        <v>12</v>
      </c>
      <c r="D329" s="1" t="s">
        <v>5</v>
      </c>
      <c r="E329" s="5">
        <f>FurnitureData[[#This Row],[price]]*FurnitureData[[#This Row],[sold]]</f>
        <v>4760.04</v>
      </c>
      <c r="F329" t="str">
        <f>IF(FurnitureData[[#This Row],[price]]&lt;50,"Under 50",IF(FurnitureData[[#This Row],[price]]&lt;100,"50-100",IF(FurnitureData[[#This Row],[price]]&lt;200,"100-200","Over 200")))</f>
        <v>Over 200</v>
      </c>
      <c r="G329" t="str">
        <f>IF(FurnitureData[[#This Row],[sold]]=0,"No Sales",IF(FurnitureData[[#This Row],[sold]]&lt;=10,"Low Sales",IF(FurnitureData[[#This Row],[sold]]&lt;=50,"Medium Sales","High Sales")))</f>
        <v>Medium Sales</v>
      </c>
      <c r="H329" s="1">
        <f>IF(FurnitureData[[#This Row],[price]]&gt;0,FurnitureData[[#This Row],[sold]]/FurnitureData[[#This Row],[price]],0)</f>
        <v>3.025184662313762E-2</v>
      </c>
      <c r="I329" s="1">
        <f>LEN(FurnitureData[[#This Row],[productTitle]])</f>
        <v>126</v>
      </c>
      <c r="J329" s="1"/>
    </row>
    <row r="330" spans="1:10" x14ac:dyDescent="0.3">
      <c r="A330" s="1" t="s">
        <v>288</v>
      </c>
      <c r="B330" s="7">
        <v>74.319999999999993</v>
      </c>
      <c r="C330" s="8">
        <v>15</v>
      </c>
      <c r="D330" s="1" t="s">
        <v>5</v>
      </c>
      <c r="E330" s="5">
        <f>FurnitureData[[#This Row],[price]]*FurnitureData[[#This Row],[sold]]</f>
        <v>1114.8</v>
      </c>
      <c r="F330" t="str">
        <f>IF(FurnitureData[[#This Row],[price]]&lt;50,"Under 50",IF(FurnitureData[[#This Row],[price]]&lt;100,"50-100",IF(FurnitureData[[#This Row],[price]]&lt;200,"100-200","Over 200")))</f>
        <v>50-100</v>
      </c>
      <c r="G330" t="str">
        <f>IF(FurnitureData[[#This Row],[sold]]=0,"No Sales",IF(FurnitureData[[#This Row],[sold]]&lt;=10,"Low Sales",IF(FurnitureData[[#This Row],[sold]]&lt;=50,"Medium Sales","High Sales")))</f>
        <v>Medium Sales</v>
      </c>
      <c r="H330" s="1">
        <f>IF(FurnitureData[[#This Row],[price]]&gt;0,FurnitureData[[#This Row],[sold]]/FurnitureData[[#This Row],[price]],0)</f>
        <v>0.20182992465016147</v>
      </c>
      <c r="I330" s="1">
        <f>LEN(FurnitureData[[#This Row],[productTitle]])</f>
        <v>114</v>
      </c>
      <c r="J330" s="1"/>
    </row>
    <row r="331" spans="1:10" x14ac:dyDescent="0.3">
      <c r="A331" s="1" t="s">
        <v>289</v>
      </c>
      <c r="B331" s="7">
        <v>285.5</v>
      </c>
      <c r="C331" s="8">
        <v>1</v>
      </c>
      <c r="D331" s="1" t="s">
        <v>5</v>
      </c>
      <c r="E331" s="5">
        <f>FurnitureData[[#This Row],[price]]*FurnitureData[[#This Row],[sold]]</f>
        <v>285.5</v>
      </c>
      <c r="F331" t="str">
        <f>IF(FurnitureData[[#This Row],[price]]&lt;50,"Under 50",IF(FurnitureData[[#This Row],[price]]&lt;100,"50-100",IF(FurnitureData[[#This Row],[price]]&lt;200,"100-200","Over 200")))</f>
        <v>Over 200</v>
      </c>
      <c r="G331" t="str">
        <f>IF(FurnitureData[[#This Row],[sold]]=0,"No Sales",IF(FurnitureData[[#This Row],[sold]]&lt;=10,"Low Sales",IF(FurnitureData[[#This Row],[sold]]&lt;=50,"Medium Sales","High Sales")))</f>
        <v>Low Sales</v>
      </c>
      <c r="H331" s="1">
        <f>IF(FurnitureData[[#This Row],[price]]&gt;0,FurnitureData[[#This Row],[sold]]/FurnitureData[[#This Row],[price]],0)</f>
        <v>3.5026269702276708E-3</v>
      </c>
      <c r="I331" s="1">
        <f>LEN(FurnitureData[[#This Row],[productTitle]])</f>
        <v>120</v>
      </c>
      <c r="J331" s="1"/>
    </row>
    <row r="332" spans="1:10" x14ac:dyDescent="0.3">
      <c r="A332" s="1" t="s">
        <v>290</v>
      </c>
      <c r="B332" s="7">
        <v>93.51</v>
      </c>
      <c r="C332" s="8">
        <v>1</v>
      </c>
      <c r="D332" s="1" t="s">
        <v>5</v>
      </c>
      <c r="E332" s="5">
        <f>FurnitureData[[#This Row],[price]]*FurnitureData[[#This Row],[sold]]</f>
        <v>93.51</v>
      </c>
      <c r="F332" t="str">
        <f>IF(FurnitureData[[#This Row],[price]]&lt;50,"Under 50",IF(FurnitureData[[#This Row],[price]]&lt;100,"50-100",IF(FurnitureData[[#This Row],[price]]&lt;200,"100-200","Over 200")))</f>
        <v>50-100</v>
      </c>
      <c r="G332" t="str">
        <f>IF(FurnitureData[[#This Row],[sold]]=0,"No Sales",IF(FurnitureData[[#This Row],[sold]]&lt;=10,"Low Sales",IF(FurnitureData[[#This Row],[sold]]&lt;=50,"Medium Sales","High Sales")))</f>
        <v>Low Sales</v>
      </c>
      <c r="H332" s="1">
        <f>IF(FurnitureData[[#This Row],[price]]&gt;0,FurnitureData[[#This Row],[sold]]/FurnitureData[[#This Row],[price]],0)</f>
        <v>1.0694043417816275E-2</v>
      </c>
      <c r="I332" s="1">
        <f>LEN(FurnitureData[[#This Row],[productTitle]])</f>
        <v>128</v>
      </c>
      <c r="J332" s="1"/>
    </row>
    <row r="333" spans="1:10" x14ac:dyDescent="0.3">
      <c r="A333" s="1" t="s">
        <v>291</v>
      </c>
      <c r="B333" s="7">
        <v>185.48</v>
      </c>
      <c r="C333" s="8">
        <v>4</v>
      </c>
      <c r="D333" s="1" t="s">
        <v>5</v>
      </c>
      <c r="E333" s="5">
        <f>FurnitureData[[#This Row],[price]]*FurnitureData[[#This Row],[sold]]</f>
        <v>741.92</v>
      </c>
      <c r="F333" t="str">
        <f>IF(FurnitureData[[#This Row],[price]]&lt;50,"Under 50",IF(FurnitureData[[#This Row],[price]]&lt;100,"50-100",IF(FurnitureData[[#This Row],[price]]&lt;200,"100-200","Over 200")))</f>
        <v>100-200</v>
      </c>
      <c r="G333" t="str">
        <f>IF(FurnitureData[[#This Row],[sold]]=0,"No Sales",IF(FurnitureData[[#This Row],[sold]]&lt;=10,"Low Sales",IF(FurnitureData[[#This Row],[sold]]&lt;=50,"Medium Sales","High Sales")))</f>
        <v>Low Sales</v>
      </c>
      <c r="H333" s="1">
        <f>IF(FurnitureData[[#This Row],[price]]&gt;0,FurnitureData[[#This Row],[sold]]/FurnitureData[[#This Row],[price]],0)</f>
        <v>2.1565667457407806E-2</v>
      </c>
      <c r="I333" s="1">
        <f>LEN(FurnitureData[[#This Row],[productTitle]])</f>
        <v>125</v>
      </c>
      <c r="J333" s="1"/>
    </row>
    <row r="334" spans="1:10" x14ac:dyDescent="0.3">
      <c r="A334" s="1" t="s">
        <v>292</v>
      </c>
      <c r="B334" s="7">
        <v>22.93</v>
      </c>
      <c r="C334" s="8">
        <v>7</v>
      </c>
      <c r="D334" s="1" t="s">
        <v>5</v>
      </c>
      <c r="E334" s="5">
        <f>FurnitureData[[#This Row],[price]]*FurnitureData[[#This Row],[sold]]</f>
        <v>160.51</v>
      </c>
      <c r="F334" t="str">
        <f>IF(FurnitureData[[#This Row],[price]]&lt;50,"Under 50",IF(FurnitureData[[#This Row],[price]]&lt;100,"50-100",IF(FurnitureData[[#This Row],[price]]&lt;200,"100-200","Over 200")))</f>
        <v>Under 50</v>
      </c>
      <c r="G334" t="str">
        <f>IF(FurnitureData[[#This Row],[sold]]=0,"No Sales",IF(FurnitureData[[#This Row],[sold]]&lt;=10,"Low Sales",IF(FurnitureData[[#This Row],[sold]]&lt;=50,"Medium Sales","High Sales")))</f>
        <v>Low Sales</v>
      </c>
      <c r="H334" s="1">
        <f>IF(FurnitureData[[#This Row],[price]]&gt;0,FurnitureData[[#This Row],[sold]]/FurnitureData[[#This Row],[price]],0)</f>
        <v>0.30527692978630616</v>
      </c>
      <c r="I334" s="1">
        <f>LEN(FurnitureData[[#This Row],[productTitle]])</f>
        <v>125</v>
      </c>
      <c r="J334" s="1"/>
    </row>
    <row r="335" spans="1:10" x14ac:dyDescent="0.3">
      <c r="A335" s="1" t="s">
        <v>293</v>
      </c>
      <c r="B335" s="7">
        <v>336.61</v>
      </c>
      <c r="C335" s="8">
        <v>0</v>
      </c>
      <c r="D335" s="1" t="s">
        <v>5</v>
      </c>
      <c r="E335" s="5">
        <f>FurnitureData[[#This Row],[price]]*FurnitureData[[#This Row],[sold]]</f>
        <v>0</v>
      </c>
      <c r="F335" t="str">
        <f>IF(FurnitureData[[#This Row],[price]]&lt;50,"Under 50",IF(FurnitureData[[#This Row],[price]]&lt;100,"50-100",IF(FurnitureData[[#This Row],[price]]&lt;200,"100-200","Over 200")))</f>
        <v>Over 200</v>
      </c>
      <c r="G335" t="str">
        <f>IF(FurnitureData[[#This Row],[sold]]=0,"No Sales",IF(FurnitureData[[#This Row],[sold]]&lt;=10,"Low Sales",IF(FurnitureData[[#This Row],[sold]]&lt;=50,"Medium Sales","High Sales")))</f>
        <v>No Sales</v>
      </c>
      <c r="H335" s="1">
        <f>IF(FurnitureData[[#This Row],[price]]&gt;0,FurnitureData[[#This Row],[sold]]/FurnitureData[[#This Row],[price]],0)</f>
        <v>0</v>
      </c>
      <c r="I335" s="1">
        <f>LEN(FurnitureData[[#This Row],[productTitle]])</f>
        <v>121</v>
      </c>
      <c r="J335" s="1"/>
    </row>
    <row r="336" spans="1:10" x14ac:dyDescent="0.3">
      <c r="A336" s="1" t="s">
        <v>294</v>
      </c>
      <c r="B336" s="7">
        <v>177.77</v>
      </c>
      <c r="C336" s="8">
        <v>3</v>
      </c>
      <c r="D336" s="1" t="s">
        <v>5</v>
      </c>
      <c r="E336" s="5">
        <f>FurnitureData[[#This Row],[price]]*FurnitureData[[#This Row],[sold]]</f>
        <v>533.31000000000006</v>
      </c>
      <c r="F336" t="str">
        <f>IF(FurnitureData[[#This Row],[price]]&lt;50,"Under 50",IF(FurnitureData[[#This Row],[price]]&lt;100,"50-100",IF(FurnitureData[[#This Row],[price]]&lt;200,"100-200","Over 200")))</f>
        <v>100-200</v>
      </c>
      <c r="G336" t="str">
        <f>IF(FurnitureData[[#This Row],[sold]]=0,"No Sales",IF(FurnitureData[[#This Row],[sold]]&lt;=10,"Low Sales",IF(FurnitureData[[#This Row],[sold]]&lt;=50,"Medium Sales","High Sales")))</f>
        <v>Low Sales</v>
      </c>
      <c r="H336" s="1">
        <f>IF(FurnitureData[[#This Row],[price]]&gt;0,FurnitureData[[#This Row],[sold]]/FurnitureData[[#This Row],[price]],0)</f>
        <v>1.6875738313551217E-2</v>
      </c>
      <c r="I336" s="1">
        <f>LEN(FurnitureData[[#This Row],[productTitle]])</f>
        <v>112</v>
      </c>
      <c r="J336" s="1"/>
    </row>
    <row r="337" spans="1:10" x14ac:dyDescent="0.3">
      <c r="A337" s="1" t="s">
        <v>295</v>
      </c>
      <c r="B337" s="7">
        <v>27.17</v>
      </c>
      <c r="C337" s="8">
        <v>31</v>
      </c>
      <c r="D337" s="1" t="s">
        <v>5</v>
      </c>
      <c r="E337" s="5">
        <f>FurnitureData[[#This Row],[price]]*FurnitureData[[#This Row],[sold]]</f>
        <v>842.2700000000001</v>
      </c>
      <c r="F337" t="str">
        <f>IF(FurnitureData[[#This Row],[price]]&lt;50,"Under 50",IF(FurnitureData[[#This Row],[price]]&lt;100,"50-100",IF(FurnitureData[[#This Row],[price]]&lt;200,"100-200","Over 200")))</f>
        <v>Under 50</v>
      </c>
      <c r="G337" t="str">
        <f>IF(FurnitureData[[#This Row],[sold]]=0,"No Sales",IF(FurnitureData[[#This Row],[sold]]&lt;=10,"Low Sales",IF(FurnitureData[[#This Row],[sold]]&lt;=50,"Medium Sales","High Sales")))</f>
        <v>Medium Sales</v>
      </c>
      <c r="H337" s="1">
        <f>IF(FurnitureData[[#This Row],[price]]&gt;0,FurnitureData[[#This Row],[sold]]/FurnitureData[[#This Row],[price]],0)</f>
        <v>1.1409642988590356</v>
      </c>
      <c r="I337" s="1">
        <f>LEN(FurnitureData[[#This Row],[productTitle]])</f>
        <v>115</v>
      </c>
      <c r="J337" s="1"/>
    </row>
    <row r="338" spans="1:10" x14ac:dyDescent="0.3">
      <c r="A338" s="1" t="s">
        <v>296</v>
      </c>
      <c r="B338" s="7">
        <v>152.80000000000001</v>
      </c>
      <c r="C338" s="8">
        <v>1</v>
      </c>
      <c r="D338" s="1" t="s">
        <v>5</v>
      </c>
      <c r="E338" s="5">
        <f>FurnitureData[[#This Row],[price]]*FurnitureData[[#This Row],[sold]]</f>
        <v>152.80000000000001</v>
      </c>
      <c r="F338" t="str">
        <f>IF(FurnitureData[[#This Row],[price]]&lt;50,"Under 50",IF(FurnitureData[[#This Row],[price]]&lt;100,"50-100",IF(FurnitureData[[#This Row],[price]]&lt;200,"100-200","Over 200")))</f>
        <v>100-200</v>
      </c>
      <c r="G338" t="str">
        <f>IF(FurnitureData[[#This Row],[sold]]=0,"No Sales",IF(FurnitureData[[#This Row],[sold]]&lt;=10,"Low Sales",IF(FurnitureData[[#This Row],[sold]]&lt;=50,"Medium Sales","High Sales")))</f>
        <v>Low Sales</v>
      </c>
      <c r="H338" s="1">
        <f>IF(FurnitureData[[#This Row],[price]]&gt;0,FurnitureData[[#This Row],[sold]]/FurnitureData[[#This Row],[price]],0)</f>
        <v>6.5445026178010462E-3</v>
      </c>
      <c r="I338" s="1">
        <f>LEN(FurnitureData[[#This Row],[productTitle]])</f>
        <v>124</v>
      </c>
      <c r="J338" s="1"/>
    </row>
    <row r="339" spans="1:10" x14ac:dyDescent="0.3">
      <c r="A339" s="1" t="s">
        <v>297</v>
      </c>
      <c r="B339" s="7">
        <v>189.17</v>
      </c>
      <c r="C339" s="8">
        <v>0</v>
      </c>
      <c r="D339" s="1" t="s">
        <v>5</v>
      </c>
      <c r="E339" s="5">
        <f>FurnitureData[[#This Row],[price]]*FurnitureData[[#This Row],[sold]]</f>
        <v>0</v>
      </c>
      <c r="F339" t="str">
        <f>IF(FurnitureData[[#This Row],[price]]&lt;50,"Under 50",IF(FurnitureData[[#This Row],[price]]&lt;100,"50-100",IF(FurnitureData[[#This Row],[price]]&lt;200,"100-200","Over 200")))</f>
        <v>100-200</v>
      </c>
      <c r="G339" t="str">
        <f>IF(FurnitureData[[#This Row],[sold]]=0,"No Sales",IF(FurnitureData[[#This Row],[sold]]&lt;=10,"Low Sales",IF(FurnitureData[[#This Row],[sold]]&lt;=50,"Medium Sales","High Sales")))</f>
        <v>No Sales</v>
      </c>
      <c r="H339" s="1">
        <f>IF(FurnitureData[[#This Row],[price]]&gt;0,FurnitureData[[#This Row],[sold]]/FurnitureData[[#This Row],[price]],0)</f>
        <v>0</v>
      </c>
      <c r="I339" s="1">
        <f>LEN(FurnitureData[[#This Row],[productTitle]])</f>
        <v>121</v>
      </c>
      <c r="J339" s="1"/>
    </row>
    <row r="340" spans="1:10" x14ac:dyDescent="0.3">
      <c r="A340" s="1" t="s">
        <v>298</v>
      </c>
      <c r="B340" s="7">
        <v>884.59</v>
      </c>
      <c r="C340" s="8">
        <v>8</v>
      </c>
      <c r="D340" s="1" t="s">
        <v>5</v>
      </c>
      <c r="E340" s="5">
        <f>FurnitureData[[#This Row],[price]]*FurnitureData[[#This Row],[sold]]</f>
        <v>7076.72</v>
      </c>
      <c r="F340" t="str">
        <f>IF(FurnitureData[[#This Row],[price]]&lt;50,"Under 50",IF(FurnitureData[[#This Row],[price]]&lt;100,"50-100",IF(FurnitureData[[#This Row],[price]]&lt;200,"100-200","Over 200")))</f>
        <v>Over 200</v>
      </c>
      <c r="G340" t="str">
        <f>IF(FurnitureData[[#This Row],[sold]]=0,"No Sales",IF(FurnitureData[[#This Row],[sold]]&lt;=10,"Low Sales",IF(FurnitureData[[#This Row],[sold]]&lt;=50,"Medium Sales","High Sales")))</f>
        <v>Low Sales</v>
      </c>
      <c r="H340" s="1">
        <f>IF(FurnitureData[[#This Row],[price]]&gt;0,FurnitureData[[#This Row],[sold]]/FurnitureData[[#This Row],[price]],0)</f>
        <v>9.043737776823161E-3</v>
      </c>
      <c r="I340" s="1">
        <f>LEN(FurnitureData[[#This Row],[productTitle]])</f>
        <v>122</v>
      </c>
      <c r="J340" s="1"/>
    </row>
    <row r="341" spans="1:10" x14ac:dyDescent="0.3">
      <c r="A341" s="1" t="s">
        <v>299</v>
      </c>
      <c r="B341" s="7">
        <v>488.66</v>
      </c>
      <c r="C341" s="8">
        <v>2</v>
      </c>
      <c r="D341" s="1" t="s">
        <v>5</v>
      </c>
      <c r="E341" s="5">
        <f>FurnitureData[[#This Row],[price]]*FurnitureData[[#This Row],[sold]]</f>
        <v>977.32</v>
      </c>
      <c r="F341" t="str">
        <f>IF(FurnitureData[[#This Row],[price]]&lt;50,"Under 50",IF(FurnitureData[[#This Row],[price]]&lt;100,"50-100",IF(FurnitureData[[#This Row],[price]]&lt;200,"100-200","Over 200")))</f>
        <v>Over 200</v>
      </c>
      <c r="G341" t="str">
        <f>IF(FurnitureData[[#This Row],[sold]]=0,"No Sales",IF(FurnitureData[[#This Row],[sold]]&lt;=10,"Low Sales",IF(FurnitureData[[#This Row],[sold]]&lt;=50,"Medium Sales","High Sales")))</f>
        <v>Low Sales</v>
      </c>
      <c r="H341" s="1">
        <f>IF(FurnitureData[[#This Row],[price]]&gt;0,FurnitureData[[#This Row],[sold]]/FurnitureData[[#This Row],[price]],0)</f>
        <v>4.0928252772889119E-3</v>
      </c>
      <c r="I341" s="1">
        <f>LEN(FurnitureData[[#This Row],[productTitle]])</f>
        <v>127</v>
      </c>
      <c r="J341" s="1"/>
    </row>
    <row r="342" spans="1:10" x14ac:dyDescent="0.3">
      <c r="A342" s="1" t="s">
        <v>300</v>
      </c>
      <c r="B342" s="7">
        <v>366.6</v>
      </c>
      <c r="C342" s="8">
        <v>0</v>
      </c>
      <c r="D342" s="1" t="s">
        <v>5</v>
      </c>
      <c r="E342" s="5">
        <f>FurnitureData[[#This Row],[price]]*FurnitureData[[#This Row],[sold]]</f>
        <v>0</v>
      </c>
      <c r="F342" t="str">
        <f>IF(FurnitureData[[#This Row],[price]]&lt;50,"Under 50",IF(FurnitureData[[#This Row],[price]]&lt;100,"50-100",IF(FurnitureData[[#This Row],[price]]&lt;200,"100-200","Over 200")))</f>
        <v>Over 200</v>
      </c>
      <c r="G342" t="str">
        <f>IF(FurnitureData[[#This Row],[sold]]=0,"No Sales",IF(FurnitureData[[#This Row],[sold]]&lt;=10,"Low Sales",IF(FurnitureData[[#This Row],[sold]]&lt;=50,"Medium Sales","High Sales")))</f>
        <v>No Sales</v>
      </c>
      <c r="H342" s="1">
        <f>IF(FurnitureData[[#This Row],[price]]&gt;0,FurnitureData[[#This Row],[sold]]/FurnitureData[[#This Row],[price]],0)</f>
        <v>0</v>
      </c>
      <c r="I342" s="1">
        <f>LEN(FurnitureData[[#This Row],[productTitle]])</f>
        <v>123</v>
      </c>
      <c r="J342" s="1"/>
    </row>
    <row r="343" spans="1:10" x14ac:dyDescent="0.3">
      <c r="A343" s="1" t="s">
        <v>301</v>
      </c>
      <c r="B343" s="7">
        <v>805.08</v>
      </c>
      <c r="C343" s="8">
        <v>2</v>
      </c>
      <c r="D343" s="1" t="s">
        <v>5</v>
      </c>
      <c r="E343" s="5">
        <f>FurnitureData[[#This Row],[price]]*FurnitureData[[#This Row],[sold]]</f>
        <v>1610.16</v>
      </c>
      <c r="F343" t="str">
        <f>IF(FurnitureData[[#This Row],[price]]&lt;50,"Under 50",IF(FurnitureData[[#This Row],[price]]&lt;100,"50-100",IF(FurnitureData[[#This Row],[price]]&lt;200,"100-200","Over 200")))</f>
        <v>Over 200</v>
      </c>
      <c r="G343" t="str">
        <f>IF(FurnitureData[[#This Row],[sold]]=0,"No Sales",IF(FurnitureData[[#This Row],[sold]]&lt;=10,"Low Sales",IF(FurnitureData[[#This Row],[sold]]&lt;=50,"Medium Sales","High Sales")))</f>
        <v>Low Sales</v>
      </c>
      <c r="H343" s="1">
        <f>IF(FurnitureData[[#This Row],[price]]&gt;0,FurnitureData[[#This Row],[sold]]/FurnitureData[[#This Row],[price]],0)</f>
        <v>2.4842251701694242E-3</v>
      </c>
      <c r="I343" s="1">
        <f>LEN(FurnitureData[[#This Row],[productTitle]])</f>
        <v>71</v>
      </c>
      <c r="J343" s="1"/>
    </row>
    <row r="344" spans="1:10" x14ac:dyDescent="0.3">
      <c r="A344" s="1" t="s">
        <v>302</v>
      </c>
      <c r="B344" s="7">
        <v>801.16</v>
      </c>
      <c r="C344" s="8">
        <v>6</v>
      </c>
      <c r="D344" s="1" t="s">
        <v>5</v>
      </c>
      <c r="E344" s="5">
        <f>FurnitureData[[#This Row],[price]]*FurnitureData[[#This Row],[sold]]</f>
        <v>4806.96</v>
      </c>
      <c r="F344" t="str">
        <f>IF(FurnitureData[[#This Row],[price]]&lt;50,"Under 50",IF(FurnitureData[[#This Row],[price]]&lt;100,"50-100",IF(FurnitureData[[#This Row],[price]]&lt;200,"100-200","Over 200")))</f>
        <v>Over 200</v>
      </c>
      <c r="G344" t="str">
        <f>IF(FurnitureData[[#This Row],[sold]]=0,"No Sales",IF(FurnitureData[[#This Row],[sold]]&lt;=10,"Low Sales",IF(FurnitureData[[#This Row],[sold]]&lt;=50,"Medium Sales","High Sales")))</f>
        <v>Low Sales</v>
      </c>
      <c r="H344" s="1">
        <f>IF(FurnitureData[[#This Row],[price]]&gt;0,FurnitureData[[#This Row],[sold]]/FurnitureData[[#This Row],[price]],0)</f>
        <v>7.4891407459184182E-3</v>
      </c>
      <c r="I344" s="1">
        <f>LEN(FurnitureData[[#This Row],[productTitle]])</f>
        <v>119</v>
      </c>
      <c r="J344" s="1"/>
    </row>
    <row r="345" spans="1:10" x14ac:dyDescent="0.3">
      <c r="A345" s="1" t="s">
        <v>303</v>
      </c>
      <c r="B345" s="7">
        <v>145.87</v>
      </c>
      <c r="C345" s="8">
        <v>1</v>
      </c>
      <c r="D345" s="1" t="s">
        <v>5</v>
      </c>
      <c r="E345" s="5">
        <f>FurnitureData[[#This Row],[price]]*FurnitureData[[#This Row],[sold]]</f>
        <v>145.87</v>
      </c>
      <c r="F345" t="str">
        <f>IF(FurnitureData[[#This Row],[price]]&lt;50,"Under 50",IF(FurnitureData[[#This Row],[price]]&lt;100,"50-100",IF(FurnitureData[[#This Row],[price]]&lt;200,"100-200","Over 200")))</f>
        <v>100-200</v>
      </c>
      <c r="G345" t="str">
        <f>IF(FurnitureData[[#This Row],[sold]]=0,"No Sales",IF(FurnitureData[[#This Row],[sold]]&lt;=10,"Low Sales",IF(FurnitureData[[#This Row],[sold]]&lt;=50,"Medium Sales","High Sales")))</f>
        <v>Low Sales</v>
      </c>
      <c r="H345" s="1">
        <f>IF(FurnitureData[[#This Row],[price]]&gt;0,FurnitureData[[#This Row],[sold]]/FurnitureData[[#This Row],[price]],0)</f>
        <v>6.8554192088846229E-3</v>
      </c>
      <c r="I345" s="1">
        <f>LEN(FurnitureData[[#This Row],[productTitle]])</f>
        <v>123</v>
      </c>
      <c r="J345" s="1"/>
    </row>
    <row r="346" spans="1:10" x14ac:dyDescent="0.3">
      <c r="A346" s="1" t="s">
        <v>304</v>
      </c>
      <c r="B346" s="7">
        <v>276.58</v>
      </c>
      <c r="C346" s="8">
        <v>8</v>
      </c>
      <c r="D346" s="1" t="s">
        <v>5</v>
      </c>
      <c r="E346" s="5">
        <f>FurnitureData[[#This Row],[price]]*FurnitureData[[#This Row],[sold]]</f>
        <v>2212.64</v>
      </c>
      <c r="F346" t="str">
        <f>IF(FurnitureData[[#This Row],[price]]&lt;50,"Under 50",IF(FurnitureData[[#This Row],[price]]&lt;100,"50-100",IF(FurnitureData[[#This Row],[price]]&lt;200,"100-200","Over 200")))</f>
        <v>Over 200</v>
      </c>
      <c r="G346" t="str">
        <f>IF(FurnitureData[[#This Row],[sold]]=0,"No Sales",IF(FurnitureData[[#This Row],[sold]]&lt;=10,"Low Sales",IF(FurnitureData[[#This Row],[sold]]&lt;=50,"Medium Sales","High Sales")))</f>
        <v>Low Sales</v>
      </c>
      <c r="H346" s="1">
        <f>IF(FurnitureData[[#This Row],[price]]&gt;0,FurnitureData[[#This Row],[sold]]/FurnitureData[[#This Row],[price]],0)</f>
        <v>2.8924723407332421E-2</v>
      </c>
      <c r="I346" s="1">
        <f>LEN(FurnitureData[[#This Row],[productTitle]])</f>
        <v>120</v>
      </c>
      <c r="J346" s="1"/>
    </row>
    <row r="347" spans="1:10" x14ac:dyDescent="0.3">
      <c r="A347" s="1" t="s">
        <v>305</v>
      </c>
      <c r="B347" s="7">
        <v>138.08000000000001</v>
      </c>
      <c r="C347" s="8">
        <v>0</v>
      </c>
      <c r="D347" s="1" t="s">
        <v>5</v>
      </c>
      <c r="E347" s="5">
        <f>FurnitureData[[#This Row],[price]]*FurnitureData[[#This Row],[sold]]</f>
        <v>0</v>
      </c>
      <c r="F347" t="str">
        <f>IF(FurnitureData[[#This Row],[price]]&lt;50,"Under 50",IF(FurnitureData[[#This Row],[price]]&lt;100,"50-100",IF(FurnitureData[[#This Row],[price]]&lt;200,"100-200","Over 200")))</f>
        <v>100-200</v>
      </c>
      <c r="G347" t="str">
        <f>IF(FurnitureData[[#This Row],[sold]]=0,"No Sales",IF(FurnitureData[[#This Row],[sold]]&lt;=10,"Low Sales",IF(FurnitureData[[#This Row],[sold]]&lt;=50,"Medium Sales","High Sales")))</f>
        <v>No Sales</v>
      </c>
      <c r="H347" s="1">
        <f>IF(FurnitureData[[#This Row],[price]]&gt;0,FurnitureData[[#This Row],[sold]]/FurnitureData[[#This Row],[price]],0)</f>
        <v>0</v>
      </c>
      <c r="I347" s="1">
        <f>LEN(FurnitureData[[#This Row],[productTitle]])</f>
        <v>126</v>
      </c>
      <c r="J347" s="1"/>
    </row>
    <row r="348" spans="1:10" x14ac:dyDescent="0.3">
      <c r="A348" s="1" t="s">
        <v>306</v>
      </c>
      <c r="B348" s="7">
        <v>208.13</v>
      </c>
      <c r="C348" s="8">
        <v>16</v>
      </c>
      <c r="D348" s="1" t="s">
        <v>5</v>
      </c>
      <c r="E348" s="5">
        <f>FurnitureData[[#This Row],[price]]*FurnitureData[[#This Row],[sold]]</f>
        <v>3330.08</v>
      </c>
      <c r="F348" t="str">
        <f>IF(FurnitureData[[#This Row],[price]]&lt;50,"Under 50",IF(FurnitureData[[#This Row],[price]]&lt;100,"50-100",IF(FurnitureData[[#This Row],[price]]&lt;200,"100-200","Over 200")))</f>
        <v>Over 200</v>
      </c>
      <c r="G348" t="str">
        <f>IF(FurnitureData[[#This Row],[sold]]=0,"No Sales",IF(FurnitureData[[#This Row],[sold]]&lt;=10,"Low Sales",IF(FurnitureData[[#This Row],[sold]]&lt;=50,"Medium Sales","High Sales")))</f>
        <v>Medium Sales</v>
      </c>
      <c r="H348" s="1">
        <f>IF(FurnitureData[[#This Row],[price]]&gt;0,FurnitureData[[#This Row],[sold]]/FurnitureData[[#This Row],[price]],0)</f>
        <v>7.6875030029308608E-2</v>
      </c>
      <c r="I348" s="1">
        <f>LEN(FurnitureData[[#This Row],[productTitle]])</f>
        <v>128</v>
      </c>
      <c r="J348" s="1"/>
    </row>
    <row r="349" spans="1:10" x14ac:dyDescent="0.3">
      <c r="A349" s="1" t="s">
        <v>128</v>
      </c>
      <c r="B349" s="7">
        <v>388.18</v>
      </c>
      <c r="C349" s="8">
        <v>23</v>
      </c>
      <c r="D349" s="1" t="s">
        <v>5</v>
      </c>
      <c r="E349" s="5">
        <f>FurnitureData[[#This Row],[price]]*FurnitureData[[#This Row],[sold]]</f>
        <v>8928.14</v>
      </c>
      <c r="F349" t="str">
        <f>IF(FurnitureData[[#This Row],[price]]&lt;50,"Under 50",IF(FurnitureData[[#This Row],[price]]&lt;100,"50-100",IF(FurnitureData[[#This Row],[price]]&lt;200,"100-200","Over 200")))</f>
        <v>Over 200</v>
      </c>
      <c r="G349" t="str">
        <f>IF(FurnitureData[[#This Row],[sold]]=0,"No Sales",IF(FurnitureData[[#This Row],[sold]]&lt;=10,"Low Sales",IF(FurnitureData[[#This Row],[sold]]&lt;=50,"Medium Sales","High Sales")))</f>
        <v>Medium Sales</v>
      </c>
      <c r="H349" s="1">
        <f>IF(FurnitureData[[#This Row],[price]]&gt;0,FurnitureData[[#This Row],[sold]]/FurnitureData[[#This Row],[price]],0)</f>
        <v>5.9250863001700238E-2</v>
      </c>
      <c r="I349" s="1">
        <f>LEN(FurnitureData[[#This Row],[productTitle]])</f>
        <v>121</v>
      </c>
      <c r="J349" s="1"/>
    </row>
    <row r="350" spans="1:10" x14ac:dyDescent="0.3">
      <c r="A350" s="1" t="s">
        <v>107</v>
      </c>
      <c r="B350" s="7">
        <v>162.46</v>
      </c>
      <c r="C350" s="8">
        <v>6</v>
      </c>
      <c r="D350" s="1" t="s">
        <v>5</v>
      </c>
      <c r="E350" s="5">
        <f>FurnitureData[[#This Row],[price]]*FurnitureData[[#This Row],[sold]]</f>
        <v>974.76</v>
      </c>
      <c r="F350" t="str">
        <f>IF(FurnitureData[[#This Row],[price]]&lt;50,"Under 50",IF(FurnitureData[[#This Row],[price]]&lt;100,"50-100",IF(FurnitureData[[#This Row],[price]]&lt;200,"100-200","Over 200")))</f>
        <v>100-200</v>
      </c>
      <c r="G350" t="str">
        <f>IF(FurnitureData[[#This Row],[sold]]=0,"No Sales",IF(FurnitureData[[#This Row],[sold]]&lt;=10,"Low Sales",IF(FurnitureData[[#This Row],[sold]]&lt;=50,"Medium Sales","High Sales")))</f>
        <v>Low Sales</v>
      </c>
      <c r="H350" s="1">
        <f>IF(FurnitureData[[#This Row],[price]]&gt;0,FurnitureData[[#This Row],[sold]]/FurnitureData[[#This Row],[price]],0)</f>
        <v>3.6932167918256799E-2</v>
      </c>
      <c r="I350" s="1">
        <f>LEN(FurnitureData[[#This Row],[productTitle]])</f>
        <v>128</v>
      </c>
      <c r="J350" s="1"/>
    </row>
    <row r="351" spans="1:10" x14ac:dyDescent="0.3">
      <c r="A351" s="1" t="s">
        <v>307</v>
      </c>
      <c r="B351" s="7">
        <v>81.150000000000006</v>
      </c>
      <c r="C351" s="8">
        <v>0</v>
      </c>
      <c r="D351" s="1" t="s">
        <v>5</v>
      </c>
      <c r="E351" s="5">
        <f>FurnitureData[[#This Row],[price]]*FurnitureData[[#This Row],[sold]]</f>
        <v>0</v>
      </c>
      <c r="F351" t="str">
        <f>IF(FurnitureData[[#This Row],[price]]&lt;50,"Under 50",IF(FurnitureData[[#This Row],[price]]&lt;100,"50-100",IF(FurnitureData[[#This Row],[price]]&lt;200,"100-200","Over 200")))</f>
        <v>50-100</v>
      </c>
      <c r="G351" t="str">
        <f>IF(FurnitureData[[#This Row],[sold]]=0,"No Sales",IF(FurnitureData[[#This Row],[sold]]&lt;=10,"Low Sales",IF(FurnitureData[[#This Row],[sold]]&lt;=50,"Medium Sales","High Sales")))</f>
        <v>No Sales</v>
      </c>
      <c r="H351" s="1">
        <f>IF(FurnitureData[[#This Row],[price]]&gt;0,FurnitureData[[#This Row],[sold]]/FurnitureData[[#This Row],[price]],0)</f>
        <v>0</v>
      </c>
      <c r="I351" s="1">
        <f>LEN(FurnitureData[[#This Row],[productTitle]])</f>
        <v>84</v>
      </c>
      <c r="J351" s="1"/>
    </row>
    <row r="352" spans="1:10" x14ac:dyDescent="0.3">
      <c r="A352" s="1" t="s">
        <v>308</v>
      </c>
      <c r="B352" s="7">
        <v>23.37</v>
      </c>
      <c r="C352" s="8">
        <v>10</v>
      </c>
      <c r="D352" s="1" t="s">
        <v>5</v>
      </c>
      <c r="E352" s="5">
        <f>FurnitureData[[#This Row],[price]]*FurnitureData[[#This Row],[sold]]</f>
        <v>233.70000000000002</v>
      </c>
      <c r="F352" t="str">
        <f>IF(FurnitureData[[#This Row],[price]]&lt;50,"Under 50",IF(FurnitureData[[#This Row],[price]]&lt;100,"50-100",IF(FurnitureData[[#This Row],[price]]&lt;200,"100-200","Over 200")))</f>
        <v>Under 50</v>
      </c>
      <c r="G352" t="str">
        <f>IF(FurnitureData[[#This Row],[sold]]=0,"No Sales",IF(FurnitureData[[#This Row],[sold]]&lt;=10,"Low Sales",IF(FurnitureData[[#This Row],[sold]]&lt;=50,"Medium Sales","High Sales")))</f>
        <v>Low Sales</v>
      </c>
      <c r="H352" s="1">
        <f>IF(FurnitureData[[#This Row],[price]]&gt;0,FurnitureData[[#This Row],[sold]]/FurnitureData[[#This Row],[price]],0)</f>
        <v>0.42789901583226359</v>
      </c>
      <c r="I352" s="1">
        <f>LEN(FurnitureData[[#This Row],[productTitle]])</f>
        <v>124</v>
      </c>
      <c r="J352" s="1"/>
    </row>
    <row r="353" spans="1:10" x14ac:dyDescent="0.3">
      <c r="A353" s="1" t="s">
        <v>309</v>
      </c>
      <c r="B353" s="7">
        <v>152</v>
      </c>
      <c r="C353" s="8">
        <v>0</v>
      </c>
      <c r="D353" s="1" t="s">
        <v>5</v>
      </c>
      <c r="E353" s="5">
        <f>FurnitureData[[#This Row],[price]]*FurnitureData[[#This Row],[sold]]</f>
        <v>0</v>
      </c>
      <c r="F353" t="str">
        <f>IF(FurnitureData[[#This Row],[price]]&lt;50,"Under 50",IF(FurnitureData[[#This Row],[price]]&lt;100,"50-100",IF(FurnitureData[[#This Row],[price]]&lt;200,"100-200","Over 200")))</f>
        <v>100-200</v>
      </c>
      <c r="G353" t="str">
        <f>IF(FurnitureData[[#This Row],[sold]]=0,"No Sales",IF(FurnitureData[[#This Row],[sold]]&lt;=10,"Low Sales",IF(FurnitureData[[#This Row],[sold]]&lt;=50,"Medium Sales","High Sales")))</f>
        <v>No Sales</v>
      </c>
      <c r="H353" s="1">
        <f>IF(FurnitureData[[#This Row],[price]]&gt;0,FurnitureData[[#This Row],[sold]]/FurnitureData[[#This Row],[price]],0)</f>
        <v>0</v>
      </c>
      <c r="I353" s="1">
        <f>LEN(FurnitureData[[#This Row],[productTitle]])</f>
        <v>125</v>
      </c>
      <c r="J353" s="1"/>
    </row>
    <row r="354" spans="1:10" x14ac:dyDescent="0.3">
      <c r="A354" s="1" t="s">
        <v>310</v>
      </c>
      <c r="B354" s="7">
        <v>57.38</v>
      </c>
      <c r="C354" s="8">
        <v>41</v>
      </c>
      <c r="D354" s="1" t="s">
        <v>5</v>
      </c>
      <c r="E354" s="5">
        <f>FurnitureData[[#This Row],[price]]*FurnitureData[[#This Row],[sold]]</f>
        <v>2352.58</v>
      </c>
      <c r="F354" t="str">
        <f>IF(FurnitureData[[#This Row],[price]]&lt;50,"Under 50",IF(FurnitureData[[#This Row],[price]]&lt;100,"50-100",IF(FurnitureData[[#This Row],[price]]&lt;200,"100-200","Over 200")))</f>
        <v>50-100</v>
      </c>
      <c r="G354" t="str">
        <f>IF(FurnitureData[[#This Row],[sold]]=0,"No Sales",IF(FurnitureData[[#This Row],[sold]]&lt;=10,"Low Sales",IF(FurnitureData[[#This Row],[sold]]&lt;=50,"Medium Sales","High Sales")))</f>
        <v>Medium Sales</v>
      </c>
      <c r="H354" s="1">
        <f>IF(FurnitureData[[#This Row],[price]]&gt;0,FurnitureData[[#This Row],[sold]]/FurnitureData[[#This Row],[price]],0)</f>
        <v>0.71453468107354479</v>
      </c>
      <c r="I354" s="1">
        <f>LEN(FurnitureData[[#This Row],[productTitle]])</f>
        <v>128</v>
      </c>
      <c r="J354" s="1"/>
    </row>
    <row r="355" spans="1:10" x14ac:dyDescent="0.3">
      <c r="A355" s="1" t="s">
        <v>311</v>
      </c>
      <c r="B355" s="7">
        <v>105.17</v>
      </c>
      <c r="C355" s="8">
        <v>0</v>
      </c>
      <c r="D355" s="1" t="s">
        <v>5</v>
      </c>
      <c r="E355" s="5">
        <f>FurnitureData[[#This Row],[price]]*FurnitureData[[#This Row],[sold]]</f>
        <v>0</v>
      </c>
      <c r="F355" t="str">
        <f>IF(FurnitureData[[#This Row],[price]]&lt;50,"Under 50",IF(FurnitureData[[#This Row],[price]]&lt;100,"50-100",IF(FurnitureData[[#This Row],[price]]&lt;200,"100-200","Over 200")))</f>
        <v>100-200</v>
      </c>
      <c r="G355" t="str">
        <f>IF(FurnitureData[[#This Row],[sold]]=0,"No Sales",IF(FurnitureData[[#This Row],[sold]]&lt;=10,"Low Sales",IF(FurnitureData[[#This Row],[sold]]&lt;=50,"Medium Sales","High Sales")))</f>
        <v>No Sales</v>
      </c>
      <c r="H355" s="1">
        <f>IF(FurnitureData[[#This Row],[price]]&gt;0,FurnitureData[[#This Row],[sold]]/FurnitureData[[#This Row],[price]],0)</f>
        <v>0</v>
      </c>
      <c r="I355" s="1">
        <f>LEN(FurnitureData[[#This Row],[productTitle]])</f>
        <v>102</v>
      </c>
      <c r="J355" s="1"/>
    </row>
    <row r="356" spans="1:10" x14ac:dyDescent="0.3">
      <c r="A356" s="1" t="s">
        <v>312</v>
      </c>
      <c r="B356" s="7">
        <v>534.25</v>
      </c>
      <c r="C356" s="8">
        <v>2</v>
      </c>
      <c r="D356" s="1" t="s">
        <v>5</v>
      </c>
      <c r="E356" s="5">
        <f>FurnitureData[[#This Row],[price]]*FurnitureData[[#This Row],[sold]]</f>
        <v>1068.5</v>
      </c>
      <c r="F356" t="str">
        <f>IF(FurnitureData[[#This Row],[price]]&lt;50,"Under 50",IF(FurnitureData[[#This Row],[price]]&lt;100,"50-100",IF(FurnitureData[[#This Row],[price]]&lt;200,"100-200","Over 200")))</f>
        <v>Over 200</v>
      </c>
      <c r="G356" t="str">
        <f>IF(FurnitureData[[#This Row],[sold]]=0,"No Sales",IF(FurnitureData[[#This Row],[sold]]&lt;=10,"Low Sales",IF(FurnitureData[[#This Row],[sold]]&lt;=50,"Medium Sales","High Sales")))</f>
        <v>Low Sales</v>
      </c>
      <c r="H356" s="1">
        <f>IF(FurnitureData[[#This Row],[price]]&gt;0,FurnitureData[[#This Row],[sold]]/FurnitureData[[#This Row],[price]],0)</f>
        <v>3.7435657463734209E-3</v>
      </c>
      <c r="I356" s="1">
        <f>LEN(FurnitureData[[#This Row],[productTitle]])</f>
        <v>126</v>
      </c>
      <c r="J356" s="1"/>
    </row>
    <row r="357" spans="1:10" x14ac:dyDescent="0.3">
      <c r="A357" s="1" t="s">
        <v>313</v>
      </c>
      <c r="B357" s="7">
        <v>146.07</v>
      </c>
      <c r="C357" s="8">
        <v>1</v>
      </c>
      <c r="D357" s="1" t="s">
        <v>5</v>
      </c>
      <c r="E357" s="5">
        <f>FurnitureData[[#This Row],[price]]*FurnitureData[[#This Row],[sold]]</f>
        <v>146.07</v>
      </c>
      <c r="F357" t="str">
        <f>IF(FurnitureData[[#This Row],[price]]&lt;50,"Under 50",IF(FurnitureData[[#This Row],[price]]&lt;100,"50-100",IF(FurnitureData[[#This Row],[price]]&lt;200,"100-200","Over 200")))</f>
        <v>100-200</v>
      </c>
      <c r="G357" t="str">
        <f>IF(FurnitureData[[#This Row],[sold]]=0,"No Sales",IF(FurnitureData[[#This Row],[sold]]&lt;=10,"Low Sales",IF(FurnitureData[[#This Row],[sold]]&lt;=50,"Medium Sales","High Sales")))</f>
        <v>Low Sales</v>
      </c>
      <c r="H357" s="1">
        <f>IF(FurnitureData[[#This Row],[price]]&gt;0,FurnitureData[[#This Row],[sold]]/FurnitureData[[#This Row],[price]],0)</f>
        <v>6.8460327240364213E-3</v>
      </c>
      <c r="I357" s="1">
        <f>LEN(FurnitureData[[#This Row],[productTitle]])</f>
        <v>125</v>
      </c>
      <c r="J357" s="1"/>
    </row>
    <row r="358" spans="1:10" x14ac:dyDescent="0.3">
      <c r="A358" s="1" t="s">
        <v>314</v>
      </c>
      <c r="B358" s="7">
        <v>112.81</v>
      </c>
      <c r="C358" s="8">
        <v>8</v>
      </c>
      <c r="D358" s="1" t="s">
        <v>5</v>
      </c>
      <c r="E358" s="5">
        <f>FurnitureData[[#This Row],[price]]*FurnitureData[[#This Row],[sold]]</f>
        <v>902.48</v>
      </c>
      <c r="F358" t="str">
        <f>IF(FurnitureData[[#This Row],[price]]&lt;50,"Under 50",IF(FurnitureData[[#This Row],[price]]&lt;100,"50-100",IF(FurnitureData[[#This Row],[price]]&lt;200,"100-200","Over 200")))</f>
        <v>100-200</v>
      </c>
      <c r="G358" t="str">
        <f>IF(FurnitureData[[#This Row],[sold]]=0,"No Sales",IF(FurnitureData[[#This Row],[sold]]&lt;=10,"Low Sales",IF(FurnitureData[[#This Row],[sold]]&lt;=50,"Medium Sales","High Sales")))</f>
        <v>Low Sales</v>
      </c>
      <c r="H358" s="1">
        <f>IF(FurnitureData[[#This Row],[price]]&gt;0,FurnitureData[[#This Row],[sold]]/FurnitureData[[#This Row],[price]],0)</f>
        <v>7.0915698962857904E-2</v>
      </c>
      <c r="I358" s="1">
        <f>LEN(FurnitureData[[#This Row],[productTitle]])</f>
        <v>126</v>
      </c>
      <c r="J358" s="1"/>
    </row>
    <row r="359" spans="1:10" x14ac:dyDescent="0.3">
      <c r="A359" s="1" t="s">
        <v>315</v>
      </c>
      <c r="B359" s="7">
        <v>627.32000000000005</v>
      </c>
      <c r="C359" s="8">
        <v>1</v>
      </c>
      <c r="D359" s="1" t="s">
        <v>5</v>
      </c>
      <c r="E359" s="5">
        <f>FurnitureData[[#This Row],[price]]*FurnitureData[[#This Row],[sold]]</f>
        <v>627.32000000000005</v>
      </c>
      <c r="F359" t="str">
        <f>IF(FurnitureData[[#This Row],[price]]&lt;50,"Under 50",IF(FurnitureData[[#This Row],[price]]&lt;100,"50-100",IF(FurnitureData[[#This Row],[price]]&lt;200,"100-200","Over 200")))</f>
        <v>Over 200</v>
      </c>
      <c r="G359" t="str">
        <f>IF(FurnitureData[[#This Row],[sold]]=0,"No Sales",IF(FurnitureData[[#This Row],[sold]]&lt;=10,"Low Sales",IF(FurnitureData[[#This Row],[sold]]&lt;=50,"Medium Sales","High Sales")))</f>
        <v>Low Sales</v>
      </c>
      <c r="H359" s="1">
        <f>IF(FurnitureData[[#This Row],[price]]&gt;0,FurnitureData[[#This Row],[sold]]/FurnitureData[[#This Row],[price]],0)</f>
        <v>1.5940827647771471E-3</v>
      </c>
      <c r="I359" s="1">
        <f>LEN(FurnitureData[[#This Row],[productTitle]])</f>
        <v>127</v>
      </c>
      <c r="J359" s="1"/>
    </row>
    <row r="360" spans="1:10" x14ac:dyDescent="0.3">
      <c r="A360" s="1" t="s">
        <v>316</v>
      </c>
      <c r="B360" s="7">
        <v>493.47</v>
      </c>
      <c r="C360" s="8">
        <v>4</v>
      </c>
      <c r="D360" s="1" t="s">
        <v>5</v>
      </c>
      <c r="E360" s="5">
        <f>FurnitureData[[#This Row],[price]]*FurnitureData[[#This Row],[sold]]</f>
        <v>1973.88</v>
      </c>
      <c r="F360" t="str">
        <f>IF(FurnitureData[[#This Row],[price]]&lt;50,"Under 50",IF(FurnitureData[[#This Row],[price]]&lt;100,"50-100",IF(FurnitureData[[#This Row],[price]]&lt;200,"100-200","Over 200")))</f>
        <v>Over 200</v>
      </c>
      <c r="G360" t="str">
        <f>IF(FurnitureData[[#This Row],[sold]]=0,"No Sales",IF(FurnitureData[[#This Row],[sold]]&lt;=10,"Low Sales",IF(FurnitureData[[#This Row],[sold]]&lt;=50,"Medium Sales","High Sales")))</f>
        <v>Low Sales</v>
      </c>
      <c r="H360" s="1">
        <f>IF(FurnitureData[[#This Row],[price]]&gt;0,FurnitureData[[#This Row],[sold]]/FurnitureData[[#This Row],[price]],0)</f>
        <v>8.1058625651002081E-3</v>
      </c>
      <c r="I360" s="1">
        <f>LEN(FurnitureData[[#This Row],[productTitle]])</f>
        <v>125</v>
      </c>
      <c r="J360" s="1"/>
    </row>
    <row r="361" spans="1:10" x14ac:dyDescent="0.3">
      <c r="A361" s="1" t="s">
        <v>317</v>
      </c>
      <c r="B361" s="7">
        <v>80.099999999999994</v>
      </c>
      <c r="C361" s="8">
        <v>77</v>
      </c>
      <c r="D361" s="1" t="s">
        <v>5</v>
      </c>
      <c r="E361" s="5">
        <f>FurnitureData[[#This Row],[price]]*FurnitureData[[#This Row],[sold]]</f>
        <v>6167.7</v>
      </c>
      <c r="F361" t="str">
        <f>IF(FurnitureData[[#This Row],[price]]&lt;50,"Under 50",IF(FurnitureData[[#This Row],[price]]&lt;100,"50-100",IF(FurnitureData[[#This Row],[price]]&lt;200,"100-200","Over 200")))</f>
        <v>50-100</v>
      </c>
      <c r="G361" t="str">
        <f>IF(FurnitureData[[#This Row],[sold]]=0,"No Sales",IF(FurnitureData[[#This Row],[sold]]&lt;=10,"Low Sales",IF(FurnitureData[[#This Row],[sold]]&lt;=50,"Medium Sales","High Sales")))</f>
        <v>High Sales</v>
      </c>
      <c r="H361" s="1">
        <f>IF(FurnitureData[[#This Row],[price]]&gt;0,FurnitureData[[#This Row],[sold]]/FurnitureData[[#This Row],[price]],0)</f>
        <v>0.96129837702871412</v>
      </c>
      <c r="I361" s="1">
        <f>LEN(FurnitureData[[#This Row],[productTitle]])</f>
        <v>128</v>
      </c>
      <c r="J361" s="1"/>
    </row>
    <row r="362" spans="1:10" x14ac:dyDescent="0.3">
      <c r="A362" s="1" t="s">
        <v>318</v>
      </c>
      <c r="B362" s="7">
        <v>268.74</v>
      </c>
      <c r="C362" s="8">
        <v>6</v>
      </c>
      <c r="D362" s="1" t="s">
        <v>5</v>
      </c>
      <c r="E362" s="5">
        <f>FurnitureData[[#This Row],[price]]*FurnitureData[[#This Row],[sold]]</f>
        <v>1612.44</v>
      </c>
      <c r="F362" t="str">
        <f>IF(FurnitureData[[#This Row],[price]]&lt;50,"Under 50",IF(FurnitureData[[#This Row],[price]]&lt;100,"50-100",IF(FurnitureData[[#This Row],[price]]&lt;200,"100-200","Over 200")))</f>
        <v>Over 200</v>
      </c>
      <c r="G362" t="str">
        <f>IF(FurnitureData[[#This Row],[sold]]=0,"No Sales",IF(FurnitureData[[#This Row],[sold]]&lt;=10,"Low Sales",IF(FurnitureData[[#This Row],[sold]]&lt;=50,"Medium Sales","High Sales")))</f>
        <v>Low Sales</v>
      </c>
      <c r="H362" s="1">
        <f>IF(FurnitureData[[#This Row],[price]]&gt;0,FurnitureData[[#This Row],[sold]]/FurnitureData[[#This Row],[price]],0)</f>
        <v>2.2326412145568207E-2</v>
      </c>
      <c r="I362" s="1">
        <f>LEN(FurnitureData[[#This Row],[productTitle]])</f>
        <v>124</v>
      </c>
      <c r="J362" s="1"/>
    </row>
    <row r="363" spans="1:10" x14ac:dyDescent="0.3">
      <c r="A363" s="1" t="s">
        <v>319</v>
      </c>
      <c r="B363" s="7">
        <v>470.5</v>
      </c>
      <c r="C363" s="8">
        <v>0</v>
      </c>
      <c r="D363" s="1" t="s">
        <v>5</v>
      </c>
      <c r="E363" s="5">
        <f>FurnitureData[[#This Row],[price]]*FurnitureData[[#This Row],[sold]]</f>
        <v>0</v>
      </c>
      <c r="F363" t="str">
        <f>IF(FurnitureData[[#This Row],[price]]&lt;50,"Under 50",IF(FurnitureData[[#This Row],[price]]&lt;100,"50-100",IF(FurnitureData[[#This Row],[price]]&lt;200,"100-200","Over 200")))</f>
        <v>Over 200</v>
      </c>
      <c r="G363" t="str">
        <f>IF(FurnitureData[[#This Row],[sold]]=0,"No Sales",IF(FurnitureData[[#This Row],[sold]]&lt;=10,"Low Sales",IF(FurnitureData[[#This Row],[sold]]&lt;=50,"Medium Sales","High Sales")))</f>
        <v>No Sales</v>
      </c>
      <c r="H363" s="1">
        <f>IF(FurnitureData[[#This Row],[price]]&gt;0,FurnitureData[[#This Row],[sold]]/FurnitureData[[#This Row],[price]],0)</f>
        <v>0</v>
      </c>
      <c r="I363" s="1">
        <f>LEN(FurnitureData[[#This Row],[productTitle]])</f>
        <v>117</v>
      </c>
      <c r="J363" s="1"/>
    </row>
    <row r="364" spans="1:10" x14ac:dyDescent="0.3">
      <c r="A364" s="1" t="s">
        <v>320</v>
      </c>
      <c r="B364" s="7">
        <v>456.41</v>
      </c>
      <c r="C364" s="8">
        <v>2</v>
      </c>
      <c r="D364" s="1" t="s">
        <v>5</v>
      </c>
      <c r="E364" s="5">
        <f>FurnitureData[[#This Row],[price]]*FurnitureData[[#This Row],[sold]]</f>
        <v>912.82</v>
      </c>
      <c r="F364" t="str">
        <f>IF(FurnitureData[[#This Row],[price]]&lt;50,"Under 50",IF(FurnitureData[[#This Row],[price]]&lt;100,"50-100",IF(FurnitureData[[#This Row],[price]]&lt;200,"100-200","Over 200")))</f>
        <v>Over 200</v>
      </c>
      <c r="G364" t="str">
        <f>IF(FurnitureData[[#This Row],[sold]]=0,"No Sales",IF(FurnitureData[[#This Row],[sold]]&lt;=10,"Low Sales",IF(FurnitureData[[#This Row],[sold]]&lt;=50,"Medium Sales","High Sales")))</f>
        <v>Low Sales</v>
      </c>
      <c r="H364" s="1">
        <f>IF(FurnitureData[[#This Row],[price]]&gt;0,FurnitureData[[#This Row],[sold]]/FurnitureData[[#This Row],[price]],0)</f>
        <v>4.3820249337218724E-3</v>
      </c>
      <c r="I364" s="1">
        <f>LEN(FurnitureData[[#This Row],[productTitle]])</f>
        <v>111</v>
      </c>
      <c r="J364" s="1"/>
    </row>
    <row r="365" spans="1:10" x14ac:dyDescent="0.3">
      <c r="A365" s="1" t="s">
        <v>321</v>
      </c>
      <c r="B365" s="7">
        <v>263.87</v>
      </c>
      <c r="C365" s="8">
        <v>1</v>
      </c>
      <c r="D365" s="1" t="s">
        <v>5</v>
      </c>
      <c r="E365" s="5">
        <f>FurnitureData[[#This Row],[price]]*FurnitureData[[#This Row],[sold]]</f>
        <v>263.87</v>
      </c>
      <c r="F365" t="str">
        <f>IF(FurnitureData[[#This Row],[price]]&lt;50,"Under 50",IF(FurnitureData[[#This Row],[price]]&lt;100,"50-100",IF(FurnitureData[[#This Row],[price]]&lt;200,"100-200","Over 200")))</f>
        <v>Over 200</v>
      </c>
      <c r="G365" t="str">
        <f>IF(FurnitureData[[#This Row],[sold]]=0,"No Sales",IF(FurnitureData[[#This Row],[sold]]&lt;=10,"Low Sales",IF(FurnitureData[[#This Row],[sold]]&lt;=50,"Medium Sales","High Sales")))</f>
        <v>Low Sales</v>
      </c>
      <c r="H365" s="1">
        <f>IF(FurnitureData[[#This Row],[price]]&gt;0,FurnitureData[[#This Row],[sold]]/FurnitureData[[#This Row],[price]],0)</f>
        <v>3.7897449501648538E-3</v>
      </c>
      <c r="I365" s="1">
        <f>LEN(FurnitureData[[#This Row],[productTitle]])</f>
        <v>123</v>
      </c>
      <c r="J365" s="1"/>
    </row>
    <row r="366" spans="1:10" x14ac:dyDescent="0.3">
      <c r="A366" s="1" t="s">
        <v>322</v>
      </c>
      <c r="B366" s="7">
        <v>955.17</v>
      </c>
      <c r="C366" s="8">
        <v>6</v>
      </c>
      <c r="D366" s="1" t="s">
        <v>5</v>
      </c>
      <c r="E366" s="5">
        <f>FurnitureData[[#This Row],[price]]*FurnitureData[[#This Row],[sold]]</f>
        <v>5731.0199999999995</v>
      </c>
      <c r="F366" t="str">
        <f>IF(FurnitureData[[#This Row],[price]]&lt;50,"Under 50",IF(FurnitureData[[#This Row],[price]]&lt;100,"50-100",IF(FurnitureData[[#This Row],[price]]&lt;200,"100-200","Over 200")))</f>
        <v>Over 200</v>
      </c>
      <c r="G366" t="str">
        <f>IF(FurnitureData[[#This Row],[sold]]=0,"No Sales",IF(FurnitureData[[#This Row],[sold]]&lt;=10,"Low Sales",IF(FurnitureData[[#This Row],[sold]]&lt;=50,"Medium Sales","High Sales")))</f>
        <v>Low Sales</v>
      </c>
      <c r="H366" s="1">
        <f>IF(FurnitureData[[#This Row],[price]]&gt;0,FurnitureData[[#This Row],[sold]]/FurnitureData[[#This Row],[price]],0)</f>
        <v>6.2816043217437736E-3</v>
      </c>
      <c r="I366" s="1">
        <f>LEN(FurnitureData[[#This Row],[productTitle]])</f>
        <v>120</v>
      </c>
      <c r="J366" s="1"/>
    </row>
    <row r="367" spans="1:10" x14ac:dyDescent="0.3">
      <c r="A367" s="1" t="s">
        <v>323</v>
      </c>
      <c r="B367" s="7">
        <v>199.15</v>
      </c>
      <c r="C367" s="8">
        <v>0</v>
      </c>
      <c r="D367" s="1" t="s">
        <v>5</v>
      </c>
      <c r="E367" s="5">
        <f>FurnitureData[[#This Row],[price]]*FurnitureData[[#This Row],[sold]]</f>
        <v>0</v>
      </c>
      <c r="F367" t="str">
        <f>IF(FurnitureData[[#This Row],[price]]&lt;50,"Under 50",IF(FurnitureData[[#This Row],[price]]&lt;100,"50-100",IF(FurnitureData[[#This Row],[price]]&lt;200,"100-200","Over 200")))</f>
        <v>100-200</v>
      </c>
      <c r="G367" t="str">
        <f>IF(FurnitureData[[#This Row],[sold]]=0,"No Sales",IF(FurnitureData[[#This Row],[sold]]&lt;=10,"Low Sales",IF(FurnitureData[[#This Row],[sold]]&lt;=50,"Medium Sales","High Sales")))</f>
        <v>No Sales</v>
      </c>
      <c r="H367" s="1">
        <f>IF(FurnitureData[[#This Row],[price]]&gt;0,FurnitureData[[#This Row],[sold]]/FurnitureData[[#This Row],[price]],0)</f>
        <v>0</v>
      </c>
      <c r="I367" s="1">
        <f>LEN(FurnitureData[[#This Row],[productTitle]])</f>
        <v>127</v>
      </c>
      <c r="J367" s="1"/>
    </row>
    <row r="368" spans="1:10" x14ac:dyDescent="0.3">
      <c r="A368" s="1" t="s">
        <v>324</v>
      </c>
      <c r="B368" s="7">
        <v>78.650000000000006</v>
      </c>
      <c r="C368" s="8">
        <v>3</v>
      </c>
      <c r="D368" s="1" t="s">
        <v>5</v>
      </c>
      <c r="E368" s="5">
        <f>FurnitureData[[#This Row],[price]]*FurnitureData[[#This Row],[sold]]</f>
        <v>235.95000000000002</v>
      </c>
      <c r="F368" t="str">
        <f>IF(FurnitureData[[#This Row],[price]]&lt;50,"Under 50",IF(FurnitureData[[#This Row],[price]]&lt;100,"50-100",IF(FurnitureData[[#This Row],[price]]&lt;200,"100-200","Over 200")))</f>
        <v>50-100</v>
      </c>
      <c r="G368" t="str">
        <f>IF(FurnitureData[[#This Row],[sold]]=0,"No Sales",IF(FurnitureData[[#This Row],[sold]]&lt;=10,"Low Sales",IF(FurnitureData[[#This Row],[sold]]&lt;=50,"Medium Sales","High Sales")))</f>
        <v>Low Sales</v>
      </c>
      <c r="H368" s="1">
        <f>IF(FurnitureData[[#This Row],[price]]&gt;0,FurnitureData[[#This Row],[sold]]/FurnitureData[[#This Row],[price]],0)</f>
        <v>3.8143674507310869E-2</v>
      </c>
      <c r="I368" s="1">
        <f>LEN(FurnitureData[[#This Row],[productTitle]])</f>
        <v>127</v>
      </c>
      <c r="J368" s="1"/>
    </row>
    <row r="369" spans="1:10" x14ac:dyDescent="0.3">
      <c r="A369" s="1" t="s">
        <v>325</v>
      </c>
      <c r="B369" s="7">
        <v>31.22</v>
      </c>
      <c r="C369" s="8">
        <v>9</v>
      </c>
      <c r="D369" s="1" t="s">
        <v>5</v>
      </c>
      <c r="E369" s="5">
        <f>FurnitureData[[#This Row],[price]]*FurnitureData[[#This Row],[sold]]</f>
        <v>280.98</v>
      </c>
      <c r="F369" t="str">
        <f>IF(FurnitureData[[#This Row],[price]]&lt;50,"Under 50",IF(FurnitureData[[#This Row],[price]]&lt;100,"50-100",IF(FurnitureData[[#This Row],[price]]&lt;200,"100-200","Over 200")))</f>
        <v>Under 50</v>
      </c>
      <c r="G369" t="str">
        <f>IF(FurnitureData[[#This Row],[sold]]=0,"No Sales",IF(FurnitureData[[#This Row],[sold]]&lt;=10,"Low Sales",IF(FurnitureData[[#This Row],[sold]]&lt;=50,"Medium Sales","High Sales")))</f>
        <v>Low Sales</v>
      </c>
      <c r="H369" s="1">
        <f>IF(FurnitureData[[#This Row],[price]]&gt;0,FurnitureData[[#This Row],[sold]]/FurnitureData[[#This Row],[price]],0)</f>
        <v>0.28827674567584882</v>
      </c>
      <c r="I369" s="1">
        <f>LEN(FurnitureData[[#This Row],[productTitle]])</f>
        <v>124</v>
      </c>
      <c r="J369" s="1"/>
    </row>
    <row r="370" spans="1:10" x14ac:dyDescent="0.3">
      <c r="A370" s="1" t="s">
        <v>326</v>
      </c>
      <c r="B370" s="7">
        <v>73.91</v>
      </c>
      <c r="C370" s="8">
        <v>4</v>
      </c>
      <c r="D370" s="1" t="s">
        <v>5</v>
      </c>
      <c r="E370" s="5">
        <f>FurnitureData[[#This Row],[price]]*FurnitureData[[#This Row],[sold]]</f>
        <v>295.64</v>
      </c>
      <c r="F370" t="str">
        <f>IF(FurnitureData[[#This Row],[price]]&lt;50,"Under 50",IF(FurnitureData[[#This Row],[price]]&lt;100,"50-100",IF(FurnitureData[[#This Row],[price]]&lt;200,"100-200","Over 200")))</f>
        <v>50-100</v>
      </c>
      <c r="G370" t="str">
        <f>IF(FurnitureData[[#This Row],[sold]]=0,"No Sales",IF(FurnitureData[[#This Row],[sold]]&lt;=10,"Low Sales",IF(FurnitureData[[#This Row],[sold]]&lt;=50,"Medium Sales","High Sales")))</f>
        <v>Low Sales</v>
      </c>
      <c r="H370" s="1">
        <f>IF(FurnitureData[[#This Row],[price]]&gt;0,FurnitureData[[#This Row],[sold]]/FurnitureData[[#This Row],[price]],0)</f>
        <v>5.41198755242863E-2</v>
      </c>
      <c r="I370" s="1">
        <f>LEN(FurnitureData[[#This Row],[productTitle]])</f>
        <v>128</v>
      </c>
      <c r="J370" s="1"/>
    </row>
    <row r="371" spans="1:10" x14ac:dyDescent="0.3">
      <c r="A371" s="1" t="s">
        <v>327</v>
      </c>
      <c r="B371" s="7">
        <v>619.37</v>
      </c>
      <c r="C371" s="8">
        <v>0</v>
      </c>
      <c r="D371" s="1" t="s">
        <v>5</v>
      </c>
      <c r="E371" s="5">
        <f>FurnitureData[[#This Row],[price]]*FurnitureData[[#This Row],[sold]]</f>
        <v>0</v>
      </c>
      <c r="F371" t="str">
        <f>IF(FurnitureData[[#This Row],[price]]&lt;50,"Under 50",IF(FurnitureData[[#This Row],[price]]&lt;100,"50-100",IF(FurnitureData[[#This Row],[price]]&lt;200,"100-200","Over 200")))</f>
        <v>Over 200</v>
      </c>
      <c r="G371" t="str">
        <f>IF(FurnitureData[[#This Row],[sold]]=0,"No Sales",IF(FurnitureData[[#This Row],[sold]]&lt;=10,"Low Sales",IF(FurnitureData[[#This Row],[sold]]&lt;=50,"Medium Sales","High Sales")))</f>
        <v>No Sales</v>
      </c>
      <c r="H371" s="1">
        <f>IF(FurnitureData[[#This Row],[price]]&gt;0,FurnitureData[[#This Row],[sold]]/FurnitureData[[#This Row],[price]],0)</f>
        <v>0</v>
      </c>
      <c r="I371" s="1">
        <f>LEN(FurnitureData[[#This Row],[productTitle]])</f>
        <v>128</v>
      </c>
      <c r="J371" s="1"/>
    </row>
    <row r="372" spans="1:10" x14ac:dyDescent="0.3">
      <c r="A372" s="1" t="s">
        <v>328</v>
      </c>
      <c r="B372" s="7">
        <v>357.43</v>
      </c>
      <c r="C372" s="8">
        <v>2</v>
      </c>
      <c r="D372" s="1" t="s">
        <v>5</v>
      </c>
      <c r="E372" s="5">
        <f>FurnitureData[[#This Row],[price]]*FurnitureData[[#This Row],[sold]]</f>
        <v>714.86</v>
      </c>
      <c r="F372" t="str">
        <f>IF(FurnitureData[[#This Row],[price]]&lt;50,"Under 50",IF(FurnitureData[[#This Row],[price]]&lt;100,"50-100",IF(FurnitureData[[#This Row],[price]]&lt;200,"100-200","Over 200")))</f>
        <v>Over 200</v>
      </c>
      <c r="G372" t="str">
        <f>IF(FurnitureData[[#This Row],[sold]]=0,"No Sales",IF(FurnitureData[[#This Row],[sold]]&lt;=10,"Low Sales",IF(FurnitureData[[#This Row],[sold]]&lt;=50,"Medium Sales","High Sales")))</f>
        <v>Low Sales</v>
      </c>
      <c r="H372" s="1">
        <f>IF(FurnitureData[[#This Row],[price]]&gt;0,FurnitureData[[#This Row],[sold]]/FurnitureData[[#This Row],[price]],0)</f>
        <v>5.5955012170215146E-3</v>
      </c>
      <c r="I372" s="1">
        <f>LEN(FurnitureData[[#This Row],[productTitle]])</f>
        <v>112</v>
      </c>
      <c r="J372" s="1"/>
    </row>
    <row r="373" spans="1:10" x14ac:dyDescent="0.3">
      <c r="A373" s="1" t="s">
        <v>107</v>
      </c>
      <c r="B373" s="7">
        <v>157.05000000000001</v>
      </c>
      <c r="C373" s="8">
        <v>5</v>
      </c>
      <c r="D373" s="1" t="s">
        <v>5</v>
      </c>
      <c r="E373" s="5">
        <f>FurnitureData[[#This Row],[price]]*FurnitureData[[#This Row],[sold]]</f>
        <v>785.25</v>
      </c>
      <c r="F373" t="str">
        <f>IF(FurnitureData[[#This Row],[price]]&lt;50,"Under 50",IF(FurnitureData[[#This Row],[price]]&lt;100,"50-100",IF(FurnitureData[[#This Row],[price]]&lt;200,"100-200","Over 200")))</f>
        <v>100-200</v>
      </c>
      <c r="G373" t="str">
        <f>IF(FurnitureData[[#This Row],[sold]]=0,"No Sales",IF(FurnitureData[[#This Row],[sold]]&lt;=10,"Low Sales",IF(FurnitureData[[#This Row],[sold]]&lt;=50,"Medium Sales","High Sales")))</f>
        <v>Low Sales</v>
      </c>
      <c r="H373" s="1">
        <f>IF(FurnitureData[[#This Row],[price]]&gt;0,FurnitureData[[#This Row],[sold]]/FurnitureData[[#This Row],[price]],0)</f>
        <v>3.1836994587710915E-2</v>
      </c>
      <c r="I373" s="1">
        <f>LEN(FurnitureData[[#This Row],[productTitle]])</f>
        <v>128</v>
      </c>
      <c r="J373" s="1"/>
    </row>
    <row r="374" spans="1:10" x14ac:dyDescent="0.3">
      <c r="A374" s="1" t="s">
        <v>329</v>
      </c>
      <c r="B374" s="7">
        <v>170.58</v>
      </c>
      <c r="C374" s="8">
        <v>7</v>
      </c>
      <c r="D374" s="1" t="s">
        <v>5</v>
      </c>
      <c r="E374" s="5">
        <f>FurnitureData[[#This Row],[price]]*FurnitureData[[#This Row],[sold]]</f>
        <v>1194.0600000000002</v>
      </c>
      <c r="F374" t="str">
        <f>IF(FurnitureData[[#This Row],[price]]&lt;50,"Under 50",IF(FurnitureData[[#This Row],[price]]&lt;100,"50-100",IF(FurnitureData[[#This Row],[price]]&lt;200,"100-200","Over 200")))</f>
        <v>100-200</v>
      </c>
      <c r="G374" t="str">
        <f>IF(FurnitureData[[#This Row],[sold]]=0,"No Sales",IF(FurnitureData[[#This Row],[sold]]&lt;=10,"Low Sales",IF(FurnitureData[[#This Row],[sold]]&lt;=50,"Medium Sales","High Sales")))</f>
        <v>Low Sales</v>
      </c>
      <c r="H374" s="1">
        <f>IF(FurnitureData[[#This Row],[price]]&gt;0,FurnitureData[[#This Row],[sold]]/FurnitureData[[#This Row],[price]],0)</f>
        <v>4.1036463829288307E-2</v>
      </c>
      <c r="I374" s="1">
        <f>LEN(FurnitureData[[#This Row],[productTitle]])</f>
        <v>125</v>
      </c>
      <c r="J374" s="1"/>
    </row>
    <row r="375" spans="1:10" x14ac:dyDescent="0.3">
      <c r="A375" s="1" t="s">
        <v>330</v>
      </c>
      <c r="B375" s="7">
        <v>73.16</v>
      </c>
      <c r="C375" s="8">
        <v>0</v>
      </c>
      <c r="D375" s="1" t="s">
        <v>5</v>
      </c>
      <c r="E375" s="5">
        <f>FurnitureData[[#This Row],[price]]*FurnitureData[[#This Row],[sold]]</f>
        <v>0</v>
      </c>
      <c r="F375" t="str">
        <f>IF(FurnitureData[[#This Row],[price]]&lt;50,"Under 50",IF(FurnitureData[[#This Row],[price]]&lt;100,"50-100",IF(FurnitureData[[#This Row],[price]]&lt;200,"100-200","Over 200")))</f>
        <v>50-100</v>
      </c>
      <c r="G375" t="str">
        <f>IF(FurnitureData[[#This Row],[sold]]=0,"No Sales",IF(FurnitureData[[#This Row],[sold]]&lt;=10,"Low Sales",IF(FurnitureData[[#This Row],[sold]]&lt;=50,"Medium Sales","High Sales")))</f>
        <v>No Sales</v>
      </c>
      <c r="H375" s="1">
        <f>IF(FurnitureData[[#This Row],[price]]&gt;0,FurnitureData[[#This Row],[sold]]/FurnitureData[[#This Row],[price]],0)</f>
        <v>0</v>
      </c>
      <c r="I375" s="1">
        <f>LEN(FurnitureData[[#This Row],[productTitle]])</f>
        <v>121</v>
      </c>
      <c r="J375" s="1"/>
    </row>
    <row r="376" spans="1:10" x14ac:dyDescent="0.3">
      <c r="A376" s="1" t="s">
        <v>331</v>
      </c>
      <c r="B376" s="7">
        <v>474.29</v>
      </c>
      <c r="C376" s="8">
        <v>3</v>
      </c>
      <c r="D376" s="1" t="s">
        <v>5</v>
      </c>
      <c r="E376" s="5">
        <f>FurnitureData[[#This Row],[price]]*FurnitureData[[#This Row],[sold]]</f>
        <v>1422.8700000000001</v>
      </c>
      <c r="F376" t="str">
        <f>IF(FurnitureData[[#This Row],[price]]&lt;50,"Under 50",IF(FurnitureData[[#This Row],[price]]&lt;100,"50-100",IF(FurnitureData[[#This Row],[price]]&lt;200,"100-200","Over 200")))</f>
        <v>Over 200</v>
      </c>
      <c r="G376" t="str">
        <f>IF(FurnitureData[[#This Row],[sold]]=0,"No Sales",IF(FurnitureData[[#This Row],[sold]]&lt;=10,"Low Sales",IF(FurnitureData[[#This Row],[sold]]&lt;=50,"Medium Sales","High Sales")))</f>
        <v>Low Sales</v>
      </c>
      <c r="H376" s="1">
        <f>IF(FurnitureData[[#This Row],[price]]&gt;0,FurnitureData[[#This Row],[sold]]/FurnitureData[[#This Row],[price]],0)</f>
        <v>6.3252440489995568E-3</v>
      </c>
      <c r="I376" s="1">
        <f>LEN(FurnitureData[[#This Row],[productTitle]])</f>
        <v>114</v>
      </c>
      <c r="J376" s="1"/>
    </row>
    <row r="377" spans="1:10" x14ac:dyDescent="0.3">
      <c r="A377" s="1" t="s">
        <v>332</v>
      </c>
      <c r="B377" s="7">
        <v>381.93</v>
      </c>
      <c r="C377" s="8">
        <v>3</v>
      </c>
      <c r="D377" s="1" t="s">
        <v>5</v>
      </c>
      <c r="E377" s="5">
        <f>FurnitureData[[#This Row],[price]]*FurnitureData[[#This Row],[sold]]</f>
        <v>1145.79</v>
      </c>
      <c r="F377" t="str">
        <f>IF(FurnitureData[[#This Row],[price]]&lt;50,"Under 50",IF(FurnitureData[[#This Row],[price]]&lt;100,"50-100",IF(FurnitureData[[#This Row],[price]]&lt;200,"100-200","Over 200")))</f>
        <v>Over 200</v>
      </c>
      <c r="G377" t="str">
        <f>IF(FurnitureData[[#This Row],[sold]]=0,"No Sales",IF(FurnitureData[[#This Row],[sold]]&lt;=10,"Low Sales",IF(FurnitureData[[#This Row],[sold]]&lt;=50,"Medium Sales","High Sales")))</f>
        <v>Low Sales</v>
      </c>
      <c r="H377" s="1">
        <f>IF(FurnitureData[[#This Row],[price]]&gt;0,FurnitureData[[#This Row],[sold]]/FurnitureData[[#This Row],[price]],0)</f>
        <v>7.8548425104076666E-3</v>
      </c>
      <c r="I377" s="1">
        <f>LEN(FurnitureData[[#This Row],[productTitle]])</f>
        <v>126</v>
      </c>
      <c r="J377" s="1"/>
    </row>
    <row r="378" spans="1:10" x14ac:dyDescent="0.3">
      <c r="A378" s="1" t="s">
        <v>333</v>
      </c>
      <c r="B378" s="7">
        <v>164.24</v>
      </c>
      <c r="C378" s="8">
        <v>2</v>
      </c>
      <c r="D378" s="1" t="s">
        <v>5</v>
      </c>
      <c r="E378" s="5">
        <f>FurnitureData[[#This Row],[price]]*FurnitureData[[#This Row],[sold]]</f>
        <v>328.48</v>
      </c>
      <c r="F378" t="str">
        <f>IF(FurnitureData[[#This Row],[price]]&lt;50,"Under 50",IF(FurnitureData[[#This Row],[price]]&lt;100,"50-100",IF(FurnitureData[[#This Row],[price]]&lt;200,"100-200","Over 200")))</f>
        <v>100-200</v>
      </c>
      <c r="G378" t="str">
        <f>IF(FurnitureData[[#This Row],[sold]]=0,"No Sales",IF(FurnitureData[[#This Row],[sold]]&lt;=10,"Low Sales",IF(FurnitureData[[#This Row],[sold]]&lt;=50,"Medium Sales","High Sales")))</f>
        <v>Low Sales</v>
      </c>
      <c r="H378" s="1">
        <f>IF(FurnitureData[[#This Row],[price]]&gt;0,FurnitureData[[#This Row],[sold]]/FurnitureData[[#This Row],[price]],0)</f>
        <v>1.2177301509985387E-2</v>
      </c>
      <c r="I378" s="1">
        <f>LEN(FurnitureData[[#This Row],[productTitle]])</f>
        <v>128</v>
      </c>
      <c r="J378" s="1"/>
    </row>
    <row r="379" spans="1:10" x14ac:dyDescent="0.3">
      <c r="A379" s="1" t="s">
        <v>334</v>
      </c>
      <c r="B379" s="7">
        <v>80.260000000000005</v>
      </c>
      <c r="C379" s="8">
        <v>0</v>
      </c>
      <c r="D379" s="1" t="s">
        <v>5</v>
      </c>
      <c r="E379" s="5">
        <f>FurnitureData[[#This Row],[price]]*FurnitureData[[#This Row],[sold]]</f>
        <v>0</v>
      </c>
      <c r="F379" t="str">
        <f>IF(FurnitureData[[#This Row],[price]]&lt;50,"Under 50",IF(FurnitureData[[#This Row],[price]]&lt;100,"50-100",IF(FurnitureData[[#This Row],[price]]&lt;200,"100-200","Over 200")))</f>
        <v>50-100</v>
      </c>
      <c r="G379" t="str">
        <f>IF(FurnitureData[[#This Row],[sold]]=0,"No Sales",IF(FurnitureData[[#This Row],[sold]]&lt;=10,"Low Sales",IF(FurnitureData[[#This Row],[sold]]&lt;=50,"Medium Sales","High Sales")))</f>
        <v>No Sales</v>
      </c>
      <c r="H379" s="1">
        <f>IF(FurnitureData[[#This Row],[price]]&gt;0,FurnitureData[[#This Row],[sold]]/FurnitureData[[#This Row],[price]],0)</f>
        <v>0</v>
      </c>
      <c r="I379" s="1">
        <f>LEN(FurnitureData[[#This Row],[productTitle]])</f>
        <v>121</v>
      </c>
      <c r="J379" s="1"/>
    </row>
    <row r="380" spans="1:10" x14ac:dyDescent="0.3">
      <c r="A380" s="1" t="s">
        <v>335</v>
      </c>
      <c r="B380" s="7">
        <v>182.76</v>
      </c>
      <c r="C380" s="8">
        <v>4</v>
      </c>
      <c r="D380" s="1" t="s">
        <v>5</v>
      </c>
      <c r="E380" s="5">
        <f>FurnitureData[[#This Row],[price]]*FurnitureData[[#This Row],[sold]]</f>
        <v>731.04</v>
      </c>
      <c r="F380" t="str">
        <f>IF(FurnitureData[[#This Row],[price]]&lt;50,"Under 50",IF(FurnitureData[[#This Row],[price]]&lt;100,"50-100",IF(FurnitureData[[#This Row],[price]]&lt;200,"100-200","Over 200")))</f>
        <v>100-200</v>
      </c>
      <c r="G380" t="str">
        <f>IF(FurnitureData[[#This Row],[sold]]=0,"No Sales",IF(FurnitureData[[#This Row],[sold]]&lt;=10,"Low Sales",IF(FurnitureData[[#This Row],[sold]]&lt;=50,"Medium Sales","High Sales")))</f>
        <v>Low Sales</v>
      </c>
      <c r="H380" s="1">
        <f>IF(FurnitureData[[#This Row],[price]]&gt;0,FurnitureData[[#This Row],[sold]]/FurnitureData[[#This Row],[price]],0)</f>
        <v>2.188662727073758E-2</v>
      </c>
      <c r="I380" s="1">
        <f>LEN(FurnitureData[[#This Row],[productTitle]])</f>
        <v>123</v>
      </c>
      <c r="J380" s="1"/>
    </row>
    <row r="381" spans="1:10" x14ac:dyDescent="0.3">
      <c r="A381" s="1" t="s">
        <v>336</v>
      </c>
      <c r="B381" s="7">
        <v>31.17</v>
      </c>
      <c r="C381" s="8">
        <v>20</v>
      </c>
      <c r="D381" s="1" t="s">
        <v>1805</v>
      </c>
      <c r="E381" s="5">
        <f>FurnitureData[[#This Row],[price]]*FurnitureData[[#This Row],[sold]]</f>
        <v>623.40000000000009</v>
      </c>
      <c r="F381" t="str">
        <f>IF(FurnitureData[[#This Row],[price]]&lt;50,"Under 50",IF(FurnitureData[[#This Row],[price]]&lt;100,"50-100",IF(FurnitureData[[#This Row],[price]]&lt;200,"100-200","Over 200")))</f>
        <v>Under 50</v>
      </c>
      <c r="G381" t="str">
        <f>IF(FurnitureData[[#This Row],[sold]]=0,"No Sales",IF(FurnitureData[[#This Row],[sold]]&lt;=10,"Low Sales",IF(FurnitureData[[#This Row],[sold]]&lt;=50,"Medium Sales","High Sales")))</f>
        <v>Medium Sales</v>
      </c>
      <c r="H381" s="1">
        <f>IF(FurnitureData[[#This Row],[price]]&gt;0,FurnitureData[[#This Row],[sold]]/FurnitureData[[#This Row],[price]],0)</f>
        <v>0.64164260506897652</v>
      </c>
      <c r="I381" s="1">
        <f>LEN(FurnitureData[[#This Row],[productTitle]])</f>
        <v>125</v>
      </c>
      <c r="J381" s="1"/>
    </row>
    <row r="382" spans="1:10" x14ac:dyDescent="0.3">
      <c r="A382" s="1" t="s">
        <v>337</v>
      </c>
      <c r="B382" s="7">
        <v>1052.29</v>
      </c>
      <c r="C382" s="8">
        <v>1</v>
      </c>
      <c r="D382" s="1" t="s">
        <v>5</v>
      </c>
      <c r="E382" s="5">
        <f>FurnitureData[[#This Row],[price]]*FurnitureData[[#This Row],[sold]]</f>
        <v>1052.29</v>
      </c>
      <c r="F382" t="str">
        <f>IF(FurnitureData[[#This Row],[price]]&lt;50,"Under 50",IF(FurnitureData[[#This Row],[price]]&lt;100,"50-100",IF(FurnitureData[[#This Row],[price]]&lt;200,"100-200","Over 200")))</f>
        <v>Over 200</v>
      </c>
      <c r="G382" t="str">
        <f>IF(FurnitureData[[#This Row],[sold]]=0,"No Sales",IF(FurnitureData[[#This Row],[sold]]&lt;=10,"Low Sales",IF(FurnitureData[[#This Row],[sold]]&lt;=50,"Medium Sales","High Sales")))</f>
        <v>Low Sales</v>
      </c>
      <c r="H382" s="1">
        <f>IF(FurnitureData[[#This Row],[price]]&gt;0,FurnitureData[[#This Row],[sold]]/FurnitureData[[#This Row],[price]],0)</f>
        <v>9.503083750677095E-4</v>
      </c>
      <c r="I382" s="1">
        <f>LEN(FurnitureData[[#This Row],[productTitle]])</f>
        <v>124</v>
      </c>
      <c r="J382" s="1"/>
    </row>
    <row r="383" spans="1:10" x14ac:dyDescent="0.3">
      <c r="A383" s="1" t="s">
        <v>338</v>
      </c>
      <c r="B383" s="7">
        <v>608.30999999999995</v>
      </c>
      <c r="C383" s="8">
        <v>0</v>
      </c>
      <c r="D383" s="1" t="s">
        <v>5</v>
      </c>
      <c r="E383" s="5">
        <f>FurnitureData[[#This Row],[price]]*FurnitureData[[#This Row],[sold]]</f>
        <v>0</v>
      </c>
      <c r="F383" t="str">
        <f>IF(FurnitureData[[#This Row],[price]]&lt;50,"Under 50",IF(FurnitureData[[#This Row],[price]]&lt;100,"50-100",IF(FurnitureData[[#This Row],[price]]&lt;200,"100-200","Over 200")))</f>
        <v>Over 200</v>
      </c>
      <c r="G383" t="str">
        <f>IF(FurnitureData[[#This Row],[sold]]=0,"No Sales",IF(FurnitureData[[#This Row],[sold]]&lt;=10,"Low Sales",IF(FurnitureData[[#This Row],[sold]]&lt;=50,"Medium Sales","High Sales")))</f>
        <v>No Sales</v>
      </c>
      <c r="H383" s="1">
        <f>IF(FurnitureData[[#This Row],[price]]&gt;0,FurnitureData[[#This Row],[sold]]/FurnitureData[[#This Row],[price]],0)</f>
        <v>0</v>
      </c>
      <c r="I383" s="1">
        <f>LEN(FurnitureData[[#This Row],[productTitle]])</f>
        <v>114</v>
      </c>
      <c r="J383" s="1"/>
    </row>
    <row r="384" spans="1:10" x14ac:dyDescent="0.3">
      <c r="A384" s="1" t="s">
        <v>339</v>
      </c>
      <c r="B384" s="7">
        <v>53.4</v>
      </c>
      <c r="C384" s="8">
        <v>21</v>
      </c>
      <c r="D384" s="1" t="s">
        <v>5</v>
      </c>
      <c r="E384" s="5">
        <f>FurnitureData[[#This Row],[price]]*FurnitureData[[#This Row],[sold]]</f>
        <v>1121.3999999999999</v>
      </c>
      <c r="F384" t="str">
        <f>IF(FurnitureData[[#This Row],[price]]&lt;50,"Under 50",IF(FurnitureData[[#This Row],[price]]&lt;100,"50-100",IF(FurnitureData[[#This Row],[price]]&lt;200,"100-200","Over 200")))</f>
        <v>50-100</v>
      </c>
      <c r="G384" t="str">
        <f>IF(FurnitureData[[#This Row],[sold]]=0,"No Sales",IF(FurnitureData[[#This Row],[sold]]&lt;=10,"Low Sales",IF(FurnitureData[[#This Row],[sold]]&lt;=50,"Medium Sales","High Sales")))</f>
        <v>Medium Sales</v>
      </c>
      <c r="H384" s="1">
        <f>IF(FurnitureData[[#This Row],[price]]&gt;0,FurnitureData[[#This Row],[sold]]/FurnitureData[[#This Row],[price]],0)</f>
        <v>0.39325842696629215</v>
      </c>
      <c r="I384" s="1">
        <f>LEN(FurnitureData[[#This Row],[productTitle]])</f>
        <v>121</v>
      </c>
      <c r="J384" s="1"/>
    </row>
    <row r="385" spans="1:10" x14ac:dyDescent="0.3">
      <c r="A385" s="1" t="s">
        <v>340</v>
      </c>
      <c r="B385" s="7">
        <v>42.47</v>
      </c>
      <c r="C385" s="8">
        <v>1</v>
      </c>
      <c r="D385" s="1" t="s">
        <v>1806</v>
      </c>
      <c r="E385" s="5">
        <f>FurnitureData[[#This Row],[price]]*FurnitureData[[#This Row],[sold]]</f>
        <v>42.47</v>
      </c>
      <c r="F385" t="str">
        <f>IF(FurnitureData[[#This Row],[price]]&lt;50,"Under 50",IF(FurnitureData[[#This Row],[price]]&lt;100,"50-100",IF(FurnitureData[[#This Row],[price]]&lt;200,"100-200","Over 200")))</f>
        <v>Under 50</v>
      </c>
      <c r="G385" t="str">
        <f>IF(FurnitureData[[#This Row],[sold]]=0,"No Sales",IF(FurnitureData[[#This Row],[sold]]&lt;=10,"Low Sales",IF(FurnitureData[[#This Row],[sold]]&lt;=50,"Medium Sales","High Sales")))</f>
        <v>Low Sales</v>
      </c>
      <c r="H385" s="1">
        <f>IF(FurnitureData[[#This Row],[price]]&gt;0,FurnitureData[[#This Row],[sold]]/FurnitureData[[#This Row],[price]],0)</f>
        <v>2.3546032493524841E-2</v>
      </c>
      <c r="I385" s="1">
        <f>LEN(FurnitureData[[#This Row],[productTitle]])</f>
        <v>128</v>
      </c>
      <c r="J385" s="1"/>
    </row>
    <row r="386" spans="1:10" x14ac:dyDescent="0.3">
      <c r="A386" s="1" t="s">
        <v>341</v>
      </c>
      <c r="B386" s="7">
        <v>14.52</v>
      </c>
      <c r="C386" s="8">
        <v>8</v>
      </c>
      <c r="D386" s="1" t="s">
        <v>5</v>
      </c>
      <c r="E386" s="5">
        <f>FurnitureData[[#This Row],[price]]*FurnitureData[[#This Row],[sold]]</f>
        <v>116.16</v>
      </c>
      <c r="F386" t="str">
        <f>IF(FurnitureData[[#This Row],[price]]&lt;50,"Under 50",IF(FurnitureData[[#This Row],[price]]&lt;100,"50-100",IF(FurnitureData[[#This Row],[price]]&lt;200,"100-200","Over 200")))</f>
        <v>Under 50</v>
      </c>
      <c r="G386" t="str">
        <f>IF(FurnitureData[[#This Row],[sold]]=0,"No Sales",IF(FurnitureData[[#This Row],[sold]]&lt;=10,"Low Sales",IF(FurnitureData[[#This Row],[sold]]&lt;=50,"Medium Sales","High Sales")))</f>
        <v>Low Sales</v>
      </c>
      <c r="H386" s="1">
        <f>IF(FurnitureData[[#This Row],[price]]&gt;0,FurnitureData[[#This Row],[sold]]/FurnitureData[[#This Row],[price]],0)</f>
        <v>0.55096418732782371</v>
      </c>
      <c r="I386" s="1">
        <f>LEN(FurnitureData[[#This Row],[productTitle]])</f>
        <v>128</v>
      </c>
      <c r="J386" s="1"/>
    </row>
    <row r="387" spans="1:10" x14ac:dyDescent="0.3">
      <c r="A387" s="1" t="s">
        <v>342</v>
      </c>
      <c r="B387" s="7">
        <v>185.35</v>
      </c>
      <c r="C387" s="8">
        <v>0</v>
      </c>
      <c r="D387" s="1" t="s">
        <v>5</v>
      </c>
      <c r="E387" s="5">
        <f>FurnitureData[[#This Row],[price]]*FurnitureData[[#This Row],[sold]]</f>
        <v>0</v>
      </c>
      <c r="F387" t="str">
        <f>IF(FurnitureData[[#This Row],[price]]&lt;50,"Under 50",IF(FurnitureData[[#This Row],[price]]&lt;100,"50-100",IF(FurnitureData[[#This Row],[price]]&lt;200,"100-200","Over 200")))</f>
        <v>100-200</v>
      </c>
      <c r="G387" t="str">
        <f>IF(FurnitureData[[#This Row],[sold]]=0,"No Sales",IF(FurnitureData[[#This Row],[sold]]&lt;=10,"Low Sales",IF(FurnitureData[[#This Row],[sold]]&lt;=50,"Medium Sales","High Sales")))</f>
        <v>No Sales</v>
      </c>
      <c r="H387" s="1">
        <f>IF(FurnitureData[[#This Row],[price]]&gt;0,FurnitureData[[#This Row],[sold]]/FurnitureData[[#This Row],[price]],0)</f>
        <v>0</v>
      </c>
      <c r="I387" s="1">
        <f>LEN(FurnitureData[[#This Row],[productTitle]])</f>
        <v>128</v>
      </c>
      <c r="J387" s="1"/>
    </row>
    <row r="388" spans="1:10" x14ac:dyDescent="0.3">
      <c r="A388" s="1" t="s">
        <v>343</v>
      </c>
      <c r="B388" s="7">
        <v>267.19</v>
      </c>
      <c r="C388" s="8">
        <v>2</v>
      </c>
      <c r="D388" s="1" t="s">
        <v>5</v>
      </c>
      <c r="E388" s="5">
        <f>FurnitureData[[#This Row],[price]]*FurnitureData[[#This Row],[sold]]</f>
        <v>534.38</v>
      </c>
      <c r="F388" t="str">
        <f>IF(FurnitureData[[#This Row],[price]]&lt;50,"Under 50",IF(FurnitureData[[#This Row],[price]]&lt;100,"50-100",IF(FurnitureData[[#This Row],[price]]&lt;200,"100-200","Over 200")))</f>
        <v>Over 200</v>
      </c>
      <c r="G388" t="str">
        <f>IF(FurnitureData[[#This Row],[sold]]=0,"No Sales",IF(FurnitureData[[#This Row],[sold]]&lt;=10,"Low Sales",IF(FurnitureData[[#This Row],[sold]]&lt;=50,"Medium Sales","High Sales")))</f>
        <v>Low Sales</v>
      </c>
      <c r="H388" s="1">
        <f>IF(FurnitureData[[#This Row],[price]]&gt;0,FurnitureData[[#This Row],[sold]]/FurnitureData[[#This Row],[price]],0)</f>
        <v>7.4853100789700217E-3</v>
      </c>
      <c r="I388" s="1">
        <f>LEN(FurnitureData[[#This Row],[productTitle]])</f>
        <v>123</v>
      </c>
      <c r="J388" s="1"/>
    </row>
    <row r="389" spans="1:10" x14ac:dyDescent="0.3">
      <c r="A389" s="1" t="s">
        <v>125</v>
      </c>
      <c r="B389" s="7">
        <v>208.46</v>
      </c>
      <c r="C389" s="8">
        <v>9</v>
      </c>
      <c r="D389" s="1" t="s">
        <v>5</v>
      </c>
      <c r="E389" s="5">
        <f>FurnitureData[[#This Row],[price]]*FurnitureData[[#This Row],[sold]]</f>
        <v>1876.14</v>
      </c>
      <c r="F389" t="str">
        <f>IF(FurnitureData[[#This Row],[price]]&lt;50,"Under 50",IF(FurnitureData[[#This Row],[price]]&lt;100,"50-100",IF(FurnitureData[[#This Row],[price]]&lt;200,"100-200","Over 200")))</f>
        <v>Over 200</v>
      </c>
      <c r="G389" t="str">
        <f>IF(FurnitureData[[#This Row],[sold]]=0,"No Sales",IF(FurnitureData[[#This Row],[sold]]&lt;=10,"Low Sales",IF(FurnitureData[[#This Row],[sold]]&lt;=50,"Medium Sales","High Sales")))</f>
        <v>Low Sales</v>
      </c>
      <c r="H389" s="1">
        <f>IF(FurnitureData[[#This Row],[price]]&gt;0,FurnitureData[[#This Row],[sold]]/FurnitureData[[#This Row],[price]],0)</f>
        <v>4.317375035978125E-2</v>
      </c>
      <c r="I389" s="1">
        <f>LEN(FurnitureData[[#This Row],[productTitle]])</f>
        <v>128</v>
      </c>
      <c r="J389" s="1"/>
    </row>
    <row r="390" spans="1:10" x14ac:dyDescent="0.3">
      <c r="A390" s="1" t="s">
        <v>344</v>
      </c>
      <c r="B390" s="7">
        <v>119.49</v>
      </c>
      <c r="C390" s="8">
        <v>1</v>
      </c>
      <c r="D390" s="1" t="s">
        <v>5</v>
      </c>
      <c r="E390" s="5">
        <f>FurnitureData[[#This Row],[price]]*FurnitureData[[#This Row],[sold]]</f>
        <v>119.49</v>
      </c>
      <c r="F390" t="str">
        <f>IF(FurnitureData[[#This Row],[price]]&lt;50,"Under 50",IF(FurnitureData[[#This Row],[price]]&lt;100,"50-100",IF(FurnitureData[[#This Row],[price]]&lt;200,"100-200","Over 200")))</f>
        <v>100-200</v>
      </c>
      <c r="G390" t="str">
        <f>IF(FurnitureData[[#This Row],[sold]]=0,"No Sales",IF(FurnitureData[[#This Row],[sold]]&lt;=10,"Low Sales",IF(FurnitureData[[#This Row],[sold]]&lt;=50,"Medium Sales","High Sales")))</f>
        <v>Low Sales</v>
      </c>
      <c r="H390" s="1">
        <f>IF(FurnitureData[[#This Row],[price]]&gt;0,FurnitureData[[#This Row],[sold]]/FurnitureData[[#This Row],[price]],0)</f>
        <v>8.3689011632772613E-3</v>
      </c>
      <c r="I390" s="1">
        <f>LEN(FurnitureData[[#This Row],[productTitle]])</f>
        <v>124</v>
      </c>
      <c r="J390" s="1"/>
    </row>
    <row r="391" spans="1:10" x14ac:dyDescent="0.3">
      <c r="A391" s="1" t="s">
        <v>345</v>
      </c>
      <c r="B391" s="7">
        <v>116.94</v>
      </c>
      <c r="C391" s="8">
        <v>5</v>
      </c>
      <c r="D391" s="1" t="s">
        <v>5</v>
      </c>
      <c r="E391" s="5">
        <f>FurnitureData[[#This Row],[price]]*FurnitureData[[#This Row],[sold]]</f>
        <v>584.70000000000005</v>
      </c>
      <c r="F391" t="str">
        <f>IF(FurnitureData[[#This Row],[price]]&lt;50,"Under 50",IF(FurnitureData[[#This Row],[price]]&lt;100,"50-100",IF(FurnitureData[[#This Row],[price]]&lt;200,"100-200","Over 200")))</f>
        <v>100-200</v>
      </c>
      <c r="G391" t="str">
        <f>IF(FurnitureData[[#This Row],[sold]]=0,"No Sales",IF(FurnitureData[[#This Row],[sold]]&lt;=10,"Low Sales",IF(FurnitureData[[#This Row],[sold]]&lt;=50,"Medium Sales","High Sales")))</f>
        <v>Low Sales</v>
      </c>
      <c r="H391" s="1">
        <f>IF(FurnitureData[[#This Row],[price]]&gt;0,FurnitureData[[#This Row],[sold]]/FurnitureData[[#This Row],[price]],0)</f>
        <v>4.2756969386009917E-2</v>
      </c>
      <c r="I391" s="1">
        <f>LEN(FurnitureData[[#This Row],[productTitle]])</f>
        <v>127</v>
      </c>
      <c r="J391" s="1"/>
    </row>
    <row r="392" spans="1:10" x14ac:dyDescent="0.3">
      <c r="A392" s="1" t="s">
        <v>346</v>
      </c>
      <c r="B392" s="7">
        <v>9.57</v>
      </c>
      <c r="C392" s="8">
        <v>27</v>
      </c>
      <c r="D392" s="1" t="s">
        <v>5</v>
      </c>
      <c r="E392" s="5">
        <f>FurnitureData[[#This Row],[price]]*FurnitureData[[#This Row],[sold]]</f>
        <v>258.39</v>
      </c>
      <c r="F392" t="str">
        <f>IF(FurnitureData[[#This Row],[price]]&lt;50,"Under 50",IF(FurnitureData[[#This Row],[price]]&lt;100,"50-100",IF(FurnitureData[[#This Row],[price]]&lt;200,"100-200","Over 200")))</f>
        <v>Under 50</v>
      </c>
      <c r="G392" t="str">
        <f>IF(FurnitureData[[#This Row],[sold]]=0,"No Sales",IF(FurnitureData[[#This Row],[sold]]&lt;=10,"Low Sales",IF(FurnitureData[[#This Row],[sold]]&lt;=50,"Medium Sales","High Sales")))</f>
        <v>Medium Sales</v>
      </c>
      <c r="H392" s="1">
        <f>IF(FurnitureData[[#This Row],[price]]&gt;0,FurnitureData[[#This Row],[sold]]/FurnitureData[[#This Row],[price]],0)</f>
        <v>2.8213166144200628</v>
      </c>
      <c r="I392" s="1">
        <f>LEN(FurnitureData[[#This Row],[productTitle]])</f>
        <v>123</v>
      </c>
      <c r="J392" s="1"/>
    </row>
    <row r="393" spans="1:10" x14ac:dyDescent="0.3">
      <c r="A393" s="1" t="s">
        <v>347</v>
      </c>
      <c r="B393" s="7">
        <v>122.2</v>
      </c>
      <c r="C393" s="8">
        <v>10</v>
      </c>
      <c r="D393" s="1" t="s">
        <v>5</v>
      </c>
      <c r="E393" s="5">
        <f>FurnitureData[[#This Row],[price]]*FurnitureData[[#This Row],[sold]]</f>
        <v>1222</v>
      </c>
      <c r="F393" t="str">
        <f>IF(FurnitureData[[#This Row],[price]]&lt;50,"Under 50",IF(FurnitureData[[#This Row],[price]]&lt;100,"50-100",IF(FurnitureData[[#This Row],[price]]&lt;200,"100-200","Over 200")))</f>
        <v>100-200</v>
      </c>
      <c r="G393" t="str">
        <f>IF(FurnitureData[[#This Row],[sold]]=0,"No Sales",IF(FurnitureData[[#This Row],[sold]]&lt;=10,"Low Sales",IF(FurnitureData[[#This Row],[sold]]&lt;=50,"Medium Sales","High Sales")))</f>
        <v>Low Sales</v>
      </c>
      <c r="H393" s="1">
        <f>IF(FurnitureData[[#This Row],[price]]&gt;0,FurnitureData[[#This Row],[sold]]/FurnitureData[[#This Row],[price]],0)</f>
        <v>8.1833060556464804E-2</v>
      </c>
      <c r="I393" s="1">
        <f>LEN(FurnitureData[[#This Row],[productTitle]])</f>
        <v>113</v>
      </c>
      <c r="J393" s="1"/>
    </row>
    <row r="394" spans="1:10" x14ac:dyDescent="0.3">
      <c r="A394" s="1" t="s">
        <v>348</v>
      </c>
      <c r="B394" s="7">
        <v>78.87</v>
      </c>
      <c r="C394" s="8">
        <v>2</v>
      </c>
      <c r="D394" s="1" t="s">
        <v>5</v>
      </c>
      <c r="E394" s="5">
        <f>FurnitureData[[#This Row],[price]]*FurnitureData[[#This Row],[sold]]</f>
        <v>157.74</v>
      </c>
      <c r="F394" t="str">
        <f>IF(FurnitureData[[#This Row],[price]]&lt;50,"Under 50",IF(FurnitureData[[#This Row],[price]]&lt;100,"50-100",IF(FurnitureData[[#This Row],[price]]&lt;200,"100-200","Over 200")))</f>
        <v>50-100</v>
      </c>
      <c r="G394" t="str">
        <f>IF(FurnitureData[[#This Row],[sold]]=0,"No Sales",IF(FurnitureData[[#This Row],[sold]]&lt;=10,"Low Sales",IF(FurnitureData[[#This Row],[sold]]&lt;=50,"Medium Sales","High Sales")))</f>
        <v>Low Sales</v>
      </c>
      <c r="H394" s="1">
        <f>IF(FurnitureData[[#This Row],[price]]&gt;0,FurnitureData[[#This Row],[sold]]/FurnitureData[[#This Row],[price]],0)</f>
        <v>2.5358184354000252E-2</v>
      </c>
      <c r="I394" s="1">
        <f>LEN(FurnitureData[[#This Row],[productTitle]])</f>
        <v>87</v>
      </c>
      <c r="J394" s="1"/>
    </row>
    <row r="395" spans="1:10" x14ac:dyDescent="0.3">
      <c r="A395" s="1" t="s">
        <v>349</v>
      </c>
      <c r="B395" s="7">
        <v>294.45999999999998</v>
      </c>
      <c r="C395" s="8">
        <v>1</v>
      </c>
      <c r="D395" s="1" t="s">
        <v>5</v>
      </c>
      <c r="E395" s="5">
        <f>FurnitureData[[#This Row],[price]]*FurnitureData[[#This Row],[sold]]</f>
        <v>294.45999999999998</v>
      </c>
      <c r="F395" t="str">
        <f>IF(FurnitureData[[#This Row],[price]]&lt;50,"Under 50",IF(FurnitureData[[#This Row],[price]]&lt;100,"50-100",IF(FurnitureData[[#This Row],[price]]&lt;200,"100-200","Over 200")))</f>
        <v>Over 200</v>
      </c>
      <c r="G395" t="str">
        <f>IF(FurnitureData[[#This Row],[sold]]=0,"No Sales",IF(FurnitureData[[#This Row],[sold]]&lt;=10,"Low Sales",IF(FurnitureData[[#This Row],[sold]]&lt;=50,"Medium Sales","High Sales")))</f>
        <v>Low Sales</v>
      </c>
      <c r="H395" s="1">
        <f>IF(FurnitureData[[#This Row],[price]]&gt;0,FurnitureData[[#This Row],[sold]]/FurnitureData[[#This Row],[price]],0)</f>
        <v>3.3960470012904982E-3</v>
      </c>
      <c r="I395" s="1">
        <f>LEN(FurnitureData[[#This Row],[productTitle]])</f>
        <v>127</v>
      </c>
      <c r="J395" s="1"/>
    </row>
    <row r="396" spans="1:10" x14ac:dyDescent="0.3">
      <c r="A396" s="1" t="s">
        <v>350</v>
      </c>
      <c r="B396" s="7">
        <v>22.24</v>
      </c>
      <c r="C396" s="8">
        <v>7</v>
      </c>
      <c r="D396" s="1" t="s">
        <v>1807</v>
      </c>
      <c r="E396" s="5">
        <f>FurnitureData[[#This Row],[price]]*FurnitureData[[#This Row],[sold]]</f>
        <v>155.67999999999998</v>
      </c>
      <c r="F396" t="str">
        <f>IF(FurnitureData[[#This Row],[price]]&lt;50,"Under 50",IF(FurnitureData[[#This Row],[price]]&lt;100,"50-100",IF(FurnitureData[[#This Row],[price]]&lt;200,"100-200","Over 200")))</f>
        <v>Under 50</v>
      </c>
      <c r="G396" t="str">
        <f>IF(FurnitureData[[#This Row],[sold]]=0,"No Sales",IF(FurnitureData[[#This Row],[sold]]&lt;=10,"Low Sales",IF(FurnitureData[[#This Row],[sold]]&lt;=50,"Medium Sales","High Sales")))</f>
        <v>Low Sales</v>
      </c>
      <c r="H396" s="1">
        <f>IF(FurnitureData[[#This Row],[price]]&gt;0,FurnitureData[[#This Row],[sold]]/FurnitureData[[#This Row],[price]],0)</f>
        <v>0.31474820143884896</v>
      </c>
      <c r="I396" s="1">
        <f>LEN(FurnitureData[[#This Row],[productTitle]])</f>
        <v>124</v>
      </c>
      <c r="J396" s="1"/>
    </row>
    <row r="397" spans="1:10" x14ac:dyDescent="0.3">
      <c r="A397" s="1" t="s">
        <v>351</v>
      </c>
      <c r="B397" s="7">
        <v>538.08000000000004</v>
      </c>
      <c r="C397" s="8">
        <v>2</v>
      </c>
      <c r="D397" s="1" t="s">
        <v>5</v>
      </c>
      <c r="E397" s="5">
        <f>FurnitureData[[#This Row],[price]]*FurnitureData[[#This Row],[sold]]</f>
        <v>1076.1600000000001</v>
      </c>
      <c r="F397" t="str">
        <f>IF(FurnitureData[[#This Row],[price]]&lt;50,"Under 50",IF(FurnitureData[[#This Row],[price]]&lt;100,"50-100",IF(FurnitureData[[#This Row],[price]]&lt;200,"100-200","Over 200")))</f>
        <v>Over 200</v>
      </c>
      <c r="G397" t="str">
        <f>IF(FurnitureData[[#This Row],[sold]]=0,"No Sales",IF(FurnitureData[[#This Row],[sold]]&lt;=10,"Low Sales",IF(FurnitureData[[#This Row],[sold]]&lt;=50,"Medium Sales","High Sales")))</f>
        <v>Low Sales</v>
      </c>
      <c r="H397" s="1">
        <f>IF(FurnitureData[[#This Row],[price]]&gt;0,FurnitureData[[#This Row],[sold]]/FurnitureData[[#This Row],[price]],0)</f>
        <v>3.7169194171870353E-3</v>
      </c>
      <c r="I397" s="1">
        <f>LEN(FurnitureData[[#This Row],[productTitle]])</f>
        <v>128</v>
      </c>
      <c r="J397" s="1"/>
    </row>
    <row r="398" spans="1:10" x14ac:dyDescent="0.3">
      <c r="A398" s="1" t="s">
        <v>352</v>
      </c>
      <c r="B398" s="7">
        <v>91.74</v>
      </c>
      <c r="C398" s="8">
        <v>30</v>
      </c>
      <c r="D398" s="1" t="s">
        <v>5</v>
      </c>
      <c r="E398" s="5">
        <f>FurnitureData[[#This Row],[price]]*FurnitureData[[#This Row],[sold]]</f>
        <v>2752.2</v>
      </c>
      <c r="F398" t="str">
        <f>IF(FurnitureData[[#This Row],[price]]&lt;50,"Under 50",IF(FurnitureData[[#This Row],[price]]&lt;100,"50-100",IF(FurnitureData[[#This Row],[price]]&lt;200,"100-200","Over 200")))</f>
        <v>50-100</v>
      </c>
      <c r="G398" t="str">
        <f>IF(FurnitureData[[#This Row],[sold]]=0,"No Sales",IF(FurnitureData[[#This Row],[sold]]&lt;=10,"Low Sales",IF(FurnitureData[[#This Row],[sold]]&lt;=50,"Medium Sales","High Sales")))</f>
        <v>Medium Sales</v>
      </c>
      <c r="H398" s="1">
        <f>IF(FurnitureData[[#This Row],[price]]&gt;0,FurnitureData[[#This Row],[sold]]/FurnitureData[[#This Row],[price]],0)</f>
        <v>0.32701111837802488</v>
      </c>
      <c r="I398" s="1">
        <f>LEN(FurnitureData[[#This Row],[productTitle]])</f>
        <v>128</v>
      </c>
      <c r="J398" s="1"/>
    </row>
    <row r="399" spans="1:10" x14ac:dyDescent="0.3">
      <c r="A399" s="1" t="s">
        <v>327</v>
      </c>
      <c r="B399" s="7">
        <v>707.04</v>
      </c>
      <c r="C399" s="8">
        <v>1</v>
      </c>
      <c r="D399" s="1" t="s">
        <v>5</v>
      </c>
      <c r="E399" s="5">
        <f>FurnitureData[[#This Row],[price]]*FurnitureData[[#This Row],[sold]]</f>
        <v>707.04</v>
      </c>
      <c r="F399" t="str">
        <f>IF(FurnitureData[[#This Row],[price]]&lt;50,"Under 50",IF(FurnitureData[[#This Row],[price]]&lt;100,"50-100",IF(FurnitureData[[#This Row],[price]]&lt;200,"100-200","Over 200")))</f>
        <v>Over 200</v>
      </c>
      <c r="G399" t="str">
        <f>IF(FurnitureData[[#This Row],[sold]]=0,"No Sales",IF(FurnitureData[[#This Row],[sold]]&lt;=10,"Low Sales",IF(FurnitureData[[#This Row],[sold]]&lt;=50,"Medium Sales","High Sales")))</f>
        <v>Low Sales</v>
      </c>
      <c r="H399" s="1">
        <f>IF(FurnitureData[[#This Row],[price]]&gt;0,FurnitureData[[#This Row],[sold]]/FurnitureData[[#This Row],[price]],0)</f>
        <v>1.414347137361394E-3</v>
      </c>
      <c r="I399" s="1">
        <f>LEN(FurnitureData[[#This Row],[productTitle]])</f>
        <v>128</v>
      </c>
      <c r="J399" s="1"/>
    </row>
    <row r="400" spans="1:10" x14ac:dyDescent="0.3">
      <c r="A400" s="1" t="s">
        <v>353</v>
      </c>
      <c r="B400" s="7">
        <v>366.6</v>
      </c>
      <c r="C400" s="8">
        <v>4</v>
      </c>
      <c r="D400" s="1" t="s">
        <v>5</v>
      </c>
      <c r="E400" s="5">
        <f>FurnitureData[[#This Row],[price]]*FurnitureData[[#This Row],[sold]]</f>
        <v>1466.4</v>
      </c>
      <c r="F400" t="str">
        <f>IF(FurnitureData[[#This Row],[price]]&lt;50,"Under 50",IF(FurnitureData[[#This Row],[price]]&lt;100,"50-100",IF(FurnitureData[[#This Row],[price]]&lt;200,"100-200","Over 200")))</f>
        <v>Over 200</v>
      </c>
      <c r="G400" t="str">
        <f>IF(FurnitureData[[#This Row],[sold]]=0,"No Sales",IF(FurnitureData[[#This Row],[sold]]&lt;=10,"Low Sales",IF(FurnitureData[[#This Row],[sold]]&lt;=50,"Medium Sales","High Sales")))</f>
        <v>Low Sales</v>
      </c>
      <c r="H400" s="1">
        <f>IF(FurnitureData[[#This Row],[price]]&gt;0,FurnitureData[[#This Row],[sold]]/FurnitureData[[#This Row],[price]],0)</f>
        <v>1.0911074740861974E-2</v>
      </c>
      <c r="I400" s="1">
        <f>LEN(FurnitureData[[#This Row],[productTitle]])</f>
        <v>126</v>
      </c>
      <c r="J400" s="1"/>
    </row>
    <row r="401" spans="1:10" x14ac:dyDescent="0.3">
      <c r="A401" s="1" t="s">
        <v>354</v>
      </c>
      <c r="B401" s="7">
        <v>21.92</v>
      </c>
      <c r="C401" s="8">
        <v>19</v>
      </c>
      <c r="D401" s="1" t="s">
        <v>5</v>
      </c>
      <c r="E401" s="5">
        <f>FurnitureData[[#This Row],[price]]*FurnitureData[[#This Row],[sold]]</f>
        <v>416.48</v>
      </c>
      <c r="F401" t="str">
        <f>IF(FurnitureData[[#This Row],[price]]&lt;50,"Under 50",IF(FurnitureData[[#This Row],[price]]&lt;100,"50-100",IF(FurnitureData[[#This Row],[price]]&lt;200,"100-200","Over 200")))</f>
        <v>Under 50</v>
      </c>
      <c r="G401" t="str">
        <f>IF(FurnitureData[[#This Row],[sold]]=0,"No Sales",IF(FurnitureData[[#This Row],[sold]]&lt;=10,"Low Sales",IF(FurnitureData[[#This Row],[sold]]&lt;=50,"Medium Sales","High Sales")))</f>
        <v>Medium Sales</v>
      </c>
      <c r="H401" s="1">
        <f>IF(FurnitureData[[#This Row],[price]]&gt;0,FurnitureData[[#This Row],[sold]]/FurnitureData[[#This Row],[price]],0)</f>
        <v>0.86678832116788318</v>
      </c>
      <c r="I401" s="1">
        <f>LEN(FurnitureData[[#This Row],[productTitle]])</f>
        <v>128</v>
      </c>
      <c r="J401" s="1"/>
    </row>
    <row r="402" spans="1:10" x14ac:dyDescent="0.3">
      <c r="A402" s="1" t="s">
        <v>355</v>
      </c>
      <c r="B402" s="7">
        <v>105.22</v>
      </c>
      <c r="C402" s="8">
        <v>1</v>
      </c>
      <c r="D402" s="1" t="s">
        <v>5</v>
      </c>
      <c r="E402" s="5">
        <f>FurnitureData[[#This Row],[price]]*FurnitureData[[#This Row],[sold]]</f>
        <v>105.22</v>
      </c>
      <c r="F402" t="str">
        <f>IF(FurnitureData[[#This Row],[price]]&lt;50,"Under 50",IF(FurnitureData[[#This Row],[price]]&lt;100,"50-100",IF(FurnitureData[[#This Row],[price]]&lt;200,"100-200","Over 200")))</f>
        <v>100-200</v>
      </c>
      <c r="G402" t="str">
        <f>IF(FurnitureData[[#This Row],[sold]]=0,"No Sales",IF(FurnitureData[[#This Row],[sold]]&lt;=10,"Low Sales",IF(FurnitureData[[#This Row],[sold]]&lt;=50,"Medium Sales","High Sales")))</f>
        <v>Low Sales</v>
      </c>
      <c r="H402" s="1">
        <f>IF(FurnitureData[[#This Row],[price]]&gt;0,FurnitureData[[#This Row],[sold]]/FurnitureData[[#This Row],[price]],0)</f>
        <v>9.5038965976050188E-3</v>
      </c>
      <c r="I402" s="1">
        <f>LEN(FurnitureData[[#This Row],[productTitle]])</f>
        <v>127</v>
      </c>
      <c r="J402" s="1"/>
    </row>
    <row r="403" spans="1:10" x14ac:dyDescent="0.3">
      <c r="A403" s="1" t="s">
        <v>356</v>
      </c>
      <c r="B403" s="7">
        <v>131.04</v>
      </c>
      <c r="C403" s="8">
        <v>0</v>
      </c>
      <c r="D403" s="1" t="s">
        <v>5</v>
      </c>
      <c r="E403" s="5">
        <f>FurnitureData[[#This Row],[price]]*FurnitureData[[#This Row],[sold]]</f>
        <v>0</v>
      </c>
      <c r="F403" t="str">
        <f>IF(FurnitureData[[#This Row],[price]]&lt;50,"Under 50",IF(FurnitureData[[#This Row],[price]]&lt;100,"50-100",IF(FurnitureData[[#This Row],[price]]&lt;200,"100-200","Over 200")))</f>
        <v>100-200</v>
      </c>
      <c r="G403" t="str">
        <f>IF(FurnitureData[[#This Row],[sold]]=0,"No Sales",IF(FurnitureData[[#This Row],[sold]]&lt;=10,"Low Sales",IF(FurnitureData[[#This Row],[sold]]&lt;=50,"Medium Sales","High Sales")))</f>
        <v>No Sales</v>
      </c>
      <c r="H403" s="1">
        <f>IF(FurnitureData[[#This Row],[price]]&gt;0,FurnitureData[[#This Row],[sold]]/FurnitureData[[#This Row],[price]],0)</f>
        <v>0</v>
      </c>
      <c r="I403" s="1">
        <f>LEN(FurnitureData[[#This Row],[productTitle]])</f>
        <v>109</v>
      </c>
      <c r="J403" s="1"/>
    </row>
    <row r="404" spans="1:10" x14ac:dyDescent="0.3">
      <c r="A404" s="1" t="s">
        <v>87</v>
      </c>
      <c r="B404" s="7">
        <v>369.25</v>
      </c>
      <c r="C404" s="8">
        <v>1</v>
      </c>
      <c r="D404" s="1" t="s">
        <v>5</v>
      </c>
      <c r="E404" s="5">
        <f>FurnitureData[[#This Row],[price]]*FurnitureData[[#This Row],[sold]]</f>
        <v>369.25</v>
      </c>
      <c r="F404" t="str">
        <f>IF(FurnitureData[[#This Row],[price]]&lt;50,"Under 50",IF(FurnitureData[[#This Row],[price]]&lt;100,"50-100",IF(FurnitureData[[#This Row],[price]]&lt;200,"100-200","Over 200")))</f>
        <v>Over 200</v>
      </c>
      <c r="G404" t="str">
        <f>IF(FurnitureData[[#This Row],[sold]]=0,"No Sales",IF(FurnitureData[[#This Row],[sold]]&lt;=10,"Low Sales",IF(FurnitureData[[#This Row],[sold]]&lt;=50,"Medium Sales","High Sales")))</f>
        <v>Low Sales</v>
      </c>
      <c r="H404" s="1">
        <f>IF(FurnitureData[[#This Row],[price]]&gt;0,FurnitureData[[#This Row],[sold]]/FurnitureData[[#This Row],[price]],0)</f>
        <v>2.7081922816519972E-3</v>
      </c>
      <c r="I404" s="1">
        <f>LEN(FurnitureData[[#This Row],[productTitle]])</f>
        <v>127</v>
      </c>
      <c r="J404" s="1"/>
    </row>
    <row r="405" spans="1:10" x14ac:dyDescent="0.3">
      <c r="A405" s="1" t="s">
        <v>357</v>
      </c>
      <c r="B405" s="7">
        <v>34.68</v>
      </c>
      <c r="C405" s="8">
        <v>79</v>
      </c>
      <c r="D405" s="1" t="s">
        <v>5</v>
      </c>
      <c r="E405" s="5">
        <f>FurnitureData[[#This Row],[price]]*FurnitureData[[#This Row],[sold]]</f>
        <v>2739.72</v>
      </c>
      <c r="F405" t="str">
        <f>IF(FurnitureData[[#This Row],[price]]&lt;50,"Under 50",IF(FurnitureData[[#This Row],[price]]&lt;100,"50-100",IF(FurnitureData[[#This Row],[price]]&lt;200,"100-200","Over 200")))</f>
        <v>Under 50</v>
      </c>
      <c r="G405" t="str">
        <f>IF(FurnitureData[[#This Row],[sold]]=0,"No Sales",IF(FurnitureData[[#This Row],[sold]]&lt;=10,"Low Sales",IF(FurnitureData[[#This Row],[sold]]&lt;=50,"Medium Sales","High Sales")))</f>
        <v>High Sales</v>
      </c>
      <c r="H405" s="1">
        <f>IF(FurnitureData[[#This Row],[price]]&gt;0,FurnitureData[[#This Row],[sold]]/FurnitureData[[#This Row],[price]],0)</f>
        <v>2.2779700115340256</v>
      </c>
      <c r="I405" s="1">
        <f>LEN(FurnitureData[[#This Row],[productTitle]])</f>
        <v>95</v>
      </c>
      <c r="J405" s="1"/>
    </row>
    <row r="406" spans="1:10" x14ac:dyDescent="0.3">
      <c r="A406" s="1" t="s">
        <v>358</v>
      </c>
      <c r="B406" s="7">
        <v>217.19</v>
      </c>
      <c r="C406" s="8">
        <v>17</v>
      </c>
      <c r="D406" s="1" t="s">
        <v>5</v>
      </c>
      <c r="E406" s="5">
        <f>FurnitureData[[#This Row],[price]]*FurnitureData[[#This Row],[sold]]</f>
        <v>3692.23</v>
      </c>
      <c r="F406" t="str">
        <f>IF(FurnitureData[[#This Row],[price]]&lt;50,"Under 50",IF(FurnitureData[[#This Row],[price]]&lt;100,"50-100",IF(FurnitureData[[#This Row],[price]]&lt;200,"100-200","Over 200")))</f>
        <v>Over 200</v>
      </c>
      <c r="G406" t="str">
        <f>IF(FurnitureData[[#This Row],[sold]]=0,"No Sales",IF(FurnitureData[[#This Row],[sold]]&lt;=10,"Low Sales",IF(FurnitureData[[#This Row],[sold]]&lt;=50,"Medium Sales","High Sales")))</f>
        <v>Medium Sales</v>
      </c>
      <c r="H406" s="1">
        <f>IF(FurnitureData[[#This Row],[price]]&gt;0,FurnitureData[[#This Row],[sold]]/FurnitureData[[#This Row],[price]],0)</f>
        <v>7.8272480316773335E-2</v>
      </c>
      <c r="I406" s="1">
        <f>LEN(FurnitureData[[#This Row],[productTitle]])</f>
        <v>128</v>
      </c>
      <c r="J406" s="1"/>
    </row>
    <row r="407" spans="1:10" x14ac:dyDescent="0.3">
      <c r="A407" s="1" t="s">
        <v>359</v>
      </c>
      <c r="B407" s="7">
        <v>227.47</v>
      </c>
      <c r="C407" s="8">
        <v>0</v>
      </c>
      <c r="D407" s="1" t="s">
        <v>5</v>
      </c>
      <c r="E407" s="5">
        <f>FurnitureData[[#This Row],[price]]*FurnitureData[[#This Row],[sold]]</f>
        <v>0</v>
      </c>
      <c r="F407" t="str">
        <f>IF(FurnitureData[[#This Row],[price]]&lt;50,"Under 50",IF(FurnitureData[[#This Row],[price]]&lt;100,"50-100",IF(FurnitureData[[#This Row],[price]]&lt;200,"100-200","Over 200")))</f>
        <v>Over 200</v>
      </c>
      <c r="G407" t="str">
        <f>IF(FurnitureData[[#This Row],[sold]]=0,"No Sales",IF(FurnitureData[[#This Row],[sold]]&lt;=10,"Low Sales",IF(FurnitureData[[#This Row],[sold]]&lt;=50,"Medium Sales","High Sales")))</f>
        <v>No Sales</v>
      </c>
      <c r="H407" s="1">
        <f>IF(FurnitureData[[#This Row],[price]]&gt;0,FurnitureData[[#This Row],[sold]]/FurnitureData[[#This Row],[price]],0)</f>
        <v>0</v>
      </c>
      <c r="I407" s="1">
        <f>LEN(FurnitureData[[#This Row],[productTitle]])</f>
        <v>119</v>
      </c>
      <c r="J407" s="1"/>
    </row>
    <row r="408" spans="1:10" x14ac:dyDescent="0.3">
      <c r="A408" s="1" t="s">
        <v>360</v>
      </c>
      <c r="B408" s="7">
        <v>57.09</v>
      </c>
      <c r="C408" s="8">
        <v>11</v>
      </c>
      <c r="D408" s="1" t="s">
        <v>5</v>
      </c>
      <c r="E408" s="5">
        <f>FurnitureData[[#This Row],[price]]*FurnitureData[[#This Row],[sold]]</f>
        <v>627.99</v>
      </c>
      <c r="F408" t="str">
        <f>IF(FurnitureData[[#This Row],[price]]&lt;50,"Under 50",IF(FurnitureData[[#This Row],[price]]&lt;100,"50-100",IF(FurnitureData[[#This Row],[price]]&lt;200,"100-200","Over 200")))</f>
        <v>50-100</v>
      </c>
      <c r="G408" t="str">
        <f>IF(FurnitureData[[#This Row],[sold]]=0,"No Sales",IF(FurnitureData[[#This Row],[sold]]&lt;=10,"Low Sales",IF(FurnitureData[[#This Row],[sold]]&lt;=50,"Medium Sales","High Sales")))</f>
        <v>Medium Sales</v>
      </c>
      <c r="H408" s="1">
        <f>IF(FurnitureData[[#This Row],[price]]&gt;0,FurnitureData[[#This Row],[sold]]/FurnitureData[[#This Row],[price]],0)</f>
        <v>0.19267822736030826</v>
      </c>
      <c r="I408" s="1">
        <f>LEN(FurnitureData[[#This Row],[productTitle]])</f>
        <v>124</v>
      </c>
      <c r="J408" s="1"/>
    </row>
    <row r="409" spans="1:10" x14ac:dyDescent="0.3">
      <c r="A409" s="1" t="s">
        <v>361</v>
      </c>
      <c r="B409" s="7">
        <v>33.880000000000003</v>
      </c>
      <c r="C409" s="8">
        <v>0</v>
      </c>
      <c r="D409" s="1" t="s">
        <v>1808</v>
      </c>
      <c r="E409" s="5">
        <f>FurnitureData[[#This Row],[price]]*FurnitureData[[#This Row],[sold]]</f>
        <v>0</v>
      </c>
      <c r="F409" t="str">
        <f>IF(FurnitureData[[#This Row],[price]]&lt;50,"Under 50",IF(FurnitureData[[#This Row],[price]]&lt;100,"50-100",IF(FurnitureData[[#This Row],[price]]&lt;200,"100-200","Over 200")))</f>
        <v>Under 50</v>
      </c>
      <c r="G409" t="str">
        <f>IF(FurnitureData[[#This Row],[sold]]=0,"No Sales",IF(FurnitureData[[#This Row],[sold]]&lt;=10,"Low Sales",IF(FurnitureData[[#This Row],[sold]]&lt;=50,"Medium Sales","High Sales")))</f>
        <v>No Sales</v>
      </c>
      <c r="H409" s="1">
        <f>IF(FurnitureData[[#This Row],[price]]&gt;0,FurnitureData[[#This Row],[sold]]/FurnitureData[[#This Row],[price]],0)</f>
        <v>0</v>
      </c>
      <c r="I409" s="1">
        <f>LEN(FurnitureData[[#This Row],[productTitle]])</f>
        <v>124</v>
      </c>
      <c r="J409" s="1"/>
    </row>
    <row r="410" spans="1:10" x14ac:dyDescent="0.3">
      <c r="A410" s="1" t="s">
        <v>362</v>
      </c>
      <c r="B410" s="7">
        <v>228.12</v>
      </c>
      <c r="C410" s="8">
        <v>5</v>
      </c>
      <c r="D410" s="1" t="s">
        <v>5</v>
      </c>
      <c r="E410" s="5">
        <f>FurnitureData[[#This Row],[price]]*FurnitureData[[#This Row],[sold]]</f>
        <v>1140.5999999999999</v>
      </c>
      <c r="F410" t="str">
        <f>IF(FurnitureData[[#This Row],[price]]&lt;50,"Under 50",IF(FurnitureData[[#This Row],[price]]&lt;100,"50-100",IF(FurnitureData[[#This Row],[price]]&lt;200,"100-200","Over 200")))</f>
        <v>Over 200</v>
      </c>
      <c r="G410" t="str">
        <f>IF(FurnitureData[[#This Row],[sold]]=0,"No Sales",IF(FurnitureData[[#This Row],[sold]]&lt;=10,"Low Sales",IF(FurnitureData[[#This Row],[sold]]&lt;=50,"Medium Sales","High Sales")))</f>
        <v>Low Sales</v>
      </c>
      <c r="H410" s="1">
        <f>IF(FurnitureData[[#This Row],[price]]&gt;0,FurnitureData[[#This Row],[sold]]/FurnitureData[[#This Row],[price]],0)</f>
        <v>2.1918288620024547E-2</v>
      </c>
      <c r="I410" s="1">
        <f>LEN(FurnitureData[[#This Row],[productTitle]])</f>
        <v>121</v>
      </c>
      <c r="J410" s="1"/>
    </row>
    <row r="411" spans="1:10" x14ac:dyDescent="0.3">
      <c r="A411" s="1" t="s">
        <v>363</v>
      </c>
      <c r="B411" s="7">
        <v>63.97</v>
      </c>
      <c r="C411" s="8">
        <v>0</v>
      </c>
      <c r="D411" s="1" t="s">
        <v>5</v>
      </c>
      <c r="E411" s="5">
        <f>FurnitureData[[#This Row],[price]]*FurnitureData[[#This Row],[sold]]</f>
        <v>0</v>
      </c>
      <c r="F411" t="str">
        <f>IF(FurnitureData[[#This Row],[price]]&lt;50,"Under 50",IF(FurnitureData[[#This Row],[price]]&lt;100,"50-100",IF(FurnitureData[[#This Row],[price]]&lt;200,"100-200","Over 200")))</f>
        <v>50-100</v>
      </c>
      <c r="G411" t="str">
        <f>IF(FurnitureData[[#This Row],[sold]]=0,"No Sales",IF(FurnitureData[[#This Row],[sold]]&lt;=10,"Low Sales",IF(FurnitureData[[#This Row],[sold]]&lt;=50,"Medium Sales","High Sales")))</f>
        <v>No Sales</v>
      </c>
      <c r="H411" s="1">
        <f>IF(FurnitureData[[#This Row],[price]]&gt;0,FurnitureData[[#This Row],[sold]]/FurnitureData[[#This Row],[price]],0)</f>
        <v>0</v>
      </c>
      <c r="I411" s="1">
        <f>LEN(FurnitureData[[#This Row],[productTitle]])</f>
        <v>121</v>
      </c>
      <c r="J411" s="1"/>
    </row>
    <row r="412" spans="1:10" x14ac:dyDescent="0.3">
      <c r="A412" s="1" t="s">
        <v>364</v>
      </c>
      <c r="B412" s="7">
        <v>35.32</v>
      </c>
      <c r="C412" s="8">
        <v>22</v>
      </c>
      <c r="D412" s="1" t="s">
        <v>5</v>
      </c>
      <c r="E412" s="5">
        <f>FurnitureData[[#This Row],[price]]*FurnitureData[[#This Row],[sold]]</f>
        <v>777.04</v>
      </c>
      <c r="F412" t="str">
        <f>IF(FurnitureData[[#This Row],[price]]&lt;50,"Under 50",IF(FurnitureData[[#This Row],[price]]&lt;100,"50-100",IF(FurnitureData[[#This Row],[price]]&lt;200,"100-200","Over 200")))</f>
        <v>Under 50</v>
      </c>
      <c r="G412" t="str">
        <f>IF(FurnitureData[[#This Row],[sold]]=0,"No Sales",IF(FurnitureData[[#This Row],[sold]]&lt;=10,"Low Sales",IF(FurnitureData[[#This Row],[sold]]&lt;=50,"Medium Sales","High Sales")))</f>
        <v>Medium Sales</v>
      </c>
      <c r="H412" s="1">
        <f>IF(FurnitureData[[#This Row],[price]]&gt;0,FurnitureData[[#This Row],[sold]]/FurnitureData[[#This Row],[price]],0)</f>
        <v>0.62287655719139301</v>
      </c>
      <c r="I412" s="1">
        <f>LEN(FurnitureData[[#This Row],[productTitle]])</f>
        <v>125</v>
      </c>
      <c r="J412" s="1"/>
    </row>
    <row r="413" spans="1:10" x14ac:dyDescent="0.3">
      <c r="A413" s="1" t="s">
        <v>365</v>
      </c>
      <c r="B413" s="7">
        <v>151.31</v>
      </c>
      <c r="C413" s="8">
        <v>26</v>
      </c>
      <c r="D413" s="1" t="s">
        <v>5</v>
      </c>
      <c r="E413" s="5">
        <f>FurnitureData[[#This Row],[price]]*FurnitureData[[#This Row],[sold]]</f>
        <v>3934.06</v>
      </c>
      <c r="F413" t="str">
        <f>IF(FurnitureData[[#This Row],[price]]&lt;50,"Under 50",IF(FurnitureData[[#This Row],[price]]&lt;100,"50-100",IF(FurnitureData[[#This Row],[price]]&lt;200,"100-200","Over 200")))</f>
        <v>100-200</v>
      </c>
      <c r="G413" t="str">
        <f>IF(FurnitureData[[#This Row],[sold]]=0,"No Sales",IF(FurnitureData[[#This Row],[sold]]&lt;=10,"Low Sales",IF(FurnitureData[[#This Row],[sold]]&lt;=50,"Medium Sales","High Sales")))</f>
        <v>Medium Sales</v>
      </c>
      <c r="H413" s="1">
        <f>IF(FurnitureData[[#This Row],[price]]&gt;0,FurnitureData[[#This Row],[sold]]/FurnitureData[[#This Row],[price]],0)</f>
        <v>0.17183266142356751</v>
      </c>
      <c r="I413" s="1">
        <f>LEN(FurnitureData[[#This Row],[productTitle]])</f>
        <v>124</v>
      </c>
      <c r="J413" s="1"/>
    </row>
    <row r="414" spans="1:10" x14ac:dyDescent="0.3">
      <c r="A414" s="1" t="s">
        <v>366</v>
      </c>
      <c r="B414" s="7">
        <v>301.22000000000003</v>
      </c>
      <c r="C414" s="8">
        <v>1</v>
      </c>
      <c r="D414" s="1" t="s">
        <v>5</v>
      </c>
      <c r="E414" s="5">
        <f>FurnitureData[[#This Row],[price]]*FurnitureData[[#This Row],[sold]]</f>
        <v>301.22000000000003</v>
      </c>
      <c r="F414" t="str">
        <f>IF(FurnitureData[[#This Row],[price]]&lt;50,"Under 50",IF(FurnitureData[[#This Row],[price]]&lt;100,"50-100",IF(FurnitureData[[#This Row],[price]]&lt;200,"100-200","Over 200")))</f>
        <v>Over 200</v>
      </c>
      <c r="G414" t="str">
        <f>IF(FurnitureData[[#This Row],[sold]]=0,"No Sales",IF(FurnitureData[[#This Row],[sold]]&lt;=10,"Low Sales",IF(FurnitureData[[#This Row],[sold]]&lt;=50,"Medium Sales","High Sales")))</f>
        <v>Low Sales</v>
      </c>
      <c r="H414" s="1">
        <f>IF(FurnitureData[[#This Row],[price]]&gt;0,FurnitureData[[#This Row],[sold]]/FurnitureData[[#This Row],[price]],0)</f>
        <v>3.3198326804329058E-3</v>
      </c>
      <c r="I414" s="1">
        <f>LEN(FurnitureData[[#This Row],[productTitle]])</f>
        <v>127</v>
      </c>
      <c r="J414" s="1"/>
    </row>
    <row r="415" spans="1:10" x14ac:dyDescent="0.3">
      <c r="A415" s="1" t="s">
        <v>84</v>
      </c>
      <c r="B415" s="7">
        <v>282.27</v>
      </c>
      <c r="C415" s="8">
        <v>0</v>
      </c>
      <c r="D415" s="1" t="s">
        <v>5</v>
      </c>
      <c r="E415" s="5">
        <f>FurnitureData[[#This Row],[price]]*FurnitureData[[#This Row],[sold]]</f>
        <v>0</v>
      </c>
      <c r="F415" t="str">
        <f>IF(FurnitureData[[#This Row],[price]]&lt;50,"Under 50",IF(FurnitureData[[#This Row],[price]]&lt;100,"50-100",IF(FurnitureData[[#This Row],[price]]&lt;200,"100-200","Over 200")))</f>
        <v>Over 200</v>
      </c>
      <c r="G415" t="str">
        <f>IF(FurnitureData[[#This Row],[sold]]=0,"No Sales",IF(FurnitureData[[#This Row],[sold]]&lt;=10,"Low Sales",IF(FurnitureData[[#This Row],[sold]]&lt;=50,"Medium Sales","High Sales")))</f>
        <v>No Sales</v>
      </c>
      <c r="H415" s="1">
        <f>IF(FurnitureData[[#This Row],[price]]&gt;0,FurnitureData[[#This Row],[sold]]/FurnitureData[[#This Row],[price]],0)</f>
        <v>0</v>
      </c>
      <c r="I415" s="1">
        <f>LEN(FurnitureData[[#This Row],[productTitle]])</f>
        <v>119</v>
      </c>
      <c r="J415" s="1"/>
    </row>
    <row r="416" spans="1:10" x14ac:dyDescent="0.3">
      <c r="A416" s="1" t="s">
        <v>367</v>
      </c>
      <c r="B416" s="7">
        <v>35.19</v>
      </c>
      <c r="C416" s="8">
        <v>28</v>
      </c>
      <c r="D416" s="1" t="s">
        <v>5</v>
      </c>
      <c r="E416" s="5">
        <f>FurnitureData[[#This Row],[price]]*FurnitureData[[#This Row],[sold]]</f>
        <v>985.31999999999994</v>
      </c>
      <c r="F416" t="str">
        <f>IF(FurnitureData[[#This Row],[price]]&lt;50,"Under 50",IF(FurnitureData[[#This Row],[price]]&lt;100,"50-100",IF(FurnitureData[[#This Row],[price]]&lt;200,"100-200","Over 200")))</f>
        <v>Under 50</v>
      </c>
      <c r="G416" t="str">
        <f>IF(FurnitureData[[#This Row],[sold]]=0,"No Sales",IF(FurnitureData[[#This Row],[sold]]&lt;=10,"Low Sales",IF(FurnitureData[[#This Row],[sold]]&lt;=50,"Medium Sales","High Sales")))</f>
        <v>Medium Sales</v>
      </c>
      <c r="H416" s="1">
        <f>IF(FurnitureData[[#This Row],[price]]&gt;0,FurnitureData[[#This Row],[sold]]/FurnitureData[[#This Row],[price]],0)</f>
        <v>0.79568059107701061</v>
      </c>
      <c r="I416" s="1">
        <f>LEN(FurnitureData[[#This Row],[productTitle]])</f>
        <v>127</v>
      </c>
      <c r="J416" s="1"/>
    </row>
    <row r="417" spans="1:10" x14ac:dyDescent="0.3">
      <c r="A417" s="1" t="s">
        <v>320</v>
      </c>
      <c r="B417" s="7">
        <v>241.04</v>
      </c>
      <c r="C417" s="8">
        <v>4</v>
      </c>
      <c r="D417" s="1" t="s">
        <v>5</v>
      </c>
      <c r="E417" s="5">
        <f>FurnitureData[[#This Row],[price]]*FurnitureData[[#This Row],[sold]]</f>
        <v>964.16</v>
      </c>
      <c r="F417" t="str">
        <f>IF(FurnitureData[[#This Row],[price]]&lt;50,"Under 50",IF(FurnitureData[[#This Row],[price]]&lt;100,"50-100",IF(FurnitureData[[#This Row],[price]]&lt;200,"100-200","Over 200")))</f>
        <v>Over 200</v>
      </c>
      <c r="G417" t="str">
        <f>IF(FurnitureData[[#This Row],[sold]]=0,"No Sales",IF(FurnitureData[[#This Row],[sold]]&lt;=10,"Low Sales",IF(FurnitureData[[#This Row],[sold]]&lt;=50,"Medium Sales","High Sales")))</f>
        <v>Low Sales</v>
      </c>
      <c r="H417" s="1">
        <f>IF(FurnitureData[[#This Row],[price]]&gt;0,FurnitureData[[#This Row],[sold]]/FurnitureData[[#This Row],[price]],0)</f>
        <v>1.659475605708596E-2</v>
      </c>
      <c r="I417" s="1">
        <f>LEN(FurnitureData[[#This Row],[productTitle]])</f>
        <v>111</v>
      </c>
      <c r="J417" s="1"/>
    </row>
    <row r="418" spans="1:10" x14ac:dyDescent="0.3">
      <c r="A418" s="1" t="s">
        <v>368</v>
      </c>
      <c r="B418" s="7">
        <v>8.25</v>
      </c>
      <c r="C418" s="8">
        <v>256</v>
      </c>
      <c r="D418" s="1" t="s">
        <v>5</v>
      </c>
      <c r="E418" s="5">
        <f>FurnitureData[[#This Row],[price]]*FurnitureData[[#This Row],[sold]]</f>
        <v>2112</v>
      </c>
      <c r="F418" t="str">
        <f>IF(FurnitureData[[#This Row],[price]]&lt;50,"Under 50",IF(FurnitureData[[#This Row],[price]]&lt;100,"50-100",IF(FurnitureData[[#This Row],[price]]&lt;200,"100-200","Over 200")))</f>
        <v>Under 50</v>
      </c>
      <c r="G418" t="str">
        <f>IF(FurnitureData[[#This Row],[sold]]=0,"No Sales",IF(FurnitureData[[#This Row],[sold]]&lt;=10,"Low Sales",IF(FurnitureData[[#This Row],[sold]]&lt;=50,"Medium Sales","High Sales")))</f>
        <v>High Sales</v>
      </c>
      <c r="H418" s="1">
        <f>IF(FurnitureData[[#This Row],[price]]&gt;0,FurnitureData[[#This Row],[sold]]/FurnitureData[[#This Row],[price]],0)</f>
        <v>31.030303030303031</v>
      </c>
      <c r="I418" s="1">
        <f>LEN(FurnitureData[[#This Row],[productTitle]])</f>
        <v>128</v>
      </c>
      <c r="J418" s="1"/>
    </row>
    <row r="419" spans="1:10" x14ac:dyDescent="0.3">
      <c r="A419" s="1" t="s">
        <v>73</v>
      </c>
      <c r="B419" s="7">
        <v>194.17</v>
      </c>
      <c r="C419" s="8">
        <v>0</v>
      </c>
      <c r="D419" s="1" t="s">
        <v>5</v>
      </c>
      <c r="E419" s="5">
        <f>FurnitureData[[#This Row],[price]]*FurnitureData[[#This Row],[sold]]</f>
        <v>0</v>
      </c>
      <c r="F419" t="str">
        <f>IF(FurnitureData[[#This Row],[price]]&lt;50,"Under 50",IF(FurnitureData[[#This Row],[price]]&lt;100,"50-100",IF(FurnitureData[[#This Row],[price]]&lt;200,"100-200","Over 200")))</f>
        <v>100-200</v>
      </c>
      <c r="G419" t="str">
        <f>IF(FurnitureData[[#This Row],[sold]]=0,"No Sales",IF(FurnitureData[[#This Row],[sold]]&lt;=10,"Low Sales",IF(FurnitureData[[#This Row],[sold]]&lt;=50,"Medium Sales","High Sales")))</f>
        <v>No Sales</v>
      </c>
      <c r="H419" s="1">
        <f>IF(FurnitureData[[#This Row],[price]]&gt;0,FurnitureData[[#This Row],[sold]]/FurnitureData[[#This Row],[price]],0)</f>
        <v>0</v>
      </c>
      <c r="I419" s="1">
        <f>LEN(FurnitureData[[#This Row],[productTitle]])</f>
        <v>117</v>
      </c>
      <c r="J419" s="1"/>
    </row>
    <row r="420" spans="1:10" x14ac:dyDescent="0.3">
      <c r="A420" s="1" t="s">
        <v>369</v>
      </c>
      <c r="B420" s="7">
        <v>94.76</v>
      </c>
      <c r="C420" s="8">
        <v>8</v>
      </c>
      <c r="D420" s="1" t="s">
        <v>5</v>
      </c>
      <c r="E420" s="5">
        <f>FurnitureData[[#This Row],[price]]*FurnitureData[[#This Row],[sold]]</f>
        <v>758.08</v>
      </c>
      <c r="F420" t="str">
        <f>IF(FurnitureData[[#This Row],[price]]&lt;50,"Under 50",IF(FurnitureData[[#This Row],[price]]&lt;100,"50-100",IF(FurnitureData[[#This Row],[price]]&lt;200,"100-200","Over 200")))</f>
        <v>50-100</v>
      </c>
      <c r="G420" t="str">
        <f>IF(FurnitureData[[#This Row],[sold]]=0,"No Sales",IF(FurnitureData[[#This Row],[sold]]&lt;=10,"Low Sales",IF(FurnitureData[[#This Row],[sold]]&lt;=50,"Medium Sales","High Sales")))</f>
        <v>Low Sales</v>
      </c>
      <c r="H420" s="1">
        <f>IF(FurnitureData[[#This Row],[price]]&gt;0,FurnitureData[[#This Row],[sold]]/FurnitureData[[#This Row],[price]],0)</f>
        <v>8.4423807513718863E-2</v>
      </c>
      <c r="I420" s="1">
        <f>LEN(FurnitureData[[#This Row],[productTitle]])</f>
        <v>126</v>
      </c>
      <c r="J420" s="1"/>
    </row>
    <row r="421" spans="1:10" x14ac:dyDescent="0.3">
      <c r="A421" s="1" t="s">
        <v>370</v>
      </c>
      <c r="B421" s="7">
        <v>335.99</v>
      </c>
      <c r="C421" s="8">
        <v>2</v>
      </c>
      <c r="D421" s="1" t="s">
        <v>5</v>
      </c>
      <c r="E421" s="5">
        <f>FurnitureData[[#This Row],[price]]*FurnitureData[[#This Row],[sold]]</f>
        <v>671.98</v>
      </c>
      <c r="F421" t="str">
        <f>IF(FurnitureData[[#This Row],[price]]&lt;50,"Under 50",IF(FurnitureData[[#This Row],[price]]&lt;100,"50-100",IF(FurnitureData[[#This Row],[price]]&lt;200,"100-200","Over 200")))</f>
        <v>Over 200</v>
      </c>
      <c r="G421" t="str">
        <f>IF(FurnitureData[[#This Row],[sold]]=0,"No Sales",IF(FurnitureData[[#This Row],[sold]]&lt;=10,"Low Sales",IF(FurnitureData[[#This Row],[sold]]&lt;=50,"Medium Sales","High Sales")))</f>
        <v>Low Sales</v>
      </c>
      <c r="H421" s="1">
        <f>IF(FurnitureData[[#This Row],[price]]&gt;0,FurnitureData[[#This Row],[sold]]/FurnitureData[[#This Row],[price]],0)</f>
        <v>5.952558111848567E-3</v>
      </c>
      <c r="I421" s="1">
        <f>LEN(FurnitureData[[#This Row],[productTitle]])</f>
        <v>124</v>
      </c>
      <c r="J421" s="1"/>
    </row>
    <row r="422" spans="1:10" x14ac:dyDescent="0.3">
      <c r="A422" s="1" t="s">
        <v>371</v>
      </c>
      <c r="B422" s="7">
        <v>11.37</v>
      </c>
      <c r="C422" s="8">
        <v>5</v>
      </c>
      <c r="D422" s="1" t="s">
        <v>5</v>
      </c>
      <c r="E422" s="5">
        <f>FurnitureData[[#This Row],[price]]*FurnitureData[[#This Row],[sold]]</f>
        <v>56.849999999999994</v>
      </c>
      <c r="F422" t="str">
        <f>IF(FurnitureData[[#This Row],[price]]&lt;50,"Under 50",IF(FurnitureData[[#This Row],[price]]&lt;100,"50-100",IF(FurnitureData[[#This Row],[price]]&lt;200,"100-200","Over 200")))</f>
        <v>Under 50</v>
      </c>
      <c r="G422" t="str">
        <f>IF(FurnitureData[[#This Row],[sold]]=0,"No Sales",IF(FurnitureData[[#This Row],[sold]]&lt;=10,"Low Sales",IF(FurnitureData[[#This Row],[sold]]&lt;=50,"Medium Sales","High Sales")))</f>
        <v>Low Sales</v>
      </c>
      <c r="H422" s="1">
        <f>IF(FurnitureData[[#This Row],[price]]&gt;0,FurnitureData[[#This Row],[sold]]/FurnitureData[[#This Row],[price]],0)</f>
        <v>0.43975373790677225</v>
      </c>
      <c r="I422" s="1">
        <f>LEN(FurnitureData[[#This Row],[productTitle]])</f>
        <v>126</v>
      </c>
      <c r="J422" s="1"/>
    </row>
    <row r="423" spans="1:10" x14ac:dyDescent="0.3">
      <c r="A423" s="1" t="s">
        <v>372</v>
      </c>
      <c r="B423" s="7">
        <v>491.34</v>
      </c>
      <c r="C423" s="8">
        <v>0</v>
      </c>
      <c r="D423" s="1" t="s">
        <v>5</v>
      </c>
      <c r="E423" s="5">
        <f>FurnitureData[[#This Row],[price]]*FurnitureData[[#This Row],[sold]]</f>
        <v>0</v>
      </c>
      <c r="F423" t="str">
        <f>IF(FurnitureData[[#This Row],[price]]&lt;50,"Under 50",IF(FurnitureData[[#This Row],[price]]&lt;100,"50-100",IF(FurnitureData[[#This Row],[price]]&lt;200,"100-200","Over 200")))</f>
        <v>Over 200</v>
      </c>
      <c r="G423" t="str">
        <f>IF(FurnitureData[[#This Row],[sold]]=0,"No Sales",IF(FurnitureData[[#This Row],[sold]]&lt;=10,"Low Sales",IF(FurnitureData[[#This Row],[sold]]&lt;=50,"Medium Sales","High Sales")))</f>
        <v>No Sales</v>
      </c>
      <c r="H423" s="1">
        <f>IF(FurnitureData[[#This Row],[price]]&gt;0,FurnitureData[[#This Row],[sold]]/FurnitureData[[#This Row],[price]],0)</f>
        <v>0</v>
      </c>
      <c r="I423" s="1">
        <f>LEN(FurnitureData[[#This Row],[productTitle]])</f>
        <v>115</v>
      </c>
      <c r="J423" s="1"/>
    </row>
    <row r="424" spans="1:10" x14ac:dyDescent="0.3">
      <c r="A424" s="1" t="s">
        <v>373</v>
      </c>
      <c r="B424" s="7">
        <v>42.77</v>
      </c>
      <c r="C424" s="8">
        <v>12</v>
      </c>
      <c r="D424" s="1" t="s">
        <v>5</v>
      </c>
      <c r="E424" s="5">
        <f>FurnitureData[[#This Row],[price]]*FurnitureData[[#This Row],[sold]]</f>
        <v>513.24</v>
      </c>
      <c r="F424" t="str">
        <f>IF(FurnitureData[[#This Row],[price]]&lt;50,"Under 50",IF(FurnitureData[[#This Row],[price]]&lt;100,"50-100",IF(FurnitureData[[#This Row],[price]]&lt;200,"100-200","Over 200")))</f>
        <v>Under 50</v>
      </c>
      <c r="G424" t="str">
        <f>IF(FurnitureData[[#This Row],[sold]]=0,"No Sales",IF(FurnitureData[[#This Row],[sold]]&lt;=10,"Low Sales",IF(FurnitureData[[#This Row],[sold]]&lt;=50,"Medium Sales","High Sales")))</f>
        <v>Medium Sales</v>
      </c>
      <c r="H424" s="1">
        <f>IF(FurnitureData[[#This Row],[price]]&gt;0,FurnitureData[[#This Row],[sold]]/FurnitureData[[#This Row],[price]],0)</f>
        <v>0.28057049333645079</v>
      </c>
      <c r="I424" s="1">
        <f>LEN(FurnitureData[[#This Row],[productTitle]])</f>
        <v>126</v>
      </c>
      <c r="J424" s="1"/>
    </row>
    <row r="425" spans="1:10" x14ac:dyDescent="0.3">
      <c r="A425" s="1" t="s">
        <v>374</v>
      </c>
      <c r="B425" s="7">
        <v>273.97000000000003</v>
      </c>
      <c r="C425" s="8">
        <v>7</v>
      </c>
      <c r="D425" s="1" t="s">
        <v>5</v>
      </c>
      <c r="E425" s="5">
        <f>FurnitureData[[#This Row],[price]]*FurnitureData[[#This Row],[sold]]</f>
        <v>1917.7900000000002</v>
      </c>
      <c r="F425" t="str">
        <f>IF(FurnitureData[[#This Row],[price]]&lt;50,"Under 50",IF(FurnitureData[[#This Row],[price]]&lt;100,"50-100",IF(FurnitureData[[#This Row],[price]]&lt;200,"100-200","Over 200")))</f>
        <v>Over 200</v>
      </c>
      <c r="G425" t="str">
        <f>IF(FurnitureData[[#This Row],[sold]]=0,"No Sales",IF(FurnitureData[[#This Row],[sold]]&lt;=10,"Low Sales",IF(FurnitureData[[#This Row],[sold]]&lt;=50,"Medium Sales","High Sales")))</f>
        <v>Low Sales</v>
      </c>
      <c r="H425" s="1">
        <f>IF(FurnitureData[[#This Row],[price]]&gt;0,FurnitureData[[#This Row],[sold]]/FurnitureData[[#This Row],[price]],0)</f>
        <v>2.5550242727305907E-2</v>
      </c>
      <c r="I425" s="1">
        <f>LEN(FurnitureData[[#This Row],[productTitle]])</f>
        <v>95</v>
      </c>
      <c r="J425" s="1"/>
    </row>
    <row r="426" spans="1:10" x14ac:dyDescent="0.3">
      <c r="A426" s="1" t="s">
        <v>375</v>
      </c>
      <c r="B426" s="7">
        <v>102.1</v>
      </c>
      <c r="C426" s="8">
        <v>7</v>
      </c>
      <c r="D426" s="1" t="s">
        <v>5</v>
      </c>
      <c r="E426" s="5">
        <f>FurnitureData[[#This Row],[price]]*FurnitureData[[#This Row],[sold]]</f>
        <v>714.69999999999993</v>
      </c>
      <c r="F426" t="str">
        <f>IF(FurnitureData[[#This Row],[price]]&lt;50,"Under 50",IF(FurnitureData[[#This Row],[price]]&lt;100,"50-100",IF(FurnitureData[[#This Row],[price]]&lt;200,"100-200","Over 200")))</f>
        <v>100-200</v>
      </c>
      <c r="G426" t="str">
        <f>IF(FurnitureData[[#This Row],[sold]]=0,"No Sales",IF(FurnitureData[[#This Row],[sold]]&lt;=10,"Low Sales",IF(FurnitureData[[#This Row],[sold]]&lt;=50,"Medium Sales","High Sales")))</f>
        <v>Low Sales</v>
      </c>
      <c r="H426" s="1">
        <f>IF(FurnitureData[[#This Row],[price]]&gt;0,FurnitureData[[#This Row],[sold]]/FurnitureData[[#This Row],[price]],0)</f>
        <v>6.8560235063663086E-2</v>
      </c>
      <c r="I426" s="1">
        <f>LEN(FurnitureData[[#This Row],[productTitle]])</f>
        <v>123</v>
      </c>
      <c r="J426" s="1"/>
    </row>
    <row r="427" spans="1:10" x14ac:dyDescent="0.3">
      <c r="A427" s="1" t="s">
        <v>376</v>
      </c>
      <c r="B427" s="7">
        <v>241.51</v>
      </c>
      <c r="C427" s="8">
        <v>0</v>
      </c>
      <c r="D427" s="1" t="s">
        <v>5</v>
      </c>
      <c r="E427" s="5">
        <f>FurnitureData[[#This Row],[price]]*FurnitureData[[#This Row],[sold]]</f>
        <v>0</v>
      </c>
      <c r="F427" t="str">
        <f>IF(FurnitureData[[#This Row],[price]]&lt;50,"Under 50",IF(FurnitureData[[#This Row],[price]]&lt;100,"50-100",IF(FurnitureData[[#This Row],[price]]&lt;200,"100-200","Over 200")))</f>
        <v>Over 200</v>
      </c>
      <c r="G427" t="str">
        <f>IF(FurnitureData[[#This Row],[sold]]=0,"No Sales",IF(FurnitureData[[#This Row],[sold]]&lt;=10,"Low Sales",IF(FurnitureData[[#This Row],[sold]]&lt;=50,"Medium Sales","High Sales")))</f>
        <v>No Sales</v>
      </c>
      <c r="H427" s="1">
        <f>IF(FurnitureData[[#This Row],[price]]&gt;0,FurnitureData[[#This Row],[sold]]/FurnitureData[[#This Row],[price]],0)</f>
        <v>0</v>
      </c>
      <c r="I427" s="1">
        <f>LEN(FurnitureData[[#This Row],[productTitle]])</f>
        <v>128</v>
      </c>
      <c r="J427" s="1"/>
    </row>
    <row r="428" spans="1:10" x14ac:dyDescent="0.3">
      <c r="A428" s="1" t="s">
        <v>377</v>
      </c>
      <c r="B428" s="7">
        <v>44.68</v>
      </c>
      <c r="C428" s="8">
        <v>2</v>
      </c>
      <c r="D428" s="1" t="s">
        <v>1809</v>
      </c>
      <c r="E428" s="5">
        <f>FurnitureData[[#This Row],[price]]*FurnitureData[[#This Row],[sold]]</f>
        <v>89.36</v>
      </c>
      <c r="F428" t="str">
        <f>IF(FurnitureData[[#This Row],[price]]&lt;50,"Under 50",IF(FurnitureData[[#This Row],[price]]&lt;100,"50-100",IF(FurnitureData[[#This Row],[price]]&lt;200,"100-200","Over 200")))</f>
        <v>Under 50</v>
      </c>
      <c r="G428" t="str">
        <f>IF(FurnitureData[[#This Row],[sold]]=0,"No Sales",IF(FurnitureData[[#This Row],[sold]]&lt;=10,"Low Sales",IF(FurnitureData[[#This Row],[sold]]&lt;=50,"Medium Sales","High Sales")))</f>
        <v>Low Sales</v>
      </c>
      <c r="H428" s="1">
        <f>IF(FurnitureData[[#This Row],[price]]&gt;0,FurnitureData[[#This Row],[sold]]/FurnitureData[[#This Row],[price]],0)</f>
        <v>4.4762757385854966E-2</v>
      </c>
      <c r="I428" s="1">
        <f>LEN(FurnitureData[[#This Row],[productTitle]])</f>
        <v>127</v>
      </c>
      <c r="J428" s="1"/>
    </row>
    <row r="429" spans="1:10" x14ac:dyDescent="0.3">
      <c r="A429" s="1" t="s">
        <v>378</v>
      </c>
      <c r="B429" s="7">
        <v>125.54</v>
      </c>
      <c r="C429" s="8">
        <v>5</v>
      </c>
      <c r="D429" s="1" t="s">
        <v>5</v>
      </c>
      <c r="E429" s="5">
        <f>FurnitureData[[#This Row],[price]]*FurnitureData[[#This Row],[sold]]</f>
        <v>627.70000000000005</v>
      </c>
      <c r="F429" t="str">
        <f>IF(FurnitureData[[#This Row],[price]]&lt;50,"Under 50",IF(FurnitureData[[#This Row],[price]]&lt;100,"50-100",IF(FurnitureData[[#This Row],[price]]&lt;200,"100-200","Over 200")))</f>
        <v>100-200</v>
      </c>
      <c r="G429" t="str">
        <f>IF(FurnitureData[[#This Row],[sold]]=0,"No Sales",IF(FurnitureData[[#This Row],[sold]]&lt;=10,"Low Sales",IF(FurnitureData[[#This Row],[sold]]&lt;=50,"Medium Sales","High Sales")))</f>
        <v>Low Sales</v>
      </c>
      <c r="H429" s="1">
        <f>IF(FurnitureData[[#This Row],[price]]&gt;0,FurnitureData[[#This Row],[sold]]/FurnitureData[[#This Row],[price]],0)</f>
        <v>3.9827943285008757E-2</v>
      </c>
      <c r="I429" s="1">
        <f>LEN(FurnitureData[[#This Row],[productTitle]])</f>
        <v>125</v>
      </c>
      <c r="J429" s="1"/>
    </row>
    <row r="430" spans="1:10" x14ac:dyDescent="0.3">
      <c r="A430" s="1" t="s">
        <v>379</v>
      </c>
      <c r="B430" s="7">
        <v>36.770000000000003</v>
      </c>
      <c r="C430" s="8">
        <v>14</v>
      </c>
      <c r="D430" s="1" t="s">
        <v>5</v>
      </c>
      <c r="E430" s="5">
        <f>FurnitureData[[#This Row],[price]]*FurnitureData[[#This Row],[sold]]</f>
        <v>514.78000000000009</v>
      </c>
      <c r="F430" t="str">
        <f>IF(FurnitureData[[#This Row],[price]]&lt;50,"Under 50",IF(FurnitureData[[#This Row],[price]]&lt;100,"50-100",IF(FurnitureData[[#This Row],[price]]&lt;200,"100-200","Over 200")))</f>
        <v>Under 50</v>
      </c>
      <c r="G430" t="str">
        <f>IF(FurnitureData[[#This Row],[sold]]=0,"No Sales",IF(FurnitureData[[#This Row],[sold]]&lt;=10,"Low Sales",IF(FurnitureData[[#This Row],[sold]]&lt;=50,"Medium Sales","High Sales")))</f>
        <v>Medium Sales</v>
      </c>
      <c r="H430" s="1">
        <f>IF(FurnitureData[[#This Row],[price]]&gt;0,FurnitureData[[#This Row],[sold]]/FurnitureData[[#This Row],[price]],0)</f>
        <v>0.38074517269513186</v>
      </c>
      <c r="I430" s="1">
        <f>LEN(FurnitureData[[#This Row],[productTitle]])</f>
        <v>128</v>
      </c>
      <c r="J430" s="1"/>
    </row>
    <row r="431" spans="1:10" x14ac:dyDescent="0.3">
      <c r="A431" s="1" t="s">
        <v>380</v>
      </c>
      <c r="B431" s="7">
        <v>58.1</v>
      </c>
      <c r="C431" s="8">
        <v>0</v>
      </c>
      <c r="D431" s="1" t="s">
        <v>5</v>
      </c>
      <c r="E431" s="5">
        <f>FurnitureData[[#This Row],[price]]*FurnitureData[[#This Row],[sold]]</f>
        <v>0</v>
      </c>
      <c r="F431" t="str">
        <f>IF(FurnitureData[[#This Row],[price]]&lt;50,"Under 50",IF(FurnitureData[[#This Row],[price]]&lt;100,"50-100",IF(FurnitureData[[#This Row],[price]]&lt;200,"100-200","Over 200")))</f>
        <v>50-100</v>
      </c>
      <c r="G431" t="str">
        <f>IF(FurnitureData[[#This Row],[sold]]=0,"No Sales",IF(FurnitureData[[#This Row],[sold]]&lt;=10,"Low Sales",IF(FurnitureData[[#This Row],[sold]]&lt;=50,"Medium Sales","High Sales")))</f>
        <v>No Sales</v>
      </c>
      <c r="H431" s="1">
        <f>IF(FurnitureData[[#This Row],[price]]&gt;0,FurnitureData[[#This Row],[sold]]/FurnitureData[[#This Row],[price]],0)</f>
        <v>0</v>
      </c>
      <c r="I431" s="1">
        <f>LEN(FurnitureData[[#This Row],[productTitle]])</f>
        <v>128</v>
      </c>
      <c r="J431" s="1"/>
    </row>
    <row r="432" spans="1:10" x14ac:dyDescent="0.3">
      <c r="A432" s="1" t="s">
        <v>381</v>
      </c>
      <c r="B432" s="7">
        <v>50.76</v>
      </c>
      <c r="C432" s="8">
        <v>3</v>
      </c>
      <c r="D432" s="1" t="s">
        <v>5</v>
      </c>
      <c r="E432" s="5">
        <f>FurnitureData[[#This Row],[price]]*FurnitureData[[#This Row],[sold]]</f>
        <v>152.28</v>
      </c>
      <c r="F432" t="str">
        <f>IF(FurnitureData[[#This Row],[price]]&lt;50,"Under 50",IF(FurnitureData[[#This Row],[price]]&lt;100,"50-100",IF(FurnitureData[[#This Row],[price]]&lt;200,"100-200","Over 200")))</f>
        <v>50-100</v>
      </c>
      <c r="G432" t="str">
        <f>IF(FurnitureData[[#This Row],[sold]]=0,"No Sales",IF(FurnitureData[[#This Row],[sold]]&lt;=10,"Low Sales",IF(FurnitureData[[#This Row],[sold]]&lt;=50,"Medium Sales","High Sales")))</f>
        <v>Low Sales</v>
      </c>
      <c r="H432" s="1">
        <f>IF(FurnitureData[[#This Row],[price]]&gt;0,FurnitureData[[#This Row],[sold]]/FurnitureData[[#This Row],[price]],0)</f>
        <v>5.9101654846335699E-2</v>
      </c>
      <c r="I432" s="1">
        <f>LEN(FurnitureData[[#This Row],[productTitle]])</f>
        <v>128</v>
      </c>
      <c r="J432" s="1"/>
    </row>
    <row r="433" spans="1:10" x14ac:dyDescent="0.3">
      <c r="A433" s="1" t="s">
        <v>382</v>
      </c>
      <c r="B433" s="7">
        <v>493.67</v>
      </c>
      <c r="C433" s="8">
        <v>4</v>
      </c>
      <c r="D433" s="1" t="s">
        <v>5</v>
      </c>
      <c r="E433" s="5">
        <f>FurnitureData[[#This Row],[price]]*FurnitureData[[#This Row],[sold]]</f>
        <v>1974.68</v>
      </c>
      <c r="F433" t="str">
        <f>IF(FurnitureData[[#This Row],[price]]&lt;50,"Under 50",IF(FurnitureData[[#This Row],[price]]&lt;100,"50-100",IF(FurnitureData[[#This Row],[price]]&lt;200,"100-200","Over 200")))</f>
        <v>Over 200</v>
      </c>
      <c r="G433" t="str">
        <f>IF(FurnitureData[[#This Row],[sold]]=0,"No Sales",IF(FurnitureData[[#This Row],[sold]]&lt;=10,"Low Sales",IF(FurnitureData[[#This Row],[sold]]&lt;=50,"Medium Sales","High Sales")))</f>
        <v>Low Sales</v>
      </c>
      <c r="H433" s="1">
        <f>IF(FurnitureData[[#This Row],[price]]&gt;0,FurnitureData[[#This Row],[sold]]/FurnitureData[[#This Row],[price]],0)</f>
        <v>8.1025786456539791E-3</v>
      </c>
      <c r="I433" s="1">
        <f>LEN(FurnitureData[[#This Row],[productTitle]])</f>
        <v>126</v>
      </c>
      <c r="J433" s="1"/>
    </row>
    <row r="434" spans="1:10" x14ac:dyDescent="0.3">
      <c r="A434" s="1" t="s">
        <v>383</v>
      </c>
      <c r="B434" s="7">
        <v>144.84</v>
      </c>
      <c r="C434" s="8">
        <v>2</v>
      </c>
      <c r="D434" s="1" t="s">
        <v>5</v>
      </c>
      <c r="E434" s="5">
        <f>FurnitureData[[#This Row],[price]]*FurnitureData[[#This Row],[sold]]</f>
        <v>289.68</v>
      </c>
      <c r="F434" t="str">
        <f>IF(FurnitureData[[#This Row],[price]]&lt;50,"Under 50",IF(FurnitureData[[#This Row],[price]]&lt;100,"50-100",IF(FurnitureData[[#This Row],[price]]&lt;200,"100-200","Over 200")))</f>
        <v>100-200</v>
      </c>
      <c r="G434" t="str">
        <f>IF(FurnitureData[[#This Row],[sold]]=0,"No Sales",IF(FurnitureData[[#This Row],[sold]]&lt;=10,"Low Sales",IF(FurnitureData[[#This Row],[sold]]&lt;=50,"Medium Sales","High Sales")))</f>
        <v>Low Sales</v>
      </c>
      <c r="H434" s="1">
        <f>IF(FurnitureData[[#This Row],[price]]&gt;0,FurnitureData[[#This Row],[sold]]/FurnitureData[[#This Row],[price]],0)</f>
        <v>1.3808340237503451E-2</v>
      </c>
      <c r="I434" s="1">
        <f>LEN(FurnitureData[[#This Row],[productTitle]])</f>
        <v>127</v>
      </c>
      <c r="J434" s="1"/>
    </row>
    <row r="435" spans="1:10" x14ac:dyDescent="0.3">
      <c r="A435" s="1" t="s">
        <v>301</v>
      </c>
      <c r="B435" s="7">
        <v>805.08</v>
      </c>
      <c r="C435" s="8">
        <v>0</v>
      </c>
      <c r="D435" s="1" t="s">
        <v>5</v>
      </c>
      <c r="E435" s="5">
        <f>FurnitureData[[#This Row],[price]]*FurnitureData[[#This Row],[sold]]</f>
        <v>0</v>
      </c>
      <c r="F435" t="str">
        <f>IF(FurnitureData[[#This Row],[price]]&lt;50,"Under 50",IF(FurnitureData[[#This Row],[price]]&lt;100,"50-100",IF(FurnitureData[[#This Row],[price]]&lt;200,"100-200","Over 200")))</f>
        <v>Over 200</v>
      </c>
      <c r="G435" t="str">
        <f>IF(FurnitureData[[#This Row],[sold]]=0,"No Sales",IF(FurnitureData[[#This Row],[sold]]&lt;=10,"Low Sales",IF(FurnitureData[[#This Row],[sold]]&lt;=50,"Medium Sales","High Sales")))</f>
        <v>No Sales</v>
      </c>
      <c r="H435" s="1">
        <f>IF(FurnitureData[[#This Row],[price]]&gt;0,FurnitureData[[#This Row],[sold]]/FurnitureData[[#This Row],[price]],0)</f>
        <v>0</v>
      </c>
      <c r="I435" s="1">
        <f>LEN(FurnitureData[[#This Row],[productTitle]])</f>
        <v>71</v>
      </c>
      <c r="J435" s="1"/>
    </row>
    <row r="436" spans="1:10" x14ac:dyDescent="0.3">
      <c r="A436" s="1" t="s">
        <v>384</v>
      </c>
      <c r="B436" s="7">
        <v>361.31</v>
      </c>
      <c r="C436" s="8">
        <v>0</v>
      </c>
      <c r="D436" s="1" t="s">
        <v>5</v>
      </c>
      <c r="E436" s="5">
        <f>FurnitureData[[#This Row],[price]]*FurnitureData[[#This Row],[sold]]</f>
        <v>0</v>
      </c>
      <c r="F436" t="str">
        <f>IF(FurnitureData[[#This Row],[price]]&lt;50,"Under 50",IF(FurnitureData[[#This Row],[price]]&lt;100,"50-100",IF(FurnitureData[[#This Row],[price]]&lt;200,"100-200","Over 200")))</f>
        <v>Over 200</v>
      </c>
      <c r="G436" t="str">
        <f>IF(FurnitureData[[#This Row],[sold]]=0,"No Sales",IF(FurnitureData[[#This Row],[sold]]&lt;=10,"Low Sales",IF(FurnitureData[[#This Row],[sold]]&lt;=50,"Medium Sales","High Sales")))</f>
        <v>No Sales</v>
      </c>
      <c r="H436" s="1">
        <f>IF(FurnitureData[[#This Row],[price]]&gt;0,FurnitureData[[#This Row],[sold]]/FurnitureData[[#This Row],[price]],0)</f>
        <v>0</v>
      </c>
      <c r="I436" s="1">
        <f>LEN(FurnitureData[[#This Row],[productTitle]])</f>
        <v>115</v>
      </c>
      <c r="J436" s="1"/>
    </row>
    <row r="437" spans="1:10" x14ac:dyDescent="0.3">
      <c r="A437" s="1" t="s">
        <v>385</v>
      </c>
      <c r="B437" s="7">
        <v>12.12</v>
      </c>
      <c r="C437" s="8">
        <v>6</v>
      </c>
      <c r="D437" s="1" t="s">
        <v>5</v>
      </c>
      <c r="E437" s="5">
        <f>FurnitureData[[#This Row],[price]]*FurnitureData[[#This Row],[sold]]</f>
        <v>72.72</v>
      </c>
      <c r="F437" t="str">
        <f>IF(FurnitureData[[#This Row],[price]]&lt;50,"Under 50",IF(FurnitureData[[#This Row],[price]]&lt;100,"50-100",IF(FurnitureData[[#This Row],[price]]&lt;200,"100-200","Over 200")))</f>
        <v>Under 50</v>
      </c>
      <c r="G437" t="str">
        <f>IF(FurnitureData[[#This Row],[sold]]=0,"No Sales",IF(FurnitureData[[#This Row],[sold]]&lt;=10,"Low Sales",IF(FurnitureData[[#This Row],[sold]]&lt;=50,"Medium Sales","High Sales")))</f>
        <v>Low Sales</v>
      </c>
      <c r="H437" s="1">
        <f>IF(FurnitureData[[#This Row],[price]]&gt;0,FurnitureData[[#This Row],[sold]]/FurnitureData[[#This Row],[price]],0)</f>
        <v>0.4950495049504951</v>
      </c>
      <c r="I437" s="1">
        <f>LEN(FurnitureData[[#This Row],[productTitle]])</f>
        <v>124</v>
      </c>
      <c r="J437" s="1"/>
    </row>
    <row r="438" spans="1:10" x14ac:dyDescent="0.3">
      <c r="A438" s="1" t="s">
        <v>386</v>
      </c>
      <c r="B438" s="7">
        <v>103.5</v>
      </c>
      <c r="C438" s="8">
        <v>2</v>
      </c>
      <c r="D438" s="1" t="s">
        <v>5</v>
      </c>
      <c r="E438" s="5">
        <f>FurnitureData[[#This Row],[price]]*FurnitureData[[#This Row],[sold]]</f>
        <v>207</v>
      </c>
      <c r="F438" t="str">
        <f>IF(FurnitureData[[#This Row],[price]]&lt;50,"Under 50",IF(FurnitureData[[#This Row],[price]]&lt;100,"50-100",IF(FurnitureData[[#This Row],[price]]&lt;200,"100-200","Over 200")))</f>
        <v>100-200</v>
      </c>
      <c r="G438" t="str">
        <f>IF(FurnitureData[[#This Row],[sold]]=0,"No Sales",IF(FurnitureData[[#This Row],[sold]]&lt;=10,"Low Sales",IF(FurnitureData[[#This Row],[sold]]&lt;=50,"Medium Sales","High Sales")))</f>
        <v>Low Sales</v>
      </c>
      <c r="H438" s="1">
        <f>IF(FurnitureData[[#This Row],[price]]&gt;0,FurnitureData[[#This Row],[sold]]/FurnitureData[[#This Row],[price]],0)</f>
        <v>1.932367149758454E-2</v>
      </c>
      <c r="I438" s="1">
        <f>LEN(FurnitureData[[#This Row],[productTitle]])</f>
        <v>127</v>
      </c>
      <c r="J438" s="1"/>
    </row>
    <row r="439" spans="1:10" x14ac:dyDescent="0.3">
      <c r="A439" s="1" t="s">
        <v>387</v>
      </c>
      <c r="B439" s="7">
        <v>282.52999999999997</v>
      </c>
      <c r="C439" s="8">
        <v>0</v>
      </c>
      <c r="D439" s="1" t="s">
        <v>5</v>
      </c>
      <c r="E439" s="5">
        <f>FurnitureData[[#This Row],[price]]*FurnitureData[[#This Row],[sold]]</f>
        <v>0</v>
      </c>
      <c r="F439" t="str">
        <f>IF(FurnitureData[[#This Row],[price]]&lt;50,"Under 50",IF(FurnitureData[[#This Row],[price]]&lt;100,"50-100",IF(FurnitureData[[#This Row],[price]]&lt;200,"100-200","Over 200")))</f>
        <v>Over 200</v>
      </c>
      <c r="G439" t="str">
        <f>IF(FurnitureData[[#This Row],[sold]]=0,"No Sales",IF(FurnitureData[[#This Row],[sold]]&lt;=10,"Low Sales",IF(FurnitureData[[#This Row],[sold]]&lt;=50,"Medium Sales","High Sales")))</f>
        <v>No Sales</v>
      </c>
      <c r="H439" s="1">
        <f>IF(FurnitureData[[#This Row],[price]]&gt;0,FurnitureData[[#This Row],[sold]]/FurnitureData[[#This Row],[price]],0)</f>
        <v>0</v>
      </c>
      <c r="I439" s="1">
        <f>LEN(FurnitureData[[#This Row],[productTitle]])</f>
        <v>46</v>
      </c>
      <c r="J439" s="1"/>
    </row>
    <row r="440" spans="1:10" x14ac:dyDescent="0.3">
      <c r="A440" s="1" t="s">
        <v>388</v>
      </c>
      <c r="B440" s="7">
        <v>302.44</v>
      </c>
      <c r="C440" s="8">
        <v>1</v>
      </c>
      <c r="D440" s="1" t="s">
        <v>5</v>
      </c>
      <c r="E440" s="5">
        <f>FurnitureData[[#This Row],[price]]*FurnitureData[[#This Row],[sold]]</f>
        <v>302.44</v>
      </c>
      <c r="F440" t="str">
        <f>IF(FurnitureData[[#This Row],[price]]&lt;50,"Under 50",IF(FurnitureData[[#This Row],[price]]&lt;100,"50-100",IF(FurnitureData[[#This Row],[price]]&lt;200,"100-200","Over 200")))</f>
        <v>Over 200</v>
      </c>
      <c r="G440" t="str">
        <f>IF(FurnitureData[[#This Row],[sold]]=0,"No Sales",IF(FurnitureData[[#This Row],[sold]]&lt;=10,"Low Sales",IF(FurnitureData[[#This Row],[sold]]&lt;=50,"Medium Sales","High Sales")))</f>
        <v>Low Sales</v>
      </c>
      <c r="H440" s="1">
        <f>IF(FurnitureData[[#This Row],[price]]&gt;0,FurnitureData[[#This Row],[sold]]/FurnitureData[[#This Row],[price]],0)</f>
        <v>3.3064409469646871E-3</v>
      </c>
      <c r="I440" s="1">
        <f>LEN(FurnitureData[[#This Row],[productTitle]])</f>
        <v>124</v>
      </c>
      <c r="J440" s="1"/>
    </row>
    <row r="441" spans="1:10" x14ac:dyDescent="0.3">
      <c r="A441" s="1" t="s">
        <v>389</v>
      </c>
      <c r="B441" s="7">
        <v>320.04000000000002</v>
      </c>
      <c r="C441" s="8">
        <v>3</v>
      </c>
      <c r="D441" s="1" t="s">
        <v>5</v>
      </c>
      <c r="E441" s="5">
        <f>FurnitureData[[#This Row],[price]]*FurnitureData[[#This Row],[sold]]</f>
        <v>960.12000000000012</v>
      </c>
      <c r="F441" t="str">
        <f>IF(FurnitureData[[#This Row],[price]]&lt;50,"Under 50",IF(FurnitureData[[#This Row],[price]]&lt;100,"50-100",IF(FurnitureData[[#This Row],[price]]&lt;200,"100-200","Over 200")))</f>
        <v>Over 200</v>
      </c>
      <c r="G441" t="str">
        <f>IF(FurnitureData[[#This Row],[sold]]=0,"No Sales",IF(FurnitureData[[#This Row],[sold]]&lt;=10,"Low Sales",IF(FurnitureData[[#This Row],[sold]]&lt;=50,"Medium Sales","High Sales")))</f>
        <v>Low Sales</v>
      </c>
      <c r="H441" s="1">
        <f>IF(FurnitureData[[#This Row],[price]]&gt;0,FurnitureData[[#This Row],[sold]]/FurnitureData[[#This Row],[price]],0)</f>
        <v>9.3738282714660656E-3</v>
      </c>
      <c r="I441" s="1">
        <f>LEN(FurnitureData[[#This Row],[productTitle]])</f>
        <v>127</v>
      </c>
      <c r="J441" s="1"/>
    </row>
    <row r="442" spans="1:10" x14ac:dyDescent="0.3">
      <c r="A442" s="1" t="s">
        <v>390</v>
      </c>
      <c r="B442" s="7">
        <v>242.08</v>
      </c>
      <c r="C442" s="8">
        <v>21</v>
      </c>
      <c r="D442" s="1" t="s">
        <v>5</v>
      </c>
      <c r="E442" s="5">
        <f>FurnitureData[[#This Row],[price]]*FurnitureData[[#This Row],[sold]]</f>
        <v>5083.68</v>
      </c>
      <c r="F442" t="str">
        <f>IF(FurnitureData[[#This Row],[price]]&lt;50,"Under 50",IF(FurnitureData[[#This Row],[price]]&lt;100,"50-100",IF(FurnitureData[[#This Row],[price]]&lt;200,"100-200","Over 200")))</f>
        <v>Over 200</v>
      </c>
      <c r="G442" t="str">
        <f>IF(FurnitureData[[#This Row],[sold]]=0,"No Sales",IF(FurnitureData[[#This Row],[sold]]&lt;=10,"Low Sales",IF(FurnitureData[[#This Row],[sold]]&lt;=50,"Medium Sales","High Sales")))</f>
        <v>Medium Sales</v>
      </c>
      <c r="H442" s="1">
        <f>IF(FurnitureData[[#This Row],[price]]&gt;0,FurnitureData[[#This Row],[sold]]/FurnitureData[[#This Row],[price]],0)</f>
        <v>8.6748182419035022E-2</v>
      </c>
      <c r="I442" s="1">
        <f>LEN(FurnitureData[[#This Row],[productTitle]])</f>
        <v>124</v>
      </c>
      <c r="J442" s="1"/>
    </row>
    <row r="443" spans="1:10" x14ac:dyDescent="0.3">
      <c r="A443" s="1" t="s">
        <v>391</v>
      </c>
      <c r="B443" s="7">
        <v>202.49</v>
      </c>
      <c r="C443" s="8">
        <v>0</v>
      </c>
      <c r="D443" s="1" t="s">
        <v>5</v>
      </c>
      <c r="E443" s="5">
        <f>FurnitureData[[#This Row],[price]]*FurnitureData[[#This Row],[sold]]</f>
        <v>0</v>
      </c>
      <c r="F443" t="str">
        <f>IF(FurnitureData[[#This Row],[price]]&lt;50,"Under 50",IF(FurnitureData[[#This Row],[price]]&lt;100,"50-100",IF(FurnitureData[[#This Row],[price]]&lt;200,"100-200","Over 200")))</f>
        <v>Over 200</v>
      </c>
      <c r="G443" t="str">
        <f>IF(FurnitureData[[#This Row],[sold]]=0,"No Sales",IF(FurnitureData[[#This Row],[sold]]&lt;=10,"Low Sales",IF(FurnitureData[[#This Row],[sold]]&lt;=50,"Medium Sales","High Sales")))</f>
        <v>No Sales</v>
      </c>
      <c r="H443" s="1">
        <f>IF(FurnitureData[[#This Row],[price]]&gt;0,FurnitureData[[#This Row],[sold]]/FurnitureData[[#This Row],[price]],0)</f>
        <v>0</v>
      </c>
      <c r="I443" s="1">
        <f>LEN(FurnitureData[[#This Row],[productTitle]])</f>
        <v>124</v>
      </c>
      <c r="J443" s="1"/>
    </row>
    <row r="444" spans="1:10" x14ac:dyDescent="0.3">
      <c r="A444" s="1" t="s">
        <v>392</v>
      </c>
      <c r="B444" s="7">
        <v>32.81</v>
      </c>
      <c r="C444" s="8">
        <v>7</v>
      </c>
      <c r="D444" s="1" t="s">
        <v>5</v>
      </c>
      <c r="E444" s="5">
        <f>FurnitureData[[#This Row],[price]]*FurnitureData[[#This Row],[sold]]</f>
        <v>229.67000000000002</v>
      </c>
      <c r="F444" t="str">
        <f>IF(FurnitureData[[#This Row],[price]]&lt;50,"Under 50",IF(FurnitureData[[#This Row],[price]]&lt;100,"50-100",IF(FurnitureData[[#This Row],[price]]&lt;200,"100-200","Over 200")))</f>
        <v>Under 50</v>
      </c>
      <c r="G444" t="str">
        <f>IF(FurnitureData[[#This Row],[sold]]=0,"No Sales",IF(FurnitureData[[#This Row],[sold]]&lt;=10,"Low Sales",IF(FurnitureData[[#This Row],[sold]]&lt;=50,"Medium Sales","High Sales")))</f>
        <v>Low Sales</v>
      </c>
      <c r="H444" s="1">
        <f>IF(FurnitureData[[#This Row],[price]]&gt;0,FurnitureData[[#This Row],[sold]]/FurnitureData[[#This Row],[price]],0)</f>
        <v>0.21334958854007924</v>
      </c>
      <c r="I444" s="1">
        <f>LEN(FurnitureData[[#This Row],[productTitle]])</f>
        <v>128</v>
      </c>
      <c r="J444" s="1"/>
    </row>
    <row r="445" spans="1:10" x14ac:dyDescent="0.3">
      <c r="A445" s="1" t="s">
        <v>393</v>
      </c>
      <c r="B445" s="7">
        <v>25.1</v>
      </c>
      <c r="C445" s="8">
        <v>38</v>
      </c>
      <c r="D445" s="1" t="s">
        <v>5</v>
      </c>
      <c r="E445" s="5">
        <f>FurnitureData[[#This Row],[price]]*FurnitureData[[#This Row],[sold]]</f>
        <v>953.80000000000007</v>
      </c>
      <c r="F445" t="str">
        <f>IF(FurnitureData[[#This Row],[price]]&lt;50,"Under 50",IF(FurnitureData[[#This Row],[price]]&lt;100,"50-100",IF(FurnitureData[[#This Row],[price]]&lt;200,"100-200","Over 200")))</f>
        <v>Under 50</v>
      </c>
      <c r="G445" t="str">
        <f>IF(FurnitureData[[#This Row],[sold]]=0,"No Sales",IF(FurnitureData[[#This Row],[sold]]&lt;=10,"Low Sales",IF(FurnitureData[[#This Row],[sold]]&lt;=50,"Medium Sales","High Sales")))</f>
        <v>Medium Sales</v>
      </c>
      <c r="H445" s="1">
        <f>IF(FurnitureData[[#This Row],[price]]&gt;0,FurnitureData[[#This Row],[sold]]/FurnitureData[[#This Row],[price]],0)</f>
        <v>1.5139442231075697</v>
      </c>
      <c r="I445" s="1">
        <f>LEN(FurnitureData[[#This Row],[productTitle]])</f>
        <v>122</v>
      </c>
      <c r="J445" s="1"/>
    </row>
    <row r="446" spans="1:10" x14ac:dyDescent="0.3">
      <c r="A446" s="1" t="s">
        <v>394</v>
      </c>
      <c r="B446" s="7">
        <v>133.87</v>
      </c>
      <c r="C446" s="8">
        <v>3</v>
      </c>
      <c r="D446" s="1" t="s">
        <v>5</v>
      </c>
      <c r="E446" s="5">
        <f>FurnitureData[[#This Row],[price]]*FurnitureData[[#This Row],[sold]]</f>
        <v>401.61</v>
      </c>
      <c r="F446" t="str">
        <f>IF(FurnitureData[[#This Row],[price]]&lt;50,"Under 50",IF(FurnitureData[[#This Row],[price]]&lt;100,"50-100",IF(FurnitureData[[#This Row],[price]]&lt;200,"100-200","Over 200")))</f>
        <v>100-200</v>
      </c>
      <c r="G446" t="str">
        <f>IF(FurnitureData[[#This Row],[sold]]=0,"No Sales",IF(FurnitureData[[#This Row],[sold]]&lt;=10,"Low Sales",IF(FurnitureData[[#This Row],[sold]]&lt;=50,"Medium Sales","High Sales")))</f>
        <v>Low Sales</v>
      </c>
      <c r="H446" s="1">
        <f>IF(FurnitureData[[#This Row],[price]]&gt;0,FurnitureData[[#This Row],[sold]]/FurnitureData[[#This Row],[price]],0)</f>
        <v>2.240980055277508E-2</v>
      </c>
      <c r="I446" s="1">
        <f>LEN(FurnitureData[[#This Row],[productTitle]])</f>
        <v>93</v>
      </c>
      <c r="J446" s="1"/>
    </row>
    <row r="447" spans="1:10" x14ac:dyDescent="0.3">
      <c r="A447" s="1" t="s">
        <v>395</v>
      </c>
      <c r="B447" s="7">
        <v>43.2</v>
      </c>
      <c r="C447" s="8">
        <v>0</v>
      </c>
      <c r="D447" s="1" t="s">
        <v>5</v>
      </c>
      <c r="E447" s="5">
        <f>FurnitureData[[#This Row],[price]]*FurnitureData[[#This Row],[sold]]</f>
        <v>0</v>
      </c>
      <c r="F447" t="str">
        <f>IF(FurnitureData[[#This Row],[price]]&lt;50,"Under 50",IF(FurnitureData[[#This Row],[price]]&lt;100,"50-100",IF(FurnitureData[[#This Row],[price]]&lt;200,"100-200","Over 200")))</f>
        <v>Under 50</v>
      </c>
      <c r="G447" t="str">
        <f>IF(FurnitureData[[#This Row],[sold]]=0,"No Sales",IF(FurnitureData[[#This Row],[sold]]&lt;=10,"Low Sales",IF(FurnitureData[[#This Row],[sold]]&lt;=50,"Medium Sales","High Sales")))</f>
        <v>No Sales</v>
      </c>
      <c r="H447" s="1">
        <f>IF(FurnitureData[[#This Row],[price]]&gt;0,FurnitureData[[#This Row],[sold]]/FurnitureData[[#This Row],[price]],0)</f>
        <v>0</v>
      </c>
      <c r="I447" s="1">
        <f>LEN(FurnitureData[[#This Row],[productTitle]])</f>
        <v>125</v>
      </c>
      <c r="J447" s="1"/>
    </row>
    <row r="448" spans="1:10" x14ac:dyDescent="0.3">
      <c r="A448" s="1" t="s">
        <v>328</v>
      </c>
      <c r="B448" s="7">
        <v>357.43</v>
      </c>
      <c r="C448" s="8">
        <v>1</v>
      </c>
      <c r="D448" s="1" t="s">
        <v>5</v>
      </c>
      <c r="E448" s="5">
        <f>FurnitureData[[#This Row],[price]]*FurnitureData[[#This Row],[sold]]</f>
        <v>357.43</v>
      </c>
      <c r="F448" t="str">
        <f>IF(FurnitureData[[#This Row],[price]]&lt;50,"Under 50",IF(FurnitureData[[#This Row],[price]]&lt;100,"50-100",IF(FurnitureData[[#This Row],[price]]&lt;200,"100-200","Over 200")))</f>
        <v>Over 200</v>
      </c>
      <c r="G448" t="str">
        <f>IF(FurnitureData[[#This Row],[sold]]=0,"No Sales",IF(FurnitureData[[#This Row],[sold]]&lt;=10,"Low Sales",IF(FurnitureData[[#This Row],[sold]]&lt;=50,"Medium Sales","High Sales")))</f>
        <v>Low Sales</v>
      </c>
      <c r="H448" s="1">
        <f>IF(FurnitureData[[#This Row],[price]]&gt;0,FurnitureData[[#This Row],[sold]]/FurnitureData[[#This Row],[price]],0)</f>
        <v>2.7977506085107573E-3</v>
      </c>
      <c r="I448" s="1">
        <f>LEN(FurnitureData[[#This Row],[productTitle]])</f>
        <v>112</v>
      </c>
      <c r="J448" s="1"/>
    </row>
    <row r="449" spans="1:10" x14ac:dyDescent="0.3">
      <c r="A449" s="1" t="s">
        <v>396</v>
      </c>
      <c r="B449" s="7">
        <v>17.71</v>
      </c>
      <c r="C449" s="8">
        <v>392</v>
      </c>
      <c r="D449" s="1" t="s">
        <v>5</v>
      </c>
      <c r="E449" s="5">
        <f>FurnitureData[[#This Row],[price]]*FurnitureData[[#This Row],[sold]]</f>
        <v>6942.3200000000006</v>
      </c>
      <c r="F449" t="str">
        <f>IF(FurnitureData[[#This Row],[price]]&lt;50,"Under 50",IF(FurnitureData[[#This Row],[price]]&lt;100,"50-100",IF(FurnitureData[[#This Row],[price]]&lt;200,"100-200","Over 200")))</f>
        <v>Under 50</v>
      </c>
      <c r="G449" t="str">
        <f>IF(FurnitureData[[#This Row],[sold]]=0,"No Sales",IF(FurnitureData[[#This Row],[sold]]&lt;=10,"Low Sales",IF(FurnitureData[[#This Row],[sold]]&lt;=50,"Medium Sales","High Sales")))</f>
        <v>High Sales</v>
      </c>
      <c r="H449" s="1">
        <f>IF(FurnitureData[[#This Row],[price]]&gt;0,FurnitureData[[#This Row],[sold]]/FurnitureData[[#This Row],[price]],0)</f>
        <v>22.134387351778656</v>
      </c>
      <c r="I449" s="1">
        <f>LEN(FurnitureData[[#This Row],[productTitle]])</f>
        <v>128</v>
      </c>
      <c r="J449" s="1"/>
    </row>
    <row r="450" spans="1:10" x14ac:dyDescent="0.3">
      <c r="A450" s="1" t="s">
        <v>397</v>
      </c>
      <c r="B450" s="7">
        <v>195.95</v>
      </c>
      <c r="C450" s="8">
        <v>21</v>
      </c>
      <c r="D450" s="1" t="s">
        <v>5</v>
      </c>
      <c r="E450" s="5">
        <f>FurnitureData[[#This Row],[price]]*FurnitureData[[#This Row],[sold]]</f>
        <v>4114.95</v>
      </c>
      <c r="F450" t="str">
        <f>IF(FurnitureData[[#This Row],[price]]&lt;50,"Under 50",IF(FurnitureData[[#This Row],[price]]&lt;100,"50-100",IF(FurnitureData[[#This Row],[price]]&lt;200,"100-200","Over 200")))</f>
        <v>100-200</v>
      </c>
      <c r="G450" t="str">
        <f>IF(FurnitureData[[#This Row],[sold]]=0,"No Sales",IF(FurnitureData[[#This Row],[sold]]&lt;=10,"Low Sales",IF(FurnitureData[[#This Row],[sold]]&lt;=50,"Medium Sales","High Sales")))</f>
        <v>Medium Sales</v>
      </c>
      <c r="H450" s="1">
        <f>IF(FurnitureData[[#This Row],[price]]&gt;0,FurnitureData[[#This Row],[sold]]/FurnitureData[[#This Row],[price]],0)</f>
        <v>0.10717019647869355</v>
      </c>
      <c r="I450" s="1">
        <f>LEN(FurnitureData[[#This Row],[productTitle]])</f>
        <v>124</v>
      </c>
      <c r="J450" s="1"/>
    </row>
    <row r="451" spans="1:10" x14ac:dyDescent="0.3">
      <c r="A451" s="1" t="s">
        <v>398</v>
      </c>
      <c r="B451" s="7">
        <v>68.72</v>
      </c>
      <c r="C451" s="8">
        <v>1</v>
      </c>
      <c r="D451" s="1" t="s">
        <v>5</v>
      </c>
      <c r="E451" s="5">
        <f>FurnitureData[[#This Row],[price]]*FurnitureData[[#This Row],[sold]]</f>
        <v>68.72</v>
      </c>
      <c r="F451" t="str">
        <f>IF(FurnitureData[[#This Row],[price]]&lt;50,"Under 50",IF(FurnitureData[[#This Row],[price]]&lt;100,"50-100",IF(FurnitureData[[#This Row],[price]]&lt;200,"100-200","Over 200")))</f>
        <v>50-100</v>
      </c>
      <c r="G451" t="str">
        <f>IF(FurnitureData[[#This Row],[sold]]=0,"No Sales",IF(FurnitureData[[#This Row],[sold]]&lt;=10,"Low Sales",IF(FurnitureData[[#This Row],[sold]]&lt;=50,"Medium Sales","High Sales")))</f>
        <v>Low Sales</v>
      </c>
      <c r="H451" s="1">
        <f>IF(FurnitureData[[#This Row],[price]]&gt;0,FurnitureData[[#This Row],[sold]]/FurnitureData[[#This Row],[price]],0)</f>
        <v>1.4551804423748545E-2</v>
      </c>
      <c r="I451" s="1">
        <f>LEN(FurnitureData[[#This Row],[productTitle]])</f>
        <v>124</v>
      </c>
      <c r="J451" s="1"/>
    </row>
    <row r="452" spans="1:10" x14ac:dyDescent="0.3">
      <c r="A452" s="1" t="s">
        <v>399</v>
      </c>
      <c r="B452" s="7">
        <v>14.98</v>
      </c>
      <c r="C452" s="8">
        <v>251</v>
      </c>
      <c r="D452" s="1" t="s">
        <v>5</v>
      </c>
      <c r="E452" s="5">
        <f>FurnitureData[[#This Row],[price]]*FurnitureData[[#This Row],[sold]]</f>
        <v>3759.98</v>
      </c>
      <c r="F452" t="str">
        <f>IF(FurnitureData[[#This Row],[price]]&lt;50,"Under 50",IF(FurnitureData[[#This Row],[price]]&lt;100,"50-100",IF(FurnitureData[[#This Row],[price]]&lt;200,"100-200","Over 200")))</f>
        <v>Under 50</v>
      </c>
      <c r="G452" t="str">
        <f>IF(FurnitureData[[#This Row],[sold]]=0,"No Sales",IF(FurnitureData[[#This Row],[sold]]&lt;=10,"Low Sales",IF(FurnitureData[[#This Row],[sold]]&lt;=50,"Medium Sales","High Sales")))</f>
        <v>High Sales</v>
      </c>
      <c r="H452" s="1">
        <f>IF(FurnitureData[[#This Row],[price]]&gt;0,FurnitureData[[#This Row],[sold]]/FurnitureData[[#This Row],[price]],0)</f>
        <v>16.755674232309747</v>
      </c>
      <c r="I452" s="1">
        <f>LEN(FurnitureData[[#This Row],[productTitle]])</f>
        <v>126</v>
      </c>
      <c r="J452" s="1"/>
    </row>
    <row r="453" spans="1:10" x14ac:dyDescent="0.3">
      <c r="A453" s="1" t="s">
        <v>400</v>
      </c>
      <c r="B453" s="7">
        <v>27.5</v>
      </c>
      <c r="C453" s="8">
        <v>34</v>
      </c>
      <c r="D453" s="1" t="s">
        <v>1810</v>
      </c>
      <c r="E453" s="5">
        <f>FurnitureData[[#This Row],[price]]*FurnitureData[[#This Row],[sold]]</f>
        <v>935</v>
      </c>
      <c r="F453" t="str">
        <f>IF(FurnitureData[[#This Row],[price]]&lt;50,"Under 50",IF(FurnitureData[[#This Row],[price]]&lt;100,"50-100",IF(FurnitureData[[#This Row],[price]]&lt;200,"100-200","Over 200")))</f>
        <v>Under 50</v>
      </c>
      <c r="G453" t="str">
        <f>IF(FurnitureData[[#This Row],[sold]]=0,"No Sales",IF(FurnitureData[[#This Row],[sold]]&lt;=10,"Low Sales",IF(FurnitureData[[#This Row],[sold]]&lt;=50,"Medium Sales","High Sales")))</f>
        <v>Medium Sales</v>
      </c>
      <c r="H453" s="1">
        <f>IF(FurnitureData[[#This Row],[price]]&gt;0,FurnitureData[[#This Row],[sold]]/FurnitureData[[#This Row],[price]],0)</f>
        <v>1.2363636363636363</v>
      </c>
      <c r="I453" s="1">
        <f>LEN(FurnitureData[[#This Row],[productTitle]])</f>
        <v>91</v>
      </c>
      <c r="J453" s="1"/>
    </row>
    <row r="454" spans="1:10" x14ac:dyDescent="0.3">
      <c r="A454" s="1" t="s">
        <v>401</v>
      </c>
      <c r="B454" s="7">
        <v>109.56</v>
      </c>
      <c r="C454" s="8">
        <v>12</v>
      </c>
      <c r="D454" s="1" t="s">
        <v>5</v>
      </c>
      <c r="E454" s="5">
        <f>FurnitureData[[#This Row],[price]]*FurnitureData[[#This Row],[sold]]</f>
        <v>1314.72</v>
      </c>
      <c r="F454" t="str">
        <f>IF(FurnitureData[[#This Row],[price]]&lt;50,"Under 50",IF(FurnitureData[[#This Row],[price]]&lt;100,"50-100",IF(FurnitureData[[#This Row],[price]]&lt;200,"100-200","Over 200")))</f>
        <v>100-200</v>
      </c>
      <c r="G454" t="str">
        <f>IF(FurnitureData[[#This Row],[sold]]=0,"No Sales",IF(FurnitureData[[#This Row],[sold]]&lt;=10,"Low Sales",IF(FurnitureData[[#This Row],[sold]]&lt;=50,"Medium Sales","High Sales")))</f>
        <v>Medium Sales</v>
      </c>
      <c r="H454" s="1">
        <f>IF(FurnitureData[[#This Row],[price]]&gt;0,FurnitureData[[#This Row],[sold]]/FurnitureData[[#This Row],[price]],0)</f>
        <v>0.10952902519167579</v>
      </c>
      <c r="I454" s="1">
        <f>LEN(FurnitureData[[#This Row],[productTitle]])</f>
        <v>114</v>
      </c>
      <c r="J454" s="1"/>
    </row>
    <row r="455" spans="1:10" x14ac:dyDescent="0.3">
      <c r="A455" s="1" t="s">
        <v>402</v>
      </c>
      <c r="B455" s="7">
        <v>137.01</v>
      </c>
      <c r="C455" s="8">
        <v>0</v>
      </c>
      <c r="D455" s="1" t="s">
        <v>5</v>
      </c>
      <c r="E455" s="5">
        <f>FurnitureData[[#This Row],[price]]*FurnitureData[[#This Row],[sold]]</f>
        <v>0</v>
      </c>
      <c r="F455" t="str">
        <f>IF(FurnitureData[[#This Row],[price]]&lt;50,"Under 50",IF(FurnitureData[[#This Row],[price]]&lt;100,"50-100",IF(FurnitureData[[#This Row],[price]]&lt;200,"100-200","Over 200")))</f>
        <v>100-200</v>
      </c>
      <c r="G455" t="str">
        <f>IF(FurnitureData[[#This Row],[sold]]=0,"No Sales",IF(FurnitureData[[#This Row],[sold]]&lt;=10,"Low Sales",IF(FurnitureData[[#This Row],[sold]]&lt;=50,"Medium Sales","High Sales")))</f>
        <v>No Sales</v>
      </c>
      <c r="H455" s="1">
        <f>IF(FurnitureData[[#This Row],[price]]&gt;0,FurnitureData[[#This Row],[sold]]/FurnitureData[[#This Row],[price]],0)</f>
        <v>0</v>
      </c>
      <c r="I455" s="1">
        <f>LEN(FurnitureData[[#This Row],[productTitle]])</f>
        <v>125</v>
      </c>
      <c r="J455" s="1"/>
    </row>
    <row r="456" spans="1:10" x14ac:dyDescent="0.3">
      <c r="A456" s="1" t="s">
        <v>403</v>
      </c>
      <c r="B456" s="7">
        <v>237.36</v>
      </c>
      <c r="C456" s="8">
        <v>3</v>
      </c>
      <c r="D456" s="1" t="s">
        <v>5</v>
      </c>
      <c r="E456" s="5">
        <f>FurnitureData[[#This Row],[price]]*FurnitureData[[#This Row],[sold]]</f>
        <v>712.08</v>
      </c>
      <c r="F456" t="str">
        <f>IF(FurnitureData[[#This Row],[price]]&lt;50,"Under 50",IF(FurnitureData[[#This Row],[price]]&lt;100,"50-100",IF(FurnitureData[[#This Row],[price]]&lt;200,"100-200","Over 200")))</f>
        <v>Over 200</v>
      </c>
      <c r="G456" t="str">
        <f>IF(FurnitureData[[#This Row],[sold]]=0,"No Sales",IF(FurnitureData[[#This Row],[sold]]&lt;=10,"Low Sales",IF(FurnitureData[[#This Row],[sold]]&lt;=50,"Medium Sales","High Sales")))</f>
        <v>Low Sales</v>
      </c>
      <c r="H456" s="1">
        <f>IF(FurnitureData[[#This Row],[price]]&gt;0,FurnitureData[[#This Row],[sold]]/FurnitureData[[#This Row],[price]],0)</f>
        <v>1.2639029322548028E-2</v>
      </c>
      <c r="I456" s="1">
        <f>LEN(FurnitureData[[#This Row],[productTitle]])</f>
        <v>120</v>
      </c>
      <c r="J456" s="1"/>
    </row>
    <row r="457" spans="1:10" x14ac:dyDescent="0.3">
      <c r="A457" s="1" t="s">
        <v>404</v>
      </c>
      <c r="B457" s="7">
        <v>45.78</v>
      </c>
      <c r="C457" s="8">
        <v>8</v>
      </c>
      <c r="D457" s="1" t="s">
        <v>5</v>
      </c>
      <c r="E457" s="5">
        <f>FurnitureData[[#This Row],[price]]*FurnitureData[[#This Row],[sold]]</f>
        <v>366.24</v>
      </c>
      <c r="F457" t="str">
        <f>IF(FurnitureData[[#This Row],[price]]&lt;50,"Under 50",IF(FurnitureData[[#This Row],[price]]&lt;100,"50-100",IF(FurnitureData[[#This Row],[price]]&lt;200,"100-200","Over 200")))</f>
        <v>Under 50</v>
      </c>
      <c r="G457" t="str">
        <f>IF(FurnitureData[[#This Row],[sold]]=0,"No Sales",IF(FurnitureData[[#This Row],[sold]]&lt;=10,"Low Sales",IF(FurnitureData[[#This Row],[sold]]&lt;=50,"Medium Sales","High Sales")))</f>
        <v>Low Sales</v>
      </c>
      <c r="H457" s="1">
        <f>IF(FurnitureData[[#This Row],[price]]&gt;0,FurnitureData[[#This Row],[sold]]/FurnitureData[[#This Row],[price]],0)</f>
        <v>0.17474879860200962</v>
      </c>
      <c r="I457" s="1">
        <f>LEN(FurnitureData[[#This Row],[productTitle]])</f>
        <v>128</v>
      </c>
      <c r="J457" s="1"/>
    </row>
    <row r="458" spans="1:10" x14ac:dyDescent="0.3">
      <c r="A458" s="1" t="s">
        <v>405</v>
      </c>
      <c r="B458" s="7">
        <v>509.9</v>
      </c>
      <c r="C458" s="8">
        <v>2</v>
      </c>
      <c r="D458" s="1" t="s">
        <v>5</v>
      </c>
      <c r="E458" s="5">
        <f>FurnitureData[[#This Row],[price]]*FurnitureData[[#This Row],[sold]]</f>
        <v>1019.8</v>
      </c>
      <c r="F458" t="str">
        <f>IF(FurnitureData[[#This Row],[price]]&lt;50,"Under 50",IF(FurnitureData[[#This Row],[price]]&lt;100,"50-100",IF(FurnitureData[[#This Row],[price]]&lt;200,"100-200","Over 200")))</f>
        <v>Over 200</v>
      </c>
      <c r="G458" t="str">
        <f>IF(FurnitureData[[#This Row],[sold]]=0,"No Sales",IF(FurnitureData[[#This Row],[sold]]&lt;=10,"Low Sales",IF(FurnitureData[[#This Row],[sold]]&lt;=50,"Medium Sales","High Sales")))</f>
        <v>Low Sales</v>
      </c>
      <c r="H458" s="1">
        <f>IF(FurnitureData[[#This Row],[price]]&gt;0,FurnitureData[[#This Row],[sold]]/FurnitureData[[#This Row],[price]],0)</f>
        <v>3.9223377132771133E-3</v>
      </c>
      <c r="I458" s="1">
        <f>LEN(FurnitureData[[#This Row],[productTitle]])</f>
        <v>127</v>
      </c>
      <c r="J458" s="1"/>
    </row>
    <row r="459" spans="1:10" x14ac:dyDescent="0.3">
      <c r="A459" s="1" t="s">
        <v>406</v>
      </c>
      <c r="B459" s="7">
        <v>159.13</v>
      </c>
      <c r="C459" s="8">
        <v>6</v>
      </c>
      <c r="D459" s="1" t="s">
        <v>5</v>
      </c>
      <c r="E459" s="5">
        <f>FurnitureData[[#This Row],[price]]*FurnitureData[[#This Row],[sold]]</f>
        <v>954.78</v>
      </c>
      <c r="F459" t="str">
        <f>IF(FurnitureData[[#This Row],[price]]&lt;50,"Under 50",IF(FurnitureData[[#This Row],[price]]&lt;100,"50-100",IF(FurnitureData[[#This Row],[price]]&lt;200,"100-200","Over 200")))</f>
        <v>100-200</v>
      </c>
      <c r="G459" t="str">
        <f>IF(FurnitureData[[#This Row],[sold]]=0,"No Sales",IF(FurnitureData[[#This Row],[sold]]&lt;=10,"Low Sales",IF(FurnitureData[[#This Row],[sold]]&lt;=50,"Medium Sales","High Sales")))</f>
        <v>Low Sales</v>
      </c>
      <c r="H459" s="1">
        <f>IF(FurnitureData[[#This Row],[price]]&gt;0,FurnitureData[[#This Row],[sold]]/FurnitureData[[#This Row],[price]],0)</f>
        <v>3.7705021051970086E-2</v>
      </c>
      <c r="I459" s="1">
        <f>LEN(FurnitureData[[#This Row],[productTitle]])</f>
        <v>122</v>
      </c>
      <c r="J459" s="1"/>
    </row>
    <row r="460" spans="1:10" x14ac:dyDescent="0.3">
      <c r="A460" s="1" t="s">
        <v>407</v>
      </c>
      <c r="B460" s="7">
        <v>10.29</v>
      </c>
      <c r="C460" s="8">
        <v>68</v>
      </c>
      <c r="D460" s="1" t="s">
        <v>5</v>
      </c>
      <c r="E460" s="5">
        <f>FurnitureData[[#This Row],[price]]*FurnitureData[[#This Row],[sold]]</f>
        <v>699.71999999999991</v>
      </c>
      <c r="F460" t="str">
        <f>IF(FurnitureData[[#This Row],[price]]&lt;50,"Under 50",IF(FurnitureData[[#This Row],[price]]&lt;100,"50-100",IF(FurnitureData[[#This Row],[price]]&lt;200,"100-200","Over 200")))</f>
        <v>Under 50</v>
      </c>
      <c r="G460" t="str">
        <f>IF(FurnitureData[[#This Row],[sold]]=0,"No Sales",IF(FurnitureData[[#This Row],[sold]]&lt;=10,"Low Sales",IF(FurnitureData[[#This Row],[sold]]&lt;=50,"Medium Sales","High Sales")))</f>
        <v>High Sales</v>
      </c>
      <c r="H460" s="1">
        <f>IF(FurnitureData[[#This Row],[price]]&gt;0,FurnitureData[[#This Row],[sold]]/FurnitureData[[#This Row],[price]],0)</f>
        <v>6.6083576287657921</v>
      </c>
      <c r="I460" s="1">
        <f>LEN(FurnitureData[[#This Row],[productTitle]])</f>
        <v>123</v>
      </c>
      <c r="J460" s="1"/>
    </row>
    <row r="461" spans="1:10" x14ac:dyDescent="0.3">
      <c r="A461" s="1" t="s">
        <v>408</v>
      </c>
      <c r="B461" s="7">
        <v>191.75</v>
      </c>
      <c r="C461" s="8">
        <v>4</v>
      </c>
      <c r="D461" s="1" t="s">
        <v>5</v>
      </c>
      <c r="E461" s="5">
        <f>FurnitureData[[#This Row],[price]]*FurnitureData[[#This Row],[sold]]</f>
        <v>767</v>
      </c>
      <c r="F461" t="str">
        <f>IF(FurnitureData[[#This Row],[price]]&lt;50,"Under 50",IF(FurnitureData[[#This Row],[price]]&lt;100,"50-100",IF(FurnitureData[[#This Row],[price]]&lt;200,"100-200","Over 200")))</f>
        <v>100-200</v>
      </c>
      <c r="G461" t="str">
        <f>IF(FurnitureData[[#This Row],[sold]]=0,"No Sales",IF(FurnitureData[[#This Row],[sold]]&lt;=10,"Low Sales",IF(FurnitureData[[#This Row],[sold]]&lt;=50,"Medium Sales","High Sales")))</f>
        <v>Low Sales</v>
      </c>
      <c r="H461" s="1">
        <f>IF(FurnitureData[[#This Row],[price]]&gt;0,FurnitureData[[#This Row],[sold]]/FurnitureData[[#This Row],[price]],0)</f>
        <v>2.0860495436766623E-2</v>
      </c>
      <c r="I461" s="1">
        <f>LEN(FurnitureData[[#This Row],[productTitle]])</f>
        <v>124</v>
      </c>
      <c r="J461" s="1"/>
    </row>
    <row r="462" spans="1:10" x14ac:dyDescent="0.3">
      <c r="A462" s="1" t="s">
        <v>409</v>
      </c>
      <c r="B462" s="7">
        <v>6.07</v>
      </c>
      <c r="C462" s="8">
        <v>11</v>
      </c>
      <c r="D462" s="1" t="s">
        <v>1811</v>
      </c>
      <c r="E462" s="5">
        <f>FurnitureData[[#This Row],[price]]*FurnitureData[[#This Row],[sold]]</f>
        <v>66.77000000000001</v>
      </c>
      <c r="F462" t="str">
        <f>IF(FurnitureData[[#This Row],[price]]&lt;50,"Under 50",IF(FurnitureData[[#This Row],[price]]&lt;100,"50-100",IF(FurnitureData[[#This Row],[price]]&lt;200,"100-200","Over 200")))</f>
        <v>Under 50</v>
      </c>
      <c r="G462" t="str">
        <f>IF(FurnitureData[[#This Row],[sold]]=0,"No Sales",IF(FurnitureData[[#This Row],[sold]]&lt;=10,"Low Sales",IF(FurnitureData[[#This Row],[sold]]&lt;=50,"Medium Sales","High Sales")))</f>
        <v>Medium Sales</v>
      </c>
      <c r="H462" s="1">
        <f>IF(FurnitureData[[#This Row],[price]]&gt;0,FurnitureData[[#This Row],[sold]]/FurnitureData[[#This Row],[price]],0)</f>
        <v>1.8121911037891267</v>
      </c>
      <c r="I462" s="1">
        <f>LEN(FurnitureData[[#This Row],[productTitle]])</f>
        <v>121</v>
      </c>
      <c r="J462" s="1"/>
    </row>
    <row r="463" spans="1:10" x14ac:dyDescent="0.3">
      <c r="A463" s="1" t="s">
        <v>410</v>
      </c>
      <c r="B463" s="7">
        <v>117.09</v>
      </c>
      <c r="C463" s="8">
        <v>0</v>
      </c>
      <c r="D463" s="1" t="s">
        <v>5</v>
      </c>
      <c r="E463" s="5">
        <f>FurnitureData[[#This Row],[price]]*FurnitureData[[#This Row],[sold]]</f>
        <v>0</v>
      </c>
      <c r="F463" t="str">
        <f>IF(FurnitureData[[#This Row],[price]]&lt;50,"Under 50",IF(FurnitureData[[#This Row],[price]]&lt;100,"50-100",IF(FurnitureData[[#This Row],[price]]&lt;200,"100-200","Over 200")))</f>
        <v>100-200</v>
      </c>
      <c r="G463" t="str">
        <f>IF(FurnitureData[[#This Row],[sold]]=0,"No Sales",IF(FurnitureData[[#This Row],[sold]]&lt;=10,"Low Sales",IF(FurnitureData[[#This Row],[sold]]&lt;=50,"Medium Sales","High Sales")))</f>
        <v>No Sales</v>
      </c>
      <c r="H463" s="1">
        <f>IF(FurnitureData[[#This Row],[price]]&gt;0,FurnitureData[[#This Row],[sold]]/FurnitureData[[#This Row],[price]],0)</f>
        <v>0</v>
      </c>
      <c r="I463" s="1">
        <f>LEN(FurnitureData[[#This Row],[productTitle]])</f>
        <v>127</v>
      </c>
      <c r="J463" s="1"/>
    </row>
    <row r="464" spans="1:10" x14ac:dyDescent="0.3">
      <c r="A464" s="1" t="s">
        <v>411</v>
      </c>
      <c r="B464" s="7">
        <v>43.31</v>
      </c>
      <c r="C464" s="8">
        <v>57</v>
      </c>
      <c r="D464" s="1" t="s">
        <v>5</v>
      </c>
      <c r="E464" s="5">
        <f>FurnitureData[[#This Row],[price]]*FurnitureData[[#This Row],[sold]]</f>
        <v>2468.67</v>
      </c>
      <c r="F464" t="str">
        <f>IF(FurnitureData[[#This Row],[price]]&lt;50,"Under 50",IF(FurnitureData[[#This Row],[price]]&lt;100,"50-100",IF(FurnitureData[[#This Row],[price]]&lt;200,"100-200","Over 200")))</f>
        <v>Under 50</v>
      </c>
      <c r="G464" t="str">
        <f>IF(FurnitureData[[#This Row],[sold]]=0,"No Sales",IF(FurnitureData[[#This Row],[sold]]&lt;=10,"Low Sales",IF(FurnitureData[[#This Row],[sold]]&lt;=50,"Medium Sales","High Sales")))</f>
        <v>High Sales</v>
      </c>
      <c r="H464" s="1">
        <f>IF(FurnitureData[[#This Row],[price]]&gt;0,FurnitureData[[#This Row],[sold]]/FurnitureData[[#This Row],[price]],0)</f>
        <v>1.3160932809974601</v>
      </c>
      <c r="I464" s="1">
        <f>LEN(FurnitureData[[#This Row],[productTitle]])</f>
        <v>127</v>
      </c>
      <c r="J464" s="1"/>
    </row>
    <row r="465" spans="1:10" x14ac:dyDescent="0.3">
      <c r="A465" s="1" t="s">
        <v>322</v>
      </c>
      <c r="B465" s="7">
        <v>547.07000000000005</v>
      </c>
      <c r="C465" s="8">
        <v>0</v>
      </c>
      <c r="D465" s="1" t="s">
        <v>5</v>
      </c>
      <c r="E465" s="5">
        <f>FurnitureData[[#This Row],[price]]*FurnitureData[[#This Row],[sold]]</f>
        <v>0</v>
      </c>
      <c r="F465" t="str">
        <f>IF(FurnitureData[[#This Row],[price]]&lt;50,"Under 50",IF(FurnitureData[[#This Row],[price]]&lt;100,"50-100",IF(FurnitureData[[#This Row],[price]]&lt;200,"100-200","Over 200")))</f>
        <v>Over 200</v>
      </c>
      <c r="G465" t="str">
        <f>IF(FurnitureData[[#This Row],[sold]]=0,"No Sales",IF(FurnitureData[[#This Row],[sold]]&lt;=10,"Low Sales",IF(FurnitureData[[#This Row],[sold]]&lt;=50,"Medium Sales","High Sales")))</f>
        <v>No Sales</v>
      </c>
      <c r="H465" s="1">
        <f>IF(FurnitureData[[#This Row],[price]]&gt;0,FurnitureData[[#This Row],[sold]]/FurnitureData[[#This Row],[price]],0)</f>
        <v>0</v>
      </c>
      <c r="I465" s="1">
        <f>LEN(FurnitureData[[#This Row],[productTitle]])</f>
        <v>120</v>
      </c>
      <c r="J465" s="1"/>
    </row>
    <row r="466" spans="1:10" x14ac:dyDescent="0.3">
      <c r="A466" s="1" t="s">
        <v>412</v>
      </c>
      <c r="B466" s="7">
        <v>148.1</v>
      </c>
      <c r="C466" s="8">
        <v>6</v>
      </c>
      <c r="D466" s="1" t="s">
        <v>5</v>
      </c>
      <c r="E466" s="5">
        <f>FurnitureData[[#This Row],[price]]*FurnitureData[[#This Row],[sold]]</f>
        <v>888.59999999999991</v>
      </c>
      <c r="F466" t="str">
        <f>IF(FurnitureData[[#This Row],[price]]&lt;50,"Under 50",IF(FurnitureData[[#This Row],[price]]&lt;100,"50-100",IF(FurnitureData[[#This Row],[price]]&lt;200,"100-200","Over 200")))</f>
        <v>100-200</v>
      </c>
      <c r="G466" t="str">
        <f>IF(FurnitureData[[#This Row],[sold]]=0,"No Sales",IF(FurnitureData[[#This Row],[sold]]&lt;=10,"Low Sales",IF(FurnitureData[[#This Row],[sold]]&lt;=50,"Medium Sales","High Sales")))</f>
        <v>Low Sales</v>
      </c>
      <c r="H466" s="1">
        <f>IF(FurnitureData[[#This Row],[price]]&gt;0,FurnitureData[[#This Row],[sold]]/FurnitureData[[#This Row],[price]],0)</f>
        <v>4.051316677920324E-2</v>
      </c>
      <c r="I466" s="1">
        <f>LEN(FurnitureData[[#This Row],[productTitle]])</f>
        <v>120</v>
      </c>
      <c r="J466" s="1"/>
    </row>
    <row r="467" spans="1:10" x14ac:dyDescent="0.3">
      <c r="A467" s="1" t="s">
        <v>413</v>
      </c>
      <c r="B467" s="7">
        <v>313.66000000000003</v>
      </c>
      <c r="C467" s="8">
        <v>0</v>
      </c>
      <c r="D467" s="1" t="s">
        <v>5</v>
      </c>
      <c r="E467" s="5">
        <f>FurnitureData[[#This Row],[price]]*FurnitureData[[#This Row],[sold]]</f>
        <v>0</v>
      </c>
      <c r="F467" t="str">
        <f>IF(FurnitureData[[#This Row],[price]]&lt;50,"Under 50",IF(FurnitureData[[#This Row],[price]]&lt;100,"50-100",IF(FurnitureData[[#This Row],[price]]&lt;200,"100-200","Over 200")))</f>
        <v>Over 200</v>
      </c>
      <c r="G467" t="str">
        <f>IF(FurnitureData[[#This Row],[sold]]=0,"No Sales",IF(FurnitureData[[#This Row],[sold]]&lt;=10,"Low Sales",IF(FurnitureData[[#This Row],[sold]]&lt;=50,"Medium Sales","High Sales")))</f>
        <v>No Sales</v>
      </c>
      <c r="H467" s="1">
        <f>IF(FurnitureData[[#This Row],[price]]&gt;0,FurnitureData[[#This Row],[sold]]/FurnitureData[[#This Row],[price]],0)</f>
        <v>0</v>
      </c>
      <c r="I467" s="1">
        <f>LEN(FurnitureData[[#This Row],[productTitle]])</f>
        <v>81</v>
      </c>
      <c r="J467" s="1"/>
    </row>
    <row r="468" spans="1:10" x14ac:dyDescent="0.3">
      <c r="A468" s="1" t="s">
        <v>414</v>
      </c>
      <c r="B468" s="7">
        <v>384.93</v>
      </c>
      <c r="C468" s="8">
        <v>2</v>
      </c>
      <c r="D468" s="1" t="s">
        <v>5</v>
      </c>
      <c r="E468" s="5">
        <f>FurnitureData[[#This Row],[price]]*FurnitureData[[#This Row],[sold]]</f>
        <v>769.86</v>
      </c>
      <c r="F468" t="str">
        <f>IF(FurnitureData[[#This Row],[price]]&lt;50,"Under 50",IF(FurnitureData[[#This Row],[price]]&lt;100,"50-100",IF(FurnitureData[[#This Row],[price]]&lt;200,"100-200","Over 200")))</f>
        <v>Over 200</v>
      </c>
      <c r="G468" t="str">
        <f>IF(FurnitureData[[#This Row],[sold]]=0,"No Sales",IF(FurnitureData[[#This Row],[sold]]&lt;=10,"Low Sales",IF(FurnitureData[[#This Row],[sold]]&lt;=50,"Medium Sales","High Sales")))</f>
        <v>Low Sales</v>
      </c>
      <c r="H468" s="1">
        <f>IF(FurnitureData[[#This Row],[price]]&gt;0,FurnitureData[[#This Row],[sold]]/FurnitureData[[#This Row],[price]],0)</f>
        <v>5.1957498766009406E-3</v>
      </c>
      <c r="I468" s="1">
        <f>LEN(FurnitureData[[#This Row],[productTitle]])</f>
        <v>126</v>
      </c>
      <c r="J468" s="1"/>
    </row>
    <row r="469" spans="1:10" x14ac:dyDescent="0.3">
      <c r="A469" s="1" t="s">
        <v>415</v>
      </c>
      <c r="B469" s="7">
        <v>145.62</v>
      </c>
      <c r="C469" s="8">
        <v>9</v>
      </c>
      <c r="D469" s="1" t="s">
        <v>5</v>
      </c>
      <c r="E469" s="5">
        <f>FurnitureData[[#This Row],[price]]*FurnitureData[[#This Row],[sold]]</f>
        <v>1310.58</v>
      </c>
      <c r="F469" t="str">
        <f>IF(FurnitureData[[#This Row],[price]]&lt;50,"Under 50",IF(FurnitureData[[#This Row],[price]]&lt;100,"50-100",IF(FurnitureData[[#This Row],[price]]&lt;200,"100-200","Over 200")))</f>
        <v>100-200</v>
      </c>
      <c r="G469" t="str">
        <f>IF(FurnitureData[[#This Row],[sold]]=0,"No Sales",IF(FurnitureData[[#This Row],[sold]]&lt;=10,"Low Sales",IF(FurnitureData[[#This Row],[sold]]&lt;=50,"Medium Sales","High Sales")))</f>
        <v>Low Sales</v>
      </c>
      <c r="H469" s="1">
        <f>IF(FurnitureData[[#This Row],[price]]&gt;0,FurnitureData[[#This Row],[sold]]/FurnitureData[[#This Row],[price]],0)</f>
        <v>6.1804697156983932E-2</v>
      </c>
      <c r="I469" s="1">
        <f>LEN(FurnitureData[[#This Row],[productTitle]])</f>
        <v>125</v>
      </c>
      <c r="J469" s="1"/>
    </row>
    <row r="470" spans="1:10" x14ac:dyDescent="0.3">
      <c r="A470" s="1" t="s">
        <v>416</v>
      </c>
      <c r="B470" s="7">
        <v>7.08</v>
      </c>
      <c r="C470" s="8">
        <v>7</v>
      </c>
      <c r="D470" s="1" t="s">
        <v>1812</v>
      </c>
      <c r="E470" s="5">
        <f>FurnitureData[[#This Row],[price]]*FurnitureData[[#This Row],[sold]]</f>
        <v>49.56</v>
      </c>
      <c r="F470" t="str">
        <f>IF(FurnitureData[[#This Row],[price]]&lt;50,"Under 50",IF(FurnitureData[[#This Row],[price]]&lt;100,"50-100",IF(FurnitureData[[#This Row],[price]]&lt;200,"100-200","Over 200")))</f>
        <v>Under 50</v>
      </c>
      <c r="G470" t="str">
        <f>IF(FurnitureData[[#This Row],[sold]]=0,"No Sales",IF(FurnitureData[[#This Row],[sold]]&lt;=10,"Low Sales",IF(FurnitureData[[#This Row],[sold]]&lt;=50,"Medium Sales","High Sales")))</f>
        <v>Low Sales</v>
      </c>
      <c r="H470" s="1">
        <f>IF(FurnitureData[[#This Row],[price]]&gt;0,FurnitureData[[#This Row],[sold]]/FurnitureData[[#This Row],[price]],0)</f>
        <v>0.98870056497175141</v>
      </c>
      <c r="I470" s="1">
        <f>LEN(FurnitureData[[#This Row],[productTitle]])</f>
        <v>119</v>
      </c>
      <c r="J470" s="1"/>
    </row>
    <row r="471" spans="1:10" x14ac:dyDescent="0.3">
      <c r="A471" s="1" t="s">
        <v>417</v>
      </c>
      <c r="B471" s="7">
        <v>128.13</v>
      </c>
      <c r="C471" s="8">
        <v>0</v>
      </c>
      <c r="D471" s="1" t="s">
        <v>5</v>
      </c>
      <c r="E471" s="5">
        <f>FurnitureData[[#This Row],[price]]*FurnitureData[[#This Row],[sold]]</f>
        <v>0</v>
      </c>
      <c r="F471" t="str">
        <f>IF(FurnitureData[[#This Row],[price]]&lt;50,"Under 50",IF(FurnitureData[[#This Row],[price]]&lt;100,"50-100",IF(FurnitureData[[#This Row],[price]]&lt;200,"100-200","Over 200")))</f>
        <v>100-200</v>
      </c>
      <c r="G471" t="str">
        <f>IF(FurnitureData[[#This Row],[sold]]=0,"No Sales",IF(FurnitureData[[#This Row],[sold]]&lt;=10,"Low Sales",IF(FurnitureData[[#This Row],[sold]]&lt;=50,"Medium Sales","High Sales")))</f>
        <v>No Sales</v>
      </c>
      <c r="H471" s="1">
        <f>IF(FurnitureData[[#This Row],[price]]&gt;0,FurnitureData[[#This Row],[sold]]/FurnitureData[[#This Row],[price]],0)</f>
        <v>0</v>
      </c>
      <c r="I471" s="1">
        <f>LEN(FurnitureData[[#This Row],[productTitle]])</f>
        <v>111</v>
      </c>
      <c r="J471" s="1"/>
    </row>
    <row r="472" spans="1:10" x14ac:dyDescent="0.3">
      <c r="A472" s="1" t="s">
        <v>418</v>
      </c>
      <c r="B472" s="7">
        <v>155.79</v>
      </c>
      <c r="C472" s="8">
        <v>11</v>
      </c>
      <c r="D472" s="1" t="s">
        <v>5</v>
      </c>
      <c r="E472" s="5">
        <f>FurnitureData[[#This Row],[price]]*FurnitureData[[#This Row],[sold]]</f>
        <v>1713.6899999999998</v>
      </c>
      <c r="F472" t="str">
        <f>IF(FurnitureData[[#This Row],[price]]&lt;50,"Under 50",IF(FurnitureData[[#This Row],[price]]&lt;100,"50-100",IF(FurnitureData[[#This Row],[price]]&lt;200,"100-200","Over 200")))</f>
        <v>100-200</v>
      </c>
      <c r="G472" t="str">
        <f>IF(FurnitureData[[#This Row],[sold]]=0,"No Sales",IF(FurnitureData[[#This Row],[sold]]&lt;=10,"Low Sales",IF(FurnitureData[[#This Row],[sold]]&lt;=50,"Medium Sales","High Sales")))</f>
        <v>Medium Sales</v>
      </c>
      <c r="H472" s="1">
        <f>IF(FurnitureData[[#This Row],[price]]&gt;0,FurnitureData[[#This Row],[sold]]/FurnitureData[[#This Row],[price]],0)</f>
        <v>7.0607869568008214E-2</v>
      </c>
      <c r="I472" s="1">
        <f>LEN(FurnitureData[[#This Row],[productTitle]])</f>
        <v>113</v>
      </c>
      <c r="J472" s="1"/>
    </row>
    <row r="473" spans="1:10" x14ac:dyDescent="0.3">
      <c r="A473" s="1" t="s">
        <v>419</v>
      </c>
      <c r="B473" s="7">
        <v>222.43</v>
      </c>
      <c r="C473" s="8">
        <v>8</v>
      </c>
      <c r="D473" s="1" t="s">
        <v>5</v>
      </c>
      <c r="E473" s="5">
        <f>FurnitureData[[#This Row],[price]]*FurnitureData[[#This Row],[sold]]</f>
        <v>1779.44</v>
      </c>
      <c r="F473" t="str">
        <f>IF(FurnitureData[[#This Row],[price]]&lt;50,"Under 50",IF(FurnitureData[[#This Row],[price]]&lt;100,"50-100",IF(FurnitureData[[#This Row],[price]]&lt;200,"100-200","Over 200")))</f>
        <v>Over 200</v>
      </c>
      <c r="G473" t="str">
        <f>IF(FurnitureData[[#This Row],[sold]]=0,"No Sales",IF(FurnitureData[[#This Row],[sold]]&lt;=10,"Low Sales",IF(FurnitureData[[#This Row],[sold]]&lt;=50,"Medium Sales","High Sales")))</f>
        <v>Low Sales</v>
      </c>
      <c r="H473" s="1">
        <f>IF(FurnitureData[[#This Row],[price]]&gt;0,FurnitureData[[#This Row],[sold]]/FurnitureData[[#This Row],[price]],0)</f>
        <v>3.5966371442701074E-2</v>
      </c>
      <c r="I473" s="1">
        <f>LEN(FurnitureData[[#This Row],[productTitle]])</f>
        <v>119</v>
      </c>
      <c r="J473" s="1"/>
    </row>
    <row r="474" spans="1:10" x14ac:dyDescent="0.3">
      <c r="A474" s="1" t="s">
        <v>420</v>
      </c>
      <c r="B474" s="7">
        <v>12.04</v>
      </c>
      <c r="C474" s="8">
        <v>8</v>
      </c>
      <c r="D474" s="1" t="s">
        <v>1813</v>
      </c>
      <c r="E474" s="5">
        <f>FurnitureData[[#This Row],[price]]*FurnitureData[[#This Row],[sold]]</f>
        <v>96.32</v>
      </c>
      <c r="F474" t="str">
        <f>IF(FurnitureData[[#This Row],[price]]&lt;50,"Under 50",IF(FurnitureData[[#This Row],[price]]&lt;100,"50-100",IF(FurnitureData[[#This Row],[price]]&lt;200,"100-200","Over 200")))</f>
        <v>Under 50</v>
      </c>
      <c r="G474" t="str">
        <f>IF(FurnitureData[[#This Row],[sold]]=0,"No Sales",IF(FurnitureData[[#This Row],[sold]]&lt;=10,"Low Sales",IF(FurnitureData[[#This Row],[sold]]&lt;=50,"Medium Sales","High Sales")))</f>
        <v>Low Sales</v>
      </c>
      <c r="H474" s="1">
        <f>IF(FurnitureData[[#This Row],[price]]&gt;0,FurnitureData[[#This Row],[sold]]/FurnitureData[[#This Row],[price]],0)</f>
        <v>0.66445182724252494</v>
      </c>
      <c r="I474" s="1">
        <f>LEN(FurnitureData[[#This Row],[productTitle]])</f>
        <v>128</v>
      </c>
      <c r="J474" s="1"/>
    </row>
    <row r="475" spans="1:10" x14ac:dyDescent="0.3">
      <c r="A475" s="1" t="s">
        <v>421</v>
      </c>
      <c r="B475" s="7">
        <v>91.27</v>
      </c>
      <c r="C475" s="8">
        <v>0</v>
      </c>
      <c r="D475" s="1" t="s">
        <v>5</v>
      </c>
      <c r="E475" s="5">
        <f>FurnitureData[[#This Row],[price]]*FurnitureData[[#This Row],[sold]]</f>
        <v>0</v>
      </c>
      <c r="F475" t="str">
        <f>IF(FurnitureData[[#This Row],[price]]&lt;50,"Under 50",IF(FurnitureData[[#This Row],[price]]&lt;100,"50-100",IF(FurnitureData[[#This Row],[price]]&lt;200,"100-200","Over 200")))</f>
        <v>50-100</v>
      </c>
      <c r="G475" t="str">
        <f>IF(FurnitureData[[#This Row],[sold]]=0,"No Sales",IF(FurnitureData[[#This Row],[sold]]&lt;=10,"Low Sales",IF(FurnitureData[[#This Row],[sold]]&lt;=50,"Medium Sales","High Sales")))</f>
        <v>No Sales</v>
      </c>
      <c r="H475" s="1">
        <f>IF(FurnitureData[[#This Row],[price]]&gt;0,FurnitureData[[#This Row],[sold]]/FurnitureData[[#This Row],[price]],0)</f>
        <v>0</v>
      </c>
      <c r="I475" s="1">
        <f>LEN(FurnitureData[[#This Row],[productTitle]])</f>
        <v>77</v>
      </c>
      <c r="J475" s="1"/>
    </row>
    <row r="476" spans="1:10" x14ac:dyDescent="0.3">
      <c r="A476" s="1" t="s">
        <v>422</v>
      </c>
      <c r="B476" s="7">
        <v>14.86</v>
      </c>
      <c r="C476" s="8">
        <v>2</v>
      </c>
      <c r="D476" s="1" t="s">
        <v>5</v>
      </c>
      <c r="E476" s="5">
        <f>FurnitureData[[#This Row],[price]]*FurnitureData[[#This Row],[sold]]</f>
        <v>29.72</v>
      </c>
      <c r="F476" t="str">
        <f>IF(FurnitureData[[#This Row],[price]]&lt;50,"Under 50",IF(FurnitureData[[#This Row],[price]]&lt;100,"50-100",IF(FurnitureData[[#This Row],[price]]&lt;200,"100-200","Over 200")))</f>
        <v>Under 50</v>
      </c>
      <c r="G476" t="str">
        <f>IF(FurnitureData[[#This Row],[sold]]=0,"No Sales",IF(FurnitureData[[#This Row],[sold]]&lt;=10,"Low Sales",IF(FurnitureData[[#This Row],[sold]]&lt;=50,"Medium Sales","High Sales")))</f>
        <v>Low Sales</v>
      </c>
      <c r="H476" s="1">
        <f>IF(FurnitureData[[#This Row],[price]]&gt;0,FurnitureData[[#This Row],[sold]]/FurnitureData[[#This Row],[price]],0)</f>
        <v>0.13458950201884254</v>
      </c>
      <c r="I476" s="1">
        <f>LEN(FurnitureData[[#This Row],[productTitle]])</f>
        <v>125</v>
      </c>
      <c r="J476" s="1"/>
    </row>
    <row r="477" spans="1:10" x14ac:dyDescent="0.3">
      <c r="A477" s="1" t="s">
        <v>423</v>
      </c>
      <c r="B477" s="7">
        <v>136.18</v>
      </c>
      <c r="C477" s="8">
        <v>2</v>
      </c>
      <c r="D477" s="1" t="s">
        <v>5</v>
      </c>
      <c r="E477" s="5">
        <f>FurnitureData[[#This Row],[price]]*FurnitureData[[#This Row],[sold]]</f>
        <v>272.36</v>
      </c>
      <c r="F477" t="str">
        <f>IF(FurnitureData[[#This Row],[price]]&lt;50,"Under 50",IF(FurnitureData[[#This Row],[price]]&lt;100,"50-100",IF(FurnitureData[[#This Row],[price]]&lt;200,"100-200","Over 200")))</f>
        <v>100-200</v>
      </c>
      <c r="G477" t="str">
        <f>IF(FurnitureData[[#This Row],[sold]]=0,"No Sales",IF(FurnitureData[[#This Row],[sold]]&lt;=10,"Low Sales",IF(FurnitureData[[#This Row],[sold]]&lt;=50,"Medium Sales","High Sales")))</f>
        <v>Low Sales</v>
      </c>
      <c r="H477" s="1">
        <f>IF(FurnitureData[[#This Row],[price]]&gt;0,FurnitureData[[#This Row],[sold]]/FurnitureData[[#This Row],[price]],0)</f>
        <v>1.46864444118079E-2</v>
      </c>
      <c r="I477" s="1">
        <f>LEN(FurnitureData[[#This Row],[productTitle]])</f>
        <v>128</v>
      </c>
      <c r="J477" s="1"/>
    </row>
    <row r="478" spans="1:10" x14ac:dyDescent="0.3">
      <c r="A478" s="1" t="s">
        <v>424</v>
      </c>
      <c r="B478" s="7">
        <v>198.74</v>
      </c>
      <c r="C478" s="8">
        <v>7</v>
      </c>
      <c r="D478" s="1" t="s">
        <v>5</v>
      </c>
      <c r="E478" s="5">
        <f>FurnitureData[[#This Row],[price]]*FurnitureData[[#This Row],[sold]]</f>
        <v>1391.18</v>
      </c>
      <c r="F478" t="str">
        <f>IF(FurnitureData[[#This Row],[price]]&lt;50,"Under 50",IF(FurnitureData[[#This Row],[price]]&lt;100,"50-100",IF(FurnitureData[[#This Row],[price]]&lt;200,"100-200","Over 200")))</f>
        <v>100-200</v>
      </c>
      <c r="G478" t="str">
        <f>IF(FurnitureData[[#This Row],[sold]]=0,"No Sales",IF(FurnitureData[[#This Row],[sold]]&lt;=10,"Low Sales",IF(FurnitureData[[#This Row],[sold]]&lt;=50,"Medium Sales","High Sales")))</f>
        <v>Low Sales</v>
      </c>
      <c r="H478" s="1">
        <f>IF(FurnitureData[[#This Row],[price]]&gt;0,FurnitureData[[#This Row],[sold]]/FurnitureData[[#This Row],[price]],0)</f>
        <v>3.5221897957129919E-2</v>
      </c>
      <c r="I478" s="1">
        <f>LEN(FurnitureData[[#This Row],[productTitle]])</f>
        <v>125</v>
      </c>
      <c r="J478" s="1"/>
    </row>
    <row r="479" spans="1:10" x14ac:dyDescent="0.3">
      <c r="A479" s="1" t="s">
        <v>425</v>
      </c>
      <c r="B479" s="7">
        <v>78.44</v>
      </c>
      <c r="C479" s="8">
        <v>0</v>
      </c>
      <c r="D479" s="1" t="s">
        <v>5</v>
      </c>
      <c r="E479" s="5">
        <f>FurnitureData[[#This Row],[price]]*FurnitureData[[#This Row],[sold]]</f>
        <v>0</v>
      </c>
      <c r="F479" t="str">
        <f>IF(FurnitureData[[#This Row],[price]]&lt;50,"Under 50",IF(FurnitureData[[#This Row],[price]]&lt;100,"50-100",IF(FurnitureData[[#This Row],[price]]&lt;200,"100-200","Over 200")))</f>
        <v>50-100</v>
      </c>
      <c r="G479" t="str">
        <f>IF(FurnitureData[[#This Row],[sold]]=0,"No Sales",IF(FurnitureData[[#This Row],[sold]]&lt;=10,"Low Sales",IF(FurnitureData[[#This Row],[sold]]&lt;=50,"Medium Sales","High Sales")))</f>
        <v>No Sales</v>
      </c>
      <c r="H479" s="1">
        <f>IF(FurnitureData[[#This Row],[price]]&gt;0,FurnitureData[[#This Row],[sold]]/FurnitureData[[#This Row],[price]],0)</f>
        <v>0</v>
      </c>
      <c r="I479" s="1">
        <f>LEN(FurnitureData[[#This Row],[productTitle]])</f>
        <v>123</v>
      </c>
      <c r="J479" s="1"/>
    </row>
    <row r="480" spans="1:10" x14ac:dyDescent="0.3">
      <c r="A480" s="1" t="s">
        <v>426</v>
      </c>
      <c r="B480" s="7">
        <v>94.55</v>
      </c>
      <c r="C480" s="8">
        <v>24</v>
      </c>
      <c r="D480" s="1" t="s">
        <v>5</v>
      </c>
      <c r="E480" s="5">
        <f>FurnitureData[[#This Row],[price]]*FurnitureData[[#This Row],[sold]]</f>
        <v>2269.1999999999998</v>
      </c>
      <c r="F480" t="str">
        <f>IF(FurnitureData[[#This Row],[price]]&lt;50,"Under 50",IF(FurnitureData[[#This Row],[price]]&lt;100,"50-100",IF(FurnitureData[[#This Row],[price]]&lt;200,"100-200","Over 200")))</f>
        <v>50-100</v>
      </c>
      <c r="G480" t="str">
        <f>IF(FurnitureData[[#This Row],[sold]]=0,"No Sales",IF(FurnitureData[[#This Row],[sold]]&lt;=10,"Low Sales",IF(FurnitureData[[#This Row],[sold]]&lt;=50,"Medium Sales","High Sales")))</f>
        <v>Medium Sales</v>
      </c>
      <c r="H480" s="1">
        <f>IF(FurnitureData[[#This Row],[price]]&gt;0,FurnitureData[[#This Row],[sold]]/FurnitureData[[#This Row],[price]],0)</f>
        <v>0.25383395029085143</v>
      </c>
      <c r="I480" s="1">
        <f>LEN(FurnitureData[[#This Row],[productTitle]])</f>
        <v>124</v>
      </c>
      <c r="J480" s="1"/>
    </row>
    <row r="481" spans="1:10" x14ac:dyDescent="0.3">
      <c r="A481" s="1" t="s">
        <v>427</v>
      </c>
      <c r="B481" s="7">
        <v>60.39</v>
      </c>
      <c r="C481" s="8">
        <v>4</v>
      </c>
      <c r="D481" s="1" t="s">
        <v>5</v>
      </c>
      <c r="E481" s="5">
        <f>FurnitureData[[#This Row],[price]]*FurnitureData[[#This Row],[sold]]</f>
        <v>241.56</v>
      </c>
      <c r="F481" t="str">
        <f>IF(FurnitureData[[#This Row],[price]]&lt;50,"Under 50",IF(FurnitureData[[#This Row],[price]]&lt;100,"50-100",IF(FurnitureData[[#This Row],[price]]&lt;200,"100-200","Over 200")))</f>
        <v>50-100</v>
      </c>
      <c r="G481" t="str">
        <f>IF(FurnitureData[[#This Row],[sold]]=0,"No Sales",IF(FurnitureData[[#This Row],[sold]]&lt;=10,"Low Sales",IF(FurnitureData[[#This Row],[sold]]&lt;=50,"Medium Sales","High Sales")))</f>
        <v>Low Sales</v>
      </c>
      <c r="H481" s="1">
        <f>IF(FurnitureData[[#This Row],[price]]&gt;0,FurnitureData[[#This Row],[sold]]/FurnitureData[[#This Row],[price]],0)</f>
        <v>6.6236131809902302E-2</v>
      </c>
      <c r="I481" s="1">
        <f>LEN(FurnitureData[[#This Row],[productTitle]])</f>
        <v>123</v>
      </c>
      <c r="J481" s="1"/>
    </row>
    <row r="482" spans="1:10" x14ac:dyDescent="0.3">
      <c r="A482" s="1" t="s">
        <v>428</v>
      </c>
      <c r="B482" s="7">
        <v>41.66</v>
      </c>
      <c r="C482" s="8">
        <v>15</v>
      </c>
      <c r="D482" s="1" t="s">
        <v>5</v>
      </c>
      <c r="E482" s="5">
        <f>FurnitureData[[#This Row],[price]]*FurnitureData[[#This Row],[sold]]</f>
        <v>624.9</v>
      </c>
      <c r="F482" t="str">
        <f>IF(FurnitureData[[#This Row],[price]]&lt;50,"Under 50",IF(FurnitureData[[#This Row],[price]]&lt;100,"50-100",IF(FurnitureData[[#This Row],[price]]&lt;200,"100-200","Over 200")))</f>
        <v>Under 50</v>
      </c>
      <c r="G482" t="str">
        <f>IF(FurnitureData[[#This Row],[sold]]=0,"No Sales",IF(FurnitureData[[#This Row],[sold]]&lt;=10,"Low Sales",IF(FurnitureData[[#This Row],[sold]]&lt;=50,"Medium Sales","High Sales")))</f>
        <v>Medium Sales</v>
      </c>
      <c r="H482" s="1">
        <f>IF(FurnitureData[[#This Row],[price]]&gt;0,FurnitureData[[#This Row],[sold]]/FurnitureData[[#This Row],[price]],0)</f>
        <v>0.36005760921747482</v>
      </c>
      <c r="I482" s="1">
        <f>LEN(FurnitureData[[#This Row],[productTitle]])</f>
        <v>127</v>
      </c>
      <c r="J482" s="1"/>
    </row>
    <row r="483" spans="1:10" x14ac:dyDescent="0.3">
      <c r="A483" s="1" t="s">
        <v>429</v>
      </c>
      <c r="B483" s="7">
        <v>57.32</v>
      </c>
      <c r="C483" s="8">
        <v>1</v>
      </c>
      <c r="D483" s="1" t="s">
        <v>5</v>
      </c>
      <c r="E483" s="5">
        <f>FurnitureData[[#This Row],[price]]*FurnitureData[[#This Row],[sold]]</f>
        <v>57.32</v>
      </c>
      <c r="F483" t="str">
        <f>IF(FurnitureData[[#This Row],[price]]&lt;50,"Under 50",IF(FurnitureData[[#This Row],[price]]&lt;100,"50-100",IF(FurnitureData[[#This Row],[price]]&lt;200,"100-200","Over 200")))</f>
        <v>50-100</v>
      </c>
      <c r="G483" t="str">
        <f>IF(FurnitureData[[#This Row],[sold]]=0,"No Sales",IF(FurnitureData[[#This Row],[sold]]&lt;=10,"Low Sales",IF(FurnitureData[[#This Row],[sold]]&lt;=50,"Medium Sales","High Sales")))</f>
        <v>Low Sales</v>
      </c>
      <c r="H483" s="1">
        <f>IF(FurnitureData[[#This Row],[price]]&gt;0,FurnitureData[[#This Row],[sold]]/FurnitureData[[#This Row],[price]],0)</f>
        <v>1.7445917655268667E-2</v>
      </c>
      <c r="I483" s="1">
        <f>LEN(FurnitureData[[#This Row],[productTitle]])</f>
        <v>121</v>
      </c>
      <c r="J483" s="1"/>
    </row>
    <row r="484" spans="1:10" x14ac:dyDescent="0.3">
      <c r="A484" s="1" t="s">
        <v>430</v>
      </c>
      <c r="B484" s="7">
        <v>52.85</v>
      </c>
      <c r="C484" s="8">
        <v>0</v>
      </c>
      <c r="D484" s="1" t="s">
        <v>5</v>
      </c>
      <c r="E484" s="5">
        <f>FurnitureData[[#This Row],[price]]*FurnitureData[[#This Row],[sold]]</f>
        <v>0</v>
      </c>
      <c r="F484" t="str">
        <f>IF(FurnitureData[[#This Row],[price]]&lt;50,"Under 50",IF(FurnitureData[[#This Row],[price]]&lt;100,"50-100",IF(FurnitureData[[#This Row],[price]]&lt;200,"100-200","Over 200")))</f>
        <v>50-100</v>
      </c>
      <c r="G484" t="str">
        <f>IF(FurnitureData[[#This Row],[sold]]=0,"No Sales",IF(FurnitureData[[#This Row],[sold]]&lt;=10,"Low Sales",IF(FurnitureData[[#This Row],[sold]]&lt;=50,"Medium Sales","High Sales")))</f>
        <v>No Sales</v>
      </c>
      <c r="H484" s="1">
        <f>IF(FurnitureData[[#This Row],[price]]&gt;0,FurnitureData[[#This Row],[sold]]/FurnitureData[[#This Row],[price]],0)</f>
        <v>0</v>
      </c>
      <c r="I484" s="1">
        <f>LEN(FurnitureData[[#This Row],[productTitle]])</f>
        <v>128</v>
      </c>
      <c r="J484" s="1"/>
    </row>
    <row r="485" spans="1:10" x14ac:dyDescent="0.3">
      <c r="A485" s="1" t="s">
        <v>351</v>
      </c>
      <c r="B485" s="7">
        <v>673.43</v>
      </c>
      <c r="C485" s="8">
        <v>5</v>
      </c>
      <c r="D485" s="1" t="s">
        <v>5</v>
      </c>
      <c r="E485" s="5">
        <f>FurnitureData[[#This Row],[price]]*FurnitureData[[#This Row],[sold]]</f>
        <v>3367.1499999999996</v>
      </c>
      <c r="F485" t="str">
        <f>IF(FurnitureData[[#This Row],[price]]&lt;50,"Under 50",IF(FurnitureData[[#This Row],[price]]&lt;100,"50-100",IF(FurnitureData[[#This Row],[price]]&lt;200,"100-200","Over 200")))</f>
        <v>Over 200</v>
      </c>
      <c r="G485" t="str">
        <f>IF(FurnitureData[[#This Row],[sold]]=0,"No Sales",IF(FurnitureData[[#This Row],[sold]]&lt;=10,"Low Sales",IF(FurnitureData[[#This Row],[sold]]&lt;=50,"Medium Sales","High Sales")))</f>
        <v>Low Sales</v>
      </c>
      <c r="H485" s="1">
        <f>IF(FurnitureData[[#This Row],[price]]&gt;0,FurnitureData[[#This Row],[sold]]/FurnitureData[[#This Row],[price]],0)</f>
        <v>7.4246766553316612E-3</v>
      </c>
      <c r="I485" s="1">
        <f>LEN(FurnitureData[[#This Row],[productTitle]])</f>
        <v>128</v>
      </c>
      <c r="J485" s="1"/>
    </row>
    <row r="486" spans="1:10" x14ac:dyDescent="0.3">
      <c r="A486" s="1" t="s">
        <v>431</v>
      </c>
      <c r="B486" s="7">
        <v>13.8</v>
      </c>
      <c r="C486" s="8">
        <v>115</v>
      </c>
      <c r="D486" s="1" t="s">
        <v>5</v>
      </c>
      <c r="E486" s="5">
        <f>FurnitureData[[#This Row],[price]]*FurnitureData[[#This Row],[sold]]</f>
        <v>1587</v>
      </c>
      <c r="F486" t="str">
        <f>IF(FurnitureData[[#This Row],[price]]&lt;50,"Under 50",IF(FurnitureData[[#This Row],[price]]&lt;100,"50-100",IF(FurnitureData[[#This Row],[price]]&lt;200,"100-200","Over 200")))</f>
        <v>Under 50</v>
      </c>
      <c r="G486" t="str">
        <f>IF(FurnitureData[[#This Row],[sold]]=0,"No Sales",IF(FurnitureData[[#This Row],[sold]]&lt;=10,"Low Sales",IF(FurnitureData[[#This Row],[sold]]&lt;=50,"Medium Sales","High Sales")))</f>
        <v>High Sales</v>
      </c>
      <c r="H486" s="1">
        <f>IF(FurnitureData[[#This Row],[price]]&gt;0,FurnitureData[[#This Row],[sold]]/FurnitureData[[#This Row],[price]],0)</f>
        <v>8.3333333333333321</v>
      </c>
      <c r="I486" s="1">
        <f>LEN(FurnitureData[[#This Row],[productTitle]])</f>
        <v>125</v>
      </c>
      <c r="J486" s="1"/>
    </row>
    <row r="487" spans="1:10" x14ac:dyDescent="0.3">
      <c r="A487" s="1" t="s">
        <v>432</v>
      </c>
      <c r="B487" s="7">
        <v>80.39</v>
      </c>
      <c r="C487" s="8">
        <v>0</v>
      </c>
      <c r="D487" s="1" t="s">
        <v>5</v>
      </c>
      <c r="E487" s="5">
        <f>FurnitureData[[#This Row],[price]]*FurnitureData[[#This Row],[sold]]</f>
        <v>0</v>
      </c>
      <c r="F487" t="str">
        <f>IF(FurnitureData[[#This Row],[price]]&lt;50,"Under 50",IF(FurnitureData[[#This Row],[price]]&lt;100,"50-100",IF(FurnitureData[[#This Row],[price]]&lt;200,"100-200","Over 200")))</f>
        <v>50-100</v>
      </c>
      <c r="G487" t="str">
        <f>IF(FurnitureData[[#This Row],[sold]]=0,"No Sales",IF(FurnitureData[[#This Row],[sold]]&lt;=10,"Low Sales",IF(FurnitureData[[#This Row],[sold]]&lt;=50,"Medium Sales","High Sales")))</f>
        <v>No Sales</v>
      </c>
      <c r="H487" s="1">
        <f>IF(FurnitureData[[#This Row],[price]]&gt;0,FurnitureData[[#This Row],[sold]]/FurnitureData[[#This Row],[price]],0)</f>
        <v>0</v>
      </c>
      <c r="I487" s="1">
        <f>LEN(FurnitureData[[#This Row],[productTitle]])</f>
        <v>128</v>
      </c>
      <c r="J487" s="1"/>
    </row>
    <row r="488" spans="1:10" x14ac:dyDescent="0.3">
      <c r="A488" s="1" t="s">
        <v>75</v>
      </c>
      <c r="B488" s="7">
        <v>186.66</v>
      </c>
      <c r="C488" s="8">
        <v>7</v>
      </c>
      <c r="D488" s="1" t="s">
        <v>5</v>
      </c>
      <c r="E488" s="5">
        <f>FurnitureData[[#This Row],[price]]*FurnitureData[[#This Row],[sold]]</f>
        <v>1306.6199999999999</v>
      </c>
      <c r="F488" t="str">
        <f>IF(FurnitureData[[#This Row],[price]]&lt;50,"Under 50",IF(FurnitureData[[#This Row],[price]]&lt;100,"50-100",IF(FurnitureData[[#This Row],[price]]&lt;200,"100-200","Over 200")))</f>
        <v>100-200</v>
      </c>
      <c r="G488" t="str">
        <f>IF(FurnitureData[[#This Row],[sold]]=0,"No Sales",IF(FurnitureData[[#This Row],[sold]]&lt;=10,"Low Sales",IF(FurnitureData[[#This Row],[sold]]&lt;=50,"Medium Sales","High Sales")))</f>
        <v>Low Sales</v>
      </c>
      <c r="H488" s="1">
        <f>IF(FurnitureData[[#This Row],[price]]&gt;0,FurnitureData[[#This Row],[sold]]/FurnitureData[[#This Row],[price]],0)</f>
        <v>3.7501339333547629E-2</v>
      </c>
      <c r="I488" s="1">
        <f>LEN(FurnitureData[[#This Row],[productTitle]])</f>
        <v>122</v>
      </c>
      <c r="J488" s="1"/>
    </row>
    <row r="489" spans="1:10" x14ac:dyDescent="0.3">
      <c r="A489" s="1" t="s">
        <v>433</v>
      </c>
      <c r="B489" s="7">
        <v>80.06</v>
      </c>
      <c r="C489" s="8">
        <v>5</v>
      </c>
      <c r="D489" s="1" t="s">
        <v>5</v>
      </c>
      <c r="E489" s="5">
        <f>FurnitureData[[#This Row],[price]]*FurnitureData[[#This Row],[sold]]</f>
        <v>400.3</v>
      </c>
      <c r="F489" t="str">
        <f>IF(FurnitureData[[#This Row],[price]]&lt;50,"Under 50",IF(FurnitureData[[#This Row],[price]]&lt;100,"50-100",IF(FurnitureData[[#This Row],[price]]&lt;200,"100-200","Over 200")))</f>
        <v>50-100</v>
      </c>
      <c r="G489" t="str">
        <f>IF(FurnitureData[[#This Row],[sold]]=0,"No Sales",IF(FurnitureData[[#This Row],[sold]]&lt;=10,"Low Sales",IF(FurnitureData[[#This Row],[sold]]&lt;=50,"Medium Sales","High Sales")))</f>
        <v>Low Sales</v>
      </c>
      <c r="H489" s="1">
        <f>IF(FurnitureData[[#This Row],[price]]&gt;0,FurnitureData[[#This Row],[sold]]/FurnitureData[[#This Row],[price]],0)</f>
        <v>6.2453160129902568E-2</v>
      </c>
      <c r="I489" s="1">
        <f>LEN(FurnitureData[[#This Row],[productTitle]])</f>
        <v>125</v>
      </c>
      <c r="J489" s="1"/>
    </row>
    <row r="490" spans="1:10" x14ac:dyDescent="0.3">
      <c r="A490" s="1" t="s">
        <v>434</v>
      </c>
      <c r="B490" s="7">
        <v>559.48</v>
      </c>
      <c r="C490" s="8">
        <v>1</v>
      </c>
      <c r="D490" s="1" t="s">
        <v>5</v>
      </c>
      <c r="E490" s="5">
        <f>FurnitureData[[#This Row],[price]]*FurnitureData[[#This Row],[sold]]</f>
        <v>559.48</v>
      </c>
      <c r="F490" t="str">
        <f>IF(FurnitureData[[#This Row],[price]]&lt;50,"Under 50",IF(FurnitureData[[#This Row],[price]]&lt;100,"50-100",IF(FurnitureData[[#This Row],[price]]&lt;200,"100-200","Over 200")))</f>
        <v>Over 200</v>
      </c>
      <c r="G490" t="str">
        <f>IF(FurnitureData[[#This Row],[sold]]=0,"No Sales",IF(FurnitureData[[#This Row],[sold]]&lt;=10,"Low Sales",IF(FurnitureData[[#This Row],[sold]]&lt;=50,"Medium Sales","High Sales")))</f>
        <v>Low Sales</v>
      </c>
      <c r="H490" s="1">
        <f>IF(FurnitureData[[#This Row],[price]]&gt;0,FurnitureData[[#This Row],[sold]]/FurnitureData[[#This Row],[price]],0)</f>
        <v>1.7873739901336956E-3</v>
      </c>
      <c r="I490" s="1">
        <f>LEN(FurnitureData[[#This Row],[productTitle]])</f>
        <v>125</v>
      </c>
      <c r="J490" s="1"/>
    </row>
    <row r="491" spans="1:10" x14ac:dyDescent="0.3">
      <c r="A491" s="1" t="s">
        <v>156</v>
      </c>
      <c r="B491" s="7">
        <v>176.66</v>
      </c>
      <c r="C491" s="8">
        <v>0</v>
      </c>
      <c r="D491" s="1" t="s">
        <v>5</v>
      </c>
      <c r="E491" s="5">
        <f>FurnitureData[[#This Row],[price]]*FurnitureData[[#This Row],[sold]]</f>
        <v>0</v>
      </c>
      <c r="F491" t="str">
        <f>IF(FurnitureData[[#This Row],[price]]&lt;50,"Under 50",IF(FurnitureData[[#This Row],[price]]&lt;100,"50-100",IF(FurnitureData[[#This Row],[price]]&lt;200,"100-200","Over 200")))</f>
        <v>100-200</v>
      </c>
      <c r="G491" t="str">
        <f>IF(FurnitureData[[#This Row],[sold]]=0,"No Sales",IF(FurnitureData[[#This Row],[sold]]&lt;=10,"Low Sales",IF(FurnitureData[[#This Row],[sold]]&lt;=50,"Medium Sales","High Sales")))</f>
        <v>No Sales</v>
      </c>
      <c r="H491" s="1">
        <f>IF(FurnitureData[[#This Row],[price]]&gt;0,FurnitureData[[#This Row],[sold]]/FurnitureData[[#This Row],[price]],0)</f>
        <v>0</v>
      </c>
      <c r="I491" s="1">
        <f>LEN(FurnitureData[[#This Row],[productTitle]])</f>
        <v>105</v>
      </c>
      <c r="J491" s="1"/>
    </row>
    <row r="492" spans="1:10" x14ac:dyDescent="0.3">
      <c r="A492" s="1" t="s">
        <v>435</v>
      </c>
      <c r="B492" s="7">
        <v>39.58</v>
      </c>
      <c r="C492" s="8">
        <v>19</v>
      </c>
      <c r="D492" s="1" t="s">
        <v>5</v>
      </c>
      <c r="E492" s="5">
        <f>FurnitureData[[#This Row],[price]]*FurnitureData[[#This Row],[sold]]</f>
        <v>752.02</v>
      </c>
      <c r="F492" t="str">
        <f>IF(FurnitureData[[#This Row],[price]]&lt;50,"Under 50",IF(FurnitureData[[#This Row],[price]]&lt;100,"50-100",IF(FurnitureData[[#This Row],[price]]&lt;200,"100-200","Over 200")))</f>
        <v>Under 50</v>
      </c>
      <c r="G492" t="str">
        <f>IF(FurnitureData[[#This Row],[sold]]=0,"No Sales",IF(FurnitureData[[#This Row],[sold]]&lt;=10,"Low Sales",IF(FurnitureData[[#This Row],[sold]]&lt;=50,"Medium Sales","High Sales")))</f>
        <v>Medium Sales</v>
      </c>
      <c r="H492" s="1">
        <f>IF(FurnitureData[[#This Row],[price]]&gt;0,FurnitureData[[#This Row],[sold]]/FurnitureData[[#This Row],[price]],0)</f>
        <v>0.4800404244567964</v>
      </c>
      <c r="I492" s="1">
        <f>LEN(FurnitureData[[#This Row],[productTitle]])</f>
        <v>123</v>
      </c>
      <c r="J492" s="1"/>
    </row>
    <row r="493" spans="1:10" x14ac:dyDescent="0.3">
      <c r="A493" s="1" t="s">
        <v>318</v>
      </c>
      <c r="B493" s="7">
        <v>303.76</v>
      </c>
      <c r="C493" s="8">
        <v>1</v>
      </c>
      <c r="D493" s="1" t="s">
        <v>5</v>
      </c>
      <c r="E493" s="5">
        <f>FurnitureData[[#This Row],[price]]*FurnitureData[[#This Row],[sold]]</f>
        <v>303.76</v>
      </c>
      <c r="F493" t="str">
        <f>IF(FurnitureData[[#This Row],[price]]&lt;50,"Under 50",IF(FurnitureData[[#This Row],[price]]&lt;100,"50-100",IF(FurnitureData[[#This Row],[price]]&lt;200,"100-200","Over 200")))</f>
        <v>Over 200</v>
      </c>
      <c r="G493" t="str">
        <f>IF(FurnitureData[[#This Row],[sold]]=0,"No Sales",IF(FurnitureData[[#This Row],[sold]]&lt;=10,"Low Sales",IF(FurnitureData[[#This Row],[sold]]&lt;=50,"Medium Sales","High Sales")))</f>
        <v>Low Sales</v>
      </c>
      <c r="H493" s="1">
        <f>IF(FurnitureData[[#This Row],[price]]&gt;0,FurnitureData[[#This Row],[sold]]/FurnitureData[[#This Row],[price]],0)</f>
        <v>3.2920726889649724E-3</v>
      </c>
      <c r="I493" s="1">
        <f>LEN(FurnitureData[[#This Row],[productTitle]])</f>
        <v>124</v>
      </c>
      <c r="J493" s="1"/>
    </row>
    <row r="494" spans="1:10" x14ac:dyDescent="0.3">
      <c r="A494" s="1" t="s">
        <v>436</v>
      </c>
      <c r="B494" s="7">
        <v>14.38</v>
      </c>
      <c r="C494" s="8">
        <v>14</v>
      </c>
      <c r="D494" s="1" t="s">
        <v>1813</v>
      </c>
      <c r="E494" s="5">
        <f>FurnitureData[[#This Row],[price]]*FurnitureData[[#This Row],[sold]]</f>
        <v>201.32000000000002</v>
      </c>
      <c r="F494" t="str">
        <f>IF(FurnitureData[[#This Row],[price]]&lt;50,"Under 50",IF(FurnitureData[[#This Row],[price]]&lt;100,"50-100",IF(FurnitureData[[#This Row],[price]]&lt;200,"100-200","Over 200")))</f>
        <v>Under 50</v>
      </c>
      <c r="G494" t="str">
        <f>IF(FurnitureData[[#This Row],[sold]]=0,"No Sales",IF(FurnitureData[[#This Row],[sold]]&lt;=10,"Low Sales",IF(FurnitureData[[#This Row],[sold]]&lt;=50,"Medium Sales","High Sales")))</f>
        <v>Medium Sales</v>
      </c>
      <c r="H494" s="1">
        <f>IF(FurnitureData[[#This Row],[price]]&gt;0,FurnitureData[[#This Row],[sold]]/FurnitureData[[#This Row],[price]],0)</f>
        <v>0.97357440890125169</v>
      </c>
      <c r="I494" s="1">
        <f>LEN(FurnitureData[[#This Row],[productTitle]])</f>
        <v>127</v>
      </c>
      <c r="J494" s="1"/>
    </row>
    <row r="495" spans="1:10" x14ac:dyDescent="0.3">
      <c r="A495" s="1" t="s">
        <v>437</v>
      </c>
      <c r="B495" s="7">
        <v>225.27</v>
      </c>
      <c r="C495" s="8">
        <v>0</v>
      </c>
      <c r="D495" s="1" t="s">
        <v>5</v>
      </c>
      <c r="E495" s="5">
        <f>FurnitureData[[#This Row],[price]]*FurnitureData[[#This Row],[sold]]</f>
        <v>0</v>
      </c>
      <c r="F495" t="str">
        <f>IF(FurnitureData[[#This Row],[price]]&lt;50,"Under 50",IF(FurnitureData[[#This Row],[price]]&lt;100,"50-100",IF(FurnitureData[[#This Row],[price]]&lt;200,"100-200","Over 200")))</f>
        <v>Over 200</v>
      </c>
      <c r="G495" t="str">
        <f>IF(FurnitureData[[#This Row],[sold]]=0,"No Sales",IF(FurnitureData[[#This Row],[sold]]&lt;=10,"Low Sales",IF(FurnitureData[[#This Row],[sold]]&lt;=50,"Medium Sales","High Sales")))</f>
        <v>No Sales</v>
      </c>
      <c r="H495" s="1">
        <f>IF(FurnitureData[[#This Row],[price]]&gt;0,FurnitureData[[#This Row],[sold]]/FurnitureData[[#This Row],[price]],0)</f>
        <v>0</v>
      </c>
      <c r="I495" s="1">
        <f>LEN(FurnitureData[[#This Row],[productTitle]])</f>
        <v>119</v>
      </c>
      <c r="J495" s="1"/>
    </row>
    <row r="496" spans="1:10" x14ac:dyDescent="0.3">
      <c r="A496" s="1" t="s">
        <v>438</v>
      </c>
      <c r="B496" s="7">
        <v>15.4</v>
      </c>
      <c r="C496" s="8">
        <v>700</v>
      </c>
      <c r="D496" s="1" t="s">
        <v>5</v>
      </c>
      <c r="E496" s="5">
        <f>FurnitureData[[#This Row],[price]]*FurnitureData[[#This Row],[sold]]</f>
        <v>10780</v>
      </c>
      <c r="F496" t="str">
        <f>IF(FurnitureData[[#This Row],[price]]&lt;50,"Under 50",IF(FurnitureData[[#This Row],[price]]&lt;100,"50-100",IF(FurnitureData[[#This Row],[price]]&lt;200,"100-200","Over 200")))</f>
        <v>Under 50</v>
      </c>
      <c r="G496" t="str">
        <f>IF(FurnitureData[[#This Row],[sold]]=0,"No Sales",IF(FurnitureData[[#This Row],[sold]]&lt;=10,"Low Sales",IF(FurnitureData[[#This Row],[sold]]&lt;=50,"Medium Sales","High Sales")))</f>
        <v>High Sales</v>
      </c>
      <c r="H496" s="1">
        <f>IF(FurnitureData[[#This Row],[price]]&gt;0,FurnitureData[[#This Row],[sold]]/FurnitureData[[#This Row],[price]],0)</f>
        <v>45.454545454545453</v>
      </c>
      <c r="I496" s="1">
        <f>LEN(FurnitureData[[#This Row],[productTitle]])</f>
        <v>125</v>
      </c>
      <c r="J496" s="1"/>
    </row>
    <row r="497" spans="1:10" x14ac:dyDescent="0.3">
      <c r="A497" s="1" t="s">
        <v>439</v>
      </c>
      <c r="B497" s="7">
        <v>57.46</v>
      </c>
      <c r="C497" s="8">
        <v>44</v>
      </c>
      <c r="D497" s="1" t="s">
        <v>5</v>
      </c>
      <c r="E497" s="5">
        <f>FurnitureData[[#This Row],[price]]*FurnitureData[[#This Row],[sold]]</f>
        <v>2528.2400000000002</v>
      </c>
      <c r="F497" t="str">
        <f>IF(FurnitureData[[#This Row],[price]]&lt;50,"Under 50",IF(FurnitureData[[#This Row],[price]]&lt;100,"50-100",IF(FurnitureData[[#This Row],[price]]&lt;200,"100-200","Over 200")))</f>
        <v>50-100</v>
      </c>
      <c r="G497" t="str">
        <f>IF(FurnitureData[[#This Row],[sold]]=0,"No Sales",IF(FurnitureData[[#This Row],[sold]]&lt;=10,"Low Sales",IF(FurnitureData[[#This Row],[sold]]&lt;=50,"Medium Sales","High Sales")))</f>
        <v>Medium Sales</v>
      </c>
      <c r="H497" s="1">
        <f>IF(FurnitureData[[#This Row],[price]]&gt;0,FurnitureData[[#This Row],[sold]]/FurnitureData[[#This Row],[price]],0)</f>
        <v>0.76575008701705538</v>
      </c>
      <c r="I497" s="1">
        <f>LEN(FurnitureData[[#This Row],[productTitle]])</f>
        <v>128</v>
      </c>
      <c r="J497" s="1"/>
    </row>
    <row r="498" spans="1:10" x14ac:dyDescent="0.3">
      <c r="A498" s="1" t="s">
        <v>440</v>
      </c>
      <c r="B498" s="7">
        <v>13.55</v>
      </c>
      <c r="C498" s="8">
        <v>8</v>
      </c>
      <c r="D498" s="1" t="s">
        <v>5</v>
      </c>
      <c r="E498" s="5">
        <f>FurnitureData[[#This Row],[price]]*FurnitureData[[#This Row],[sold]]</f>
        <v>108.4</v>
      </c>
      <c r="F498" t="str">
        <f>IF(FurnitureData[[#This Row],[price]]&lt;50,"Under 50",IF(FurnitureData[[#This Row],[price]]&lt;100,"50-100",IF(FurnitureData[[#This Row],[price]]&lt;200,"100-200","Over 200")))</f>
        <v>Under 50</v>
      </c>
      <c r="G498" t="str">
        <f>IF(FurnitureData[[#This Row],[sold]]=0,"No Sales",IF(FurnitureData[[#This Row],[sold]]&lt;=10,"Low Sales",IF(FurnitureData[[#This Row],[sold]]&lt;=50,"Medium Sales","High Sales")))</f>
        <v>Low Sales</v>
      </c>
      <c r="H498" s="1">
        <f>IF(FurnitureData[[#This Row],[price]]&gt;0,FurnitureData[[#This Row],[sold]]/FurnitureData[[#This Row],[price]],0)</f>
        <v>0.59040590405904059</v>
      </c>
      <c r="I498" s="1">
        <f>LEN(FurnitureData[[#This Row],[productTitle]])</f>
        <v>127</v>
      </c>
      <c r="J498" s="1"/>
    </row>
    <row r="499" spans="1:10" x14ac:dyDescent="0.3">
      <c r="A499" s="1" t="s">
        <v>441</v>
      </c>
      <c r="B499" s="7">
        <v>193.21</v>
      </c>
      <c r="C499" s="8">
        <v>0</v>
      </c>
      <c r="D499" s="1" t="s">
        <v>5</v>
      </c>
      <c r="E499" s="5">
        <f>FurnitureData[[#This Row],[price]]*FurnitureData[[#This Row],[sold]]</f>
        <v>0</v>
      </c>
      <c r="F499" t="str">
        <f>IF(FurnitureData[[#This Row],[price]]&lt;50,"Under 50",IF(FurnitureData[[#This Row],[price]]&lt;100,"50-100",IF(FurnitureData[[#This Row],[price]]&lt;200,"100-200","Over 200")))</f>
        <v>100-200</v>
      </c>
      <c r="G499" t="str">
        <f>IF(FurnitureData[[#This Row],[sold]]=0,"No Sales",IF(FurnitureData[[#This Row],[sold]]&lt;=10,"Low Sales",IF(FurnitureData[[#This Row],[sold]]&lt;=50,"Medium Sales","High Sales")))</f>
        <v>No Sales</v>
      </c>
      <c r="H499" s="1">
        <f>IF(FurnitureData[[#This Row],[price]]&gt;0,FurnitureData[[#This Row],[sold]]/FurnitureData[[#This Row],[price]],0)</f>
        <v>0</v>
      </c>
      <c r="I499" s="1">
        <f>LEN(FurnitureData[[#This Row],[productTitle]])</f>
        <v>128</v>
      </c>
      <c r="J499" s="1"/>
    </row>
    <row r="500" spans="1:10" x14ac:dyDescent="0.3">
      <c r="A500" s="1" t="s">
        <v>442</v>
      </c>
      <c r="B500" s="7">
        <v>29.67</v>
      </c>
      <c r="C500" s="8">
        <v>332</v>
      </c>
      <c r="D500" s="1" t="s">
        <v>5</v>
      </c>
      <c r="E500" s="5">
        <f>FurnitureData[[#This Row],[price]]*FurnitureData[[#This Row],[sold]]</f>
        <v>9850.44</v>
      </c>
      <c r="F500" t="str">
        <f>IF(FurnitureData[[#This Row],[price]]&lt;50,"Under 50",IF(FurnitureData[[#This Row],[price]]&lt;100,"50-100",IF(FurnitureData[[#This Row],[price]]&lt;200,"100-200","Over 200")))</f>
        <v>Under 50</v>
      </c>
      <c r="G500" t="str">
        <f>IF(FurnitureData[[#This Row],[sold]]=0,"No Sales",IF(FurnitureData[[#This Row],[sold]]&lt;=10,"Low Sales",IF(FurnitureData[[#This Row],[sold]]&lt;=50,"Medium Sales","High Sales")))</f>
        <v>High Sales</v>
      </c>
      <c r="H500" s="1">
        <f>IF(FurnitureData[[#This Row],[price]]&gt;0,FurnitureData[[#This Row],[sold]]/FurnitureData[[#This Row],[price]],0)</f>
        <v>11.189753960229186</v>
      </c>
      <c r="I500" s="1">
        <f>LEN(FurnitureData[[#This Row],[productTitle]])</f>
        <v>125</v>
      </c>
      <c r="J500" s="1"/>
    </row>
    <row r="501" spans="1:10" x14ac:dyDescent="0.3">
      <c r="A501" s="1" t="s">
        <v>443</v>
      </c>
      <c r="B501" s="7">
        <v>148.46</v>
      </c>
      <c r="C501" s="8">
        <v>4</v>
      </c>
      <c r="D501" s="1" t="s">
        <v>5</v>
      </c>
      <c r="E501" s="5">
        <f>FurnitureData[[#This Row],[price]]*FurnitureData[[#This Row],[sold]]</f>
        <v>593.84</v>
      </c>
      <c r="F501" t="str">
        <f>IF(FurnitureData[[#This Row],[price]]&lt;50,"Under 50",IF(FurnitureData[[#This Row],[price]]&lt;100,"50-100",IF(FurnitureData[[#This Row],[price]]&lt;200,"100-200","Over 200")))</f>
        <v>100-200</v>
      </c>
      <c r="G501" t="str">
        <f>IF(FurnitureData[[#This Row],[sold]]=0,"No Sales",IF(FurnitureData[[#This Row],[sold]]&lt;=10,"Low Sales",IF(FurnitureData[[#This Row],[sold]]&lt;=50,"Medium Sales","High Sales")))</f>
        <v>Low Sales</v>
      </c>
      <c r="H501" s="1">
        <f>IF(FurnitureData[[#This Row],[price]]&gt;0,FurnitureData[[#This Row],[sold]]/FurnitureData[[#This Row],[price]],0)</f>
        <v>2.6943284386366697E-2</v>
      </c>
      <c r="I501" s="1">
        <f>LEN(FurnitureData[[#This Row],[productTitle]])</f>
        <v>119</v>
      </c>
      <c r="J501" s="1"/>
    </row>
    <row r="502" spans="1:10" x14ac:dyDescent="0.3">
      <c r="A502" s="1" t="s">
        <v>444</v>
      </c>
      <c r="B502" s="7">
        <v>155.24</v>
      </c>
      <c r="C502" s="8">
        <v>2</v>
      </c>
      <c r="D502" s="1" t="s">
        <v>1814</v>
      </c>
      <c r="E502" s="5">
        <f>FurnitureData[[#This Row],[price]]*FurnitureData[[#This Row],[sold]]</f>
        <v>310.48</v>
      </c>
      <c r="F502" t="str">
        <f>IF(FurnitureData[[#This Row],[price]]&lt;50,"Under 50",IF(FurnitureData[[#This Row],[price]]&lt;100,"50-100",IF(FurnitureData[[#This Row],[price]]&lt;200,"100-200","Over 200")))</f>
        <v>100-200</v>
      </c>
      <c r="G502" t="str">
        <f>IF(FurnitureData[[#This Row],[sold]]=0,"No Sales",IF(FurnitureData[[#This Row],[sold]]&lt;=10,"Low Sales",IF(FurnitureData[[#This Row],[sold]]&lt;=50,"Medium Sales","High Sales")))</f>
        <v>Low Sales</v>
      </c>
      <c r="H502" s="1">
        <f>IF(FurnitureData[[#This Row],[price]]&gt;0,FurnitureData[[#This Row],[sold]]/FurnitureData[[#This Row],[price]],0)</f>
        <v>1.2883277505797474E-2</v>
      </c>
      <c r="I502" s="1">
        <f>LEN(FurnitureData[[#This Row],[productTitle]])</f>
        <v>120</v>
      </c>
      <c r="J502" s="1"/>
    </row>
    <row r="503" spans="1:10" x14ac:dyDescent="0.3">
      <c r="A503" s="1" t="s">
        <v>445</v>
      </c>
      <c r="B503" s="7">
        <v>57.14</v>
      </c>
      <c r="C503" s="8">
        <v>0</v>
      </c>
      <c r="D503" s="1" t="s">
        <v>5</v>
      </c>
      <c r="E503" s="5">
        <f>FurnitureData[[#This Row],[price]]*FurnitureData[[#This Row],[sold]]</f>
        <v>0</v>
      </c>
      <c r="F503" t="str">
        <f>IF(FurnitureData[[#This Row],[price]]&lt;50,"Under 50",IF(FurnitureData[[#This Row],[price]]&lt;100,"50-100",IF(FurnitureData[[#This Row],[price]]&lt;200,"100-200","Over 200")))</f>
        <v>50-100</v>
      </c>
      <c r="G503" t="str">
        <f>IF(FurnitureData[[#This Row],[sold]]=0,"No Sales",IF(FurnitureData[[#This Row],[sold]]&lt;=10,"Low Sales",IF(FurnitureData[[#This Row],[sold]]&lt;=50,"Medium Sales","High Sales")))</f>
        <v>No Sales</v>
      </c>
      <c r="H503" s="1">
        <f>IF(FurnitureData[[#This Row],[price]]&gt;0,FurnitureData[[#This Row],[sold]]/FurnitureData[[#This Row],[price]],0)</f>
        <v>0</v>
      </c>
      <c r="I503" s="1">
        <f>LEN(FurnitureData[[#This Row],[productTitle]])</f>
        <v>119</v>
      </c>
      <c r="J503" s="1"/>
    </row>
    <row r="504" spans="1:10" x14ac:dyDescent="0.3">
      <c r="A504" s="1" t="s">
        <v>298</v>
      </c>
      <c r="B504" s="7">
        <v>1529.58</v>
      </c>
      <c r="C504" s="8">
        <v>5</v>
      </c>
      <c r="D504" s="1" t="s">
        <v>5</v>
      </c>
      <c r="E504" s="5">
        <f>FurnitureData[[#This Row],[price]]*FurnitureData[[#This Row],[sold]]</f>
        <v>7647.9</v>
      </c>
      <c r="F504" t="str">
        <f>IF(FurnitureData[[#This Row],[price]]&lt;50,"Under 50",IF(FurnitureData[[#This Row],[price]]&lt;100,"50-100",IF(FurnitureData[[#This Row],[price]]&lt;200,"100-200","Over 200")))</f>
        <v>Over 200</v>
      </c>
      <c r="G504" t="str">
        <f>IF(FurnitureData[[#This Row],[sold]]=0,"No Sales",IF(FurnitureData[[#This Row],[sold]]&lt;=10,"Low Sales",IF(FurnitureData[[#This Row],[sold]]&lt;=50,"Medium Sales","High Sales")))</f>
        <v>Low Sales</v>
      </c>
      <c r="H504" s="1">
        <f>IF(FurnitureData[[#This Row],[price]]&gt;0,FurnitureData[[#This Row],[sold]]/FurnitureData[[#This Row],[price]],0)</f>
        <v>3.2688711933994957E-3</v>
      </c>
      <c r="I504" s="1">
        <f>LEN(FurnitureData[[#This Row],[productTitle]])</f>
        <v>122</v>
      </c>
      <c r="J504" s="1"/>
    </row>
    <row r="505" spans="1:10" x14ac:dyDescent="0.3">
      <c r="A505" s="1" t="s">
        <v>446</v>
      </c>
      <c r="B505" s="7">
        <v>11.18</v>
      </c>
      <c r="C505" s="8">
        <v>16</v>
      </c>
      <c r="D505" s="1" t="s">
        <v>5</v>
      </c>
      <c r="E505" s="5">
        <f>FurnitureData[[#This Row],[price]]*FurnitureData[[#This Row],[sold]]</f>
        <v>178.88</v>
      </c>
      <c r="F505" t="str">
        <f>IF(FurnitureData[[#This Row],[price]]&lt;50,"Under 50",IF(FurnitureData[[#This Row],[price]]&lt;100,"50-100",IF(FurnitureData[[#This Row],[price]]&lt;200,"100-200","Over 200")))</f>
        <v>Under 50</v>
      </c>
      <c r="G505" t="str">
        <f>IF(FurnitureData[[#This Row],[sold]]=0,"No Sales",IF(FurnitureData[[#This Row],[sold]]&lt;=10,"Low Sales",IF(FurnitureData[[#This Row],[sold]]&lt;=50,"Medium Sales","High Sales")))</f>
        <v>Medium Sales</v>
      </c>
      <c r="H505" s="1">
        <f>IF(FurnitureData[[#This Row],[price]]&gt;0,FurnitureData[[#This Row],[sold]]/FurnitureData[[#This Row],[price]],0)</f>
        <v>1.4311270125223614</v>
      </c>
      <c r="I505" s="1">
        <f>LEN(FurnitureData[[#This Row],[productTitle]])</f>
        <v>127</v>
      </c>
      <c r="J505" s="1"/>
    </row>
    <row r="506" spans="1:10" x14ac:dyDescent="0.3">
      <c r="A506" s="1" t="s">
        <v>447</v>
      </c>
      <c r="B506" s="7">
        <v>22.82</v>
      </c>
      <c r="C506" s="8">
        <v>5</v>
      </c>
      <c r="D506" s="1" t="s">
        <v>5</v>
      </c>
      <c r="E506" s="5">
        <f>FurnitureData[[#This Row],[price]]*FurnitureData[[#This Row],[sold]]</f>
        <v>114.1</v>
      </c>
      <c r="F506" t="str">
        <f>IF(FurnitureData[[#This Row],[price]]&lt;50,"Under 50",IF(FurnitureData[[#This Row],[price]]&lt;100,"50-100",IF(FurnitureData[[#This Row],[price]]&lt;200,"100-200","Over 200")))</f>
        <v>Under 50</v>
      </c>
      <c r="G506" t="str">
        <f>IF(FurnitureData[[#This Row],[sold]]=0,"No Sales",IF(FurnitureData[[#This Row],[sold]]&lt;=10,"Low Sales",IF(FurnitureData[[#This Row],[sold]]&lt;=50,"Medium Sales","High Sales")))</f>
        <v>Low Sales</v>
      </c>
      <c r="H506" s="1">
        <f>IF(FurnitureData[[#This Row],[price]]&gt;0,FurnitureData[[#This Row],[sold]]/FurnitureData[[#This Row],[price]],0)</f>
        <v>0.21910604732690622</v>
      </c>
      <c r="I506" s="1">
        <f>LEN(FurnitureData[[#This Row],[productTitle]])</f>
        <v>123</v>
      </c>
      <c r="J506" s="1"/>
    </row>
    <row r="507" spans="1:10" x14ac:dyDescent="0.3">
      <c r="A507" s="1" t="s">
        <v>448</v>
      </c>
      <c r="B507" s="7">
        <v>501.86</v>
      </c>
      <c r="C507" s="8">
        <v>0</v>
      </c>
      <c r="D507" s="1" t="s">
        <v>5</v>
      </c>
      <c r="E507" s="5">
        <f>FurnitureData[[#This Row],[price]]*FurnitureData[[#This Row],[sold]]</f>
        <v>0</v>
      </c>
      <c r="F507" t="str">
        <f>IF(FurnitureData[[#This Row],[price]]&lt;50,"Under 50",IF(FurnitureData[[#This Row],[price]]&lt;100,"50-100",IF(FurnitureData[[#This Row],[price]]&lt;200,"100-200","Over 200")))</f>
        <v>Over 200</v>
      </c>
      <c r="G507" t="str">
        <f>IF(FurnitureData[[#This Row],[sold]]=0,"No Sales",IF(FurnitureData[[#This Row],[sold]]&lt;=10,"Low Sales",IF(FurnitureData[[#This Row],[sold]]&lt;=50,"Medium Sales","High Sales")))</f>
        <v>No Sales</v>
      </c>
      <c r="H507" s="1">
        <f>IF(FurnitureData[[#This Row],[price]]&gt;0,FurnitureData[[#This Row],[sold]]/FurnitureData[[#This Row],[price]],0)</f>
        <v>0</v>
      </c>
      <c r="I507" s="1">
        <f>LEN(FurnitureData[[#This Row],[productTitle]])</f>
        <v>128</v>
      </c>
      <c r="J507" s="1"/>
    </row>
    <row r="508" spans="1:10" x14ac:dyDescent="0.3">
      <c r="A508" s="1" t="s">
        <v>449</v>
      </c>
      <c r="B508" s="7">
        <v>566.39</v>
      </c>
      <c r="C508" s="8">
        <v>1</v>
      </c>
      <c r="D508" s="1" t="s">
        <v>5</v>
      </c>
      <c r="E508" s="5">
        <f>FurnitureData[[#This Row],[price]]*FurnitureData[[#This Row],[sold]]</f>
        <v>566.39</v>
      </c>
      <c r="F508" t="str">
        <f>IF(FurnitureData[[#This Row],[price]]&lt;50,"Under 50",IF(FurnitureData[[#This Row],[price]]&lt;100,"50-100",IF(FurnitureData[[#This Row],[price]]&lt;200,"100-200","Over 200")))</f>
        <v>Over 200</v>
      </c>
      <c r="G508" t="str">
        <f>IF(FurnitureData[[#This Row],[sold]]=0,"No Sales",IF(FurnitureData[[#This Row],[sold]]&lt;=10,"Low Sales",IF(FurnitureData[[#This Row],[sold]]&lt;=50,"Medium Sales","High Sales")))</f>
        <v>Low Sales</v>
      </c>
      <c r="H508" s="1">
        <f>IF(FurnitureData[[#This Row],[price]]&gt;0,FurnitureData[[#This Row],[sold]]/FurnitureData[[#This Row],[price]],0)</f>
        <v>1.765567894913399E-3</v>
      </c>
      <c r="I508" s="1">
        <f>LEN(FurnitureData[[#This Row],[productTitle]])</f>
        <v>128</v>
      </c>
      <c r="J508" s="1"/>
    </row>
    <row r="509" spans="1:10" x14ac:dyDescent="0.3">
      <c r="A509" s="1" t="s">
        <v>450</v>
      </c>
      <c r="B509" s="7">
        <v>28.05</v>
      </c>
      <c r="C509" s="8">
        <v>8</v>
      </c>
      <c r="D509" s="1" t="s">
        <v>1815</v>
      </c>
      <c r="E509" s="5">
        <f>FurnitureData[[#This Row],[price]]*FurnitureData[[#This Row],[sold]]</f>
        <v>224.4</v>
      </c>
      <c r="F509" t="str">
        <f>IF(FurnitureData[[#This Row],[price]]&lt;50,"Under 50",IF(FurnitureData[[#This Row],[price]]&lt;100,"50-100",IF(FurnitureData[[#This Row],[price]]&lt;200,"100-200","Over 200")))</f>
        <v>Under 50</v>
      </c>
      <c r="G509" t="str">
        <f>IF(FurnitureData[[#This Row],[sold]]=0,"No Sales",IF(FurnitureData[[#This Row],[sold]]&lt;=10,"Low Sales",IF(FurnitureData[[#This Row],[sold]]&lt;=50,"Medium Sales","High Sales")))</f>
        <v>Low Sales</v>
      </c>
      <c r="H509" s="1">
        <f>IF(FurnitureData[[#This Row],[price]]&gt;0,FurnitureData[[#This Row],[sold]]/FurnitureData[[#This Row],[price]],0)</f>
        <v>0.28520499108734404</v>
      </c>
      <c r="I509" s="1">
        <f>LEN(FurnitureData[[#This Row],[productTitle]])</f>
        <v>118</v>
      </c>
      <c r="J509" s="1"/>
    </row>
    <row r="510" spans="1:10" x14ac:dyDescent="0.3">
      <c r="A510" s="1" t="s">
        <v>451</v>
      </c>
      <c r="B510" s="7">
        <v>29.03</v>
      </c>
      <c r="C510" s="8">
        <v>19</v>
      </c>
      <c r="D510" s="1" t="s">
        <v>5</v>
      </c>
      <c r="E510" s="5">
        <f>FurnitureData[[#This Row],[price]]*FurnitureData[[#This Row],[sold]]</f>
        <v>551.57000000000005</v>
      </c>
      <c r="F510" t="str">
        <f>IF(FurnitureData[[#This Row],[price]]&lt;50,"Under 50",IF(FurnitureData[[#This Row],[price]]&lt;100,"50-100",IF(FurnitureData[[#This Row],[price]]&lt;200,"100-200","Over 200")))</f>
        <v>Under 50</v>
      </c>
      <c r="G510" t="str">
        <f>IF(FurnitureData[[#This Row],[sold]]=0,"No Sales",IF(FurnitureData[[#This Row],[sold]]&lt;=10,"Low Sales",IF(FurnitureData[[#This Row],[sold]]&lt;=50,"Medium Sales","High Sales")))</f>
        <v>Medium Sales</v>
      </c>
      <c r="H510" s="1">
        <f>IF(FurnitureData[[#This Row],[price]]&gt;0,FurnitureData[[#This Row],[sold]]/FurnitureData[[#This Row],[price]],0)</f>
        <v>0.65449534963830514</v>
      </c>
      <c r="I510" s="1">
        <f>LEN(FurnitureData[[#This Row],[productTitle]])</f>
        <v>127</v>
      </c>
      <c r="J510" s="1"/>
    </row>
    <row r="511" spans="1:10" x14ac:dyDescent="0.3">
      <c r="A511" s="1" t="s">
        <v>452</v>
      </c>
      <c r="B511" s="7">
        <v>160.41</v>
      </c>
      <c r="C511" s="8">
        <v>0</v>
      </c>
      <c r="D511" s="1" t="s">
        <v>5</v>
      </c>
      <c r="E511" s="5">
        <f>FurnitureData[[#This Row],[price]]*FurnitureData[[#This Row],[sold]]</f>
        <v>0</v>
      </c>
      <c r="F511" t="str">
        <f>IF(FurnitureData[[#This Row],[price]]&lt;50,"Under 50",IF(FurnitureData[[#This Row],[price]]&lt;100,"50-100",IF(FurnitureData[[#This Row],[price]]&lt;200,"100-200","Over 200")))</f>
        <v>100-200</v>
      </c>
      <c r="G511" t="str">
        <f>IF(FurnitureData[[#This Row],[sold]]=0,"No Sales",IF(FurnitureData[[#This Row],[sold]]&lt;=10,"Low Sales",IF(FurnitureData[[#This Row],[sold]]&lt;=50,"Medium Sales","High Sales")))</f>
        <v>No Sales</v>
      </c>
      <c r="H511" s="1">
        <f>IF(FurnitureData[[#This Row],[price]]&gt;0,FurnitureData[[#This Row],[sold]]/FurnitureData[[#This Row],[price]],0)</f>
        <v>0</v>
      </c>
      <c r="I511" s="1">
        <f>LEN(FurnitureData[[#This Row],[productTitle]])</f>
        <v>128</v>
      </c>
      <c r="J511" s="1"/>
    </row>
    <row r="512" spans="1:10" x14ac:dyDescent="0.3">
      <c r="A512" s="1" t="s">
        <v>453</v>
      </c>
      <c r="B512" s="7">
        <v>22.37</v>
      </c>
      <c r="C512" s="8">
        <v>11</v>
      </c>
      <c r="D512" s="1" t="s">
        <v>5</v>
      </c>
      <c r="E512" s="5">
        <f>FurnitureData[[#This Row],[price]]*FurnitureData[[#This Row],[sold]]</f>
        <v>246.07000000000002</v>
      </c>
      <c r="F512" t="str">
        <f>IF(FurnitureData[[#This Row],[price]]&lt;50,"Under 50",IF(FurnitureData[[#This Row],[price]]&lt;100,"50-100",IF(FurnitureData[[#This Row],[price]]&lt;200,"100-200","Over 200")))</f>
        <v>Under 50</v>
      </c>
      <c r="G512" t="str">
        <f>IF(FurnitureData[[#This Row],[sold]]=0,"No Sales",IF(FurnitureData[[#This Row],[sold]]&lt;=10,"Low Sales",IF(FurnitureData[[#This Row],[sold]]&lt;=50,"Medium Sales","High Sales")))</f>
        <v>Medium Sales</v>
      </c>
      <c r="H512" s="1">
        <f>IF(FurnitureData[[#This Row],[price]]&gt;0,FurnitureData[[#This Row],[sold]]/FurnitureData[[#This Row],[price]],0)</f>
        <v>0.49172999552972729</v>
      </c>
      <c r="I512" s="1">
        <f>LEN(FurnitureData[[#This Row],[productTitle]])</f>
        <v>126</v>
      </c>
      <c r="J512" s="1"/>
    </row>
    <row r="513" spans="1:10" x14ac:dyDescent="0.3">
      <c r="A513" s="1" t="s">
        <v>454</v>
      </c>
      <c r="B513" s="7">
        <v>24.07</v>
      </c>
      <c r="C513" s="8">
        <v>135</v>
      </c>
      <c r="D513" s="1" t="s">
        <v>5</v>
      </c>
      <c r="E513" s="5">
        <f>FurnitureData[[#This Row],[price]]*FurnitureData[[#This Row],[sold]]</f>
        <v>3249.45</v>
      </c>
      <c r="F513" t="str">
        <f>IF(FurnitureData[[#This Row],[price]]&lt;50,"Under 50",IF(FurnitureData[[#This Row],[price]]&lt;100,"50-100",IF(FurnitureData[[#This Row],[price]]&lt;200,"100-200","Over 200")))</f>
        <v>Under 50</v>
      </c>
      <c r="G513" t="str">
        <f>IF(FurnitureData[[#This Row],[sold]]=0,"No Sales",IF(FurnitureData[[#This Row],[sold]]&lt;=10,"Low Sales",IF(FurnitureData[[#This Row],[sold]]&lt;=50,"Medium Sales","High Sales")))</f>
        <v>High Sales</v>
      </c>
      <c r="H513" s="1">
        <f>IF(FurnitureData[[#This Row],[price]]&gt;0,FurnitureData[[#This Row],[sold]]/FurnitureData[[#This Row],[price]],0)</f>
        <v>5.6086414624013292</v>
      </c>
      <c r="I513" s="1">
        <f>LEN(FurnitureData[[#This Row],[productTitle]])</f>
        <v>127</v>
      </c>
      <c r="J513" s="1"/>
    </row>
    <row r="514" spans="1:10" x14ac:dyDescent="0.3">
      <c r="A514" s="1" t="s">
        <v>455</v>
      </c>
      <c r="B514" s="7">
        <v>34.020000000000003</v>
      </c>
      <c r="C514" s="8">
        <v>56</v>
      </c>
      <c r="D514" s="1" t="s">
        <v>5</v>
      </c>
      <c r="E514" s="5">
        <f>FurnitureData[[#This Row],[price]]*FurnitureData[[#This Row],[sold]]</f>
        <v>1905.1200000000001</v>
      </c>
      <c r="F514" t="str">
        <f>IF(FurnitureData[[#This Row],[price]]&lt;50,"Under 50",IF(FurnitureData[[#This Row],[price]]&lt;100,"50-100",IF(FurnitureData[[#This Row],[price]]&lt;200,"100-200","Over 200")))</f>
        <v>Under 50</v>
      </c>
      <c r="G514" t="str">
        <f>IF(FurnitureData[[#This Row],[sold]]=0,"No Sales",IF(FurnitureData[[#This Row],[sold]]&lt;=10,"Low Sales",IF(FurnitureData[[#This Row],[sold]]&lt;=50,"Medium Sales","High Sales")))</f>
        <v>High Sales</v>
      </c>
      <c r="H514" s="1">
        <f>IF(FurnitureData[[#This Row],[price]]&gt;0,FurnitureData[[#This Row],[sold]]/FurnitureData[[#This Row],[price]],0)</f>
        <v>1.6460905349794237</v>
      </c>
      <c r="I514" s="1">
        <f>LEN(FurnitureData[[#This Row],[productTitle]])</f>
        <v>126</v>
      </c>
      <c r="J514" s="1"/>
    </row>
    <row r="515" spans="1:10" x14ac:dyDescent="0.3">
      <c r="A515" s="1" t="s">
        <v>456</v>
      </c>
      <c r="B515" s="7">
        <v>206.97</v>
      </c>
      <c r="C515" s="8">
        <v>1</v>
      </c>
      <c r="D515" s="1" t="s">
        <v>5</v>
      </c>
      <c r="E515" s="5">
        <f>FurnitureData[[#This Row],[price]]*FurnitureData[[#This Row],[sold]]</f>
        <v>206.97</v>
      </c>
      <c r="F515" t="str">
        <f>IF(FurnitureData[[#This Row],[price]]&lt;50,"Under 50",IF(FurnitureData[[#This Row],[price]]&lt;100,"50-100",IF(FurnitureData[[#This Row],[price]]&lt;200,"100-200","Over 200")))</f>
        <v>Over 200</v>
      </c>
      <c r="G515" t="str">
        <f>IF(FurnitureData[[#This Row],[sold]]=0,"No Sales",IF(FurnitureData[[#This Row],[sold]]&lt;=10,"Low Sales",IF(FurnitureData[[#This Row],[sold]]&lt;=50,"Medium Sales","High Sales")))</f>
        <v>Low Sales</v>
      </c>
      <c r="H515" s="1">
        <f>IF(FurnitureData[[#This Row],[price]]&gt;0,FurnitureData[[#This Row],[sold]]/FurnitureData[[#This Row],[price]],0)</f>
        <v>4.8316181089046719E-3</v>
      </c>
      <c r="I515" s="1">
        <f>LEN(FurnitureData[[#This Row],[productTitle]])</f>
        <v>120</v>
      </c>
      <c r="J515" s="1"/>
    </row>
    <row r="516" spans="1:10" x14ac:dyDescent="0.3">
      <c r="A516" s="1" t="s">
        <v>457</v>
      </c>
      <c r="B516" s="7">
        <v>29.34</v>
      </c>
      <c r="C516" s="8">
        <v>28</v>
      </c>
      <c r="D516" s="1" t="s">
        <v>5</v>
      </c>
      <c r="E516" s="5">
        <f>FurnitureData[[#This Row],[price]]*FurnitureData[[#This Row],[sold]]</f>
        <v>821.52</v>
      </c>
      <c r="F516" t="str">
        <f>IF(FurnitureData[[#This Row],[price]]&lt;50,"Under 50",IF(FurnitureData[[#This Row],[price]]&lt;100,"50-100",IF(FurnitureData[[#This Row],[price]]&lt;200,"100-200","Over 200")))</f>
        <v>Under 50</v>
      </c>
      <c r="G516" t="str">
        <f>IF(FurnitureData[[#This Row],[sold]]=0,"No Sales",IF(FurnitureData[[#This Row],[sold]]&lt;=10,"Low Sales",IF(FurnitureData[[#This Row],[sold]]&lt;=50,"Medium Sales","High Sales")))</f>
        <v>Medium Sales</v>
      </c>
      <c r="H516" s="1">
        <f>IF(FurnitureData[[#This Row],[price]]&gt;0,FurnitureData[[#This Row],[sold]]/FurnitureData[[#This Row],[price]],0)</f>
        <v>0.95432856169052493</v>
      </c>
      <c r="I516" s="1">
        <f>LEN(FurnitureData[[#This Row],[productTitle]])</f>
        <v>126</v>
      </c>
      <c r="J516" s="1"/>
    </row>
    <row r="517" spans="1:10" x14ac:dyDescent="0.3">
      <c r="A517" s="1" t="s">
        <v>458</v>
      </c>
      <c r="B517" s="7">
        <v>343.13</v>
      </c>
      <c r="C517" s="8">
        <v>7</v>
      </c>
      <c r="D517" s="1" t="s">
        <v>5</v>
      </c>
      <c r="E517" s="5">
        <f>FurnitureData[[#This Row],[price]]*FurnitureData[[#This Row],[sold]]</f>
        <v>2401.91</v>
      </c>
      <c r="F517" t="str">
        <f>IF(FurnitureData[[#This Row],[price]]&lt;50,"Under 50",IF(FurnitureData[[#This Row],[price]]&lt;100,"50-100",IF(FurnitureData[[#This Row],[price]]&lt;200,"100-200","Over 200")))</f>
        <v>Over 200</v>
      </c>
      <c r="G517" t="str">
        <f>IF(FurnitureData[[#This Row],[sold]]=0,"No Sales",IF(FurnitureData[[#This Row],[sold]]&lt;=10,"Low Sales",IF(FurnitureData[[#This Row],[sold]]&lt;=50,"Medium Sales","High Sales")))</f>
        <v>Low Sales</v>
      </c>
      <c r="H517" s="1">
        <f>IF(FurnitureData[[#This Row],[price]]&gt;0,FurnitureData[[#This Row],[sold]]/FurnitureData[[#This Row],[price]],0)</f>
        <v>2.0400431323405122E-2</v>
      </c>
      <c r="I517" s="1">
        <f>LEN(FurnitureData[[#This Row],[productTitle]])</f>
        <v>125</v>
      </c>
      <c r="J517" s="1"/>
    </row>
    <row r="518" spans="1:10" x14ac:dyDescent="0.3">
      <c r="A518" s="1" t="s">
        <v>459</v>
      </c>
      <c r="B518" s="7">
        <v>8.31</v>
      </c>
      <c r="C518" s="8">
        <v>2</v>
      </c>
      <c r="D518" s="1" t="s">
        <v>5</v>
      </c>
      <c r="E518" s="5">
        <f>FurnitureData[[#This Row],[price]]*FurnitureData[[#This Row],[sold]]</f>
        <v>16.62</v>
      </c>
      <c r="F518" t="str">
        <f>IF(FurnitureData[[#This Row],[price]]&lt;50,"Under 50",IF(FurnitureData[[#This Row],[price]]&lt;100,"50-100",IF(FurnitureData[[#This Row],[price]]&lt;200,"100-200","Over 200")))</f>
        <v>Under 50</v>
      </c>
      <c r="G518" t="str">
        <f>IF(FurnitureData[[#This Row],[sold]]=0,"No Sales",IF(FurnitureData[[#This Row],[sold]]&lt;=10,"Low Sales",IF(FurnitureData[[#This Row],[sold]]&lt;=50,"Medium Sales","High Sales")))</f>
        <v>Low Sales</v>
      </c>
      <c r="H518" s="1">
        <f>IF(FurnitureData[[#This Row],[price]]&gt;0,FurnitureData[[#This Row],[sold]]/FurnitureData[[#This Row],[price]],0)</f>
        <v>0.24067388688327315</v>
      </c>
      <c r="I518" s="1">
        <f>LEN(FurnitureData[[#This Row],[productTitle]])</f>
        <v>127</v>
      </c>
      <c r="J518" s="1"/>
    </row>
    <row r="519" spans="1:10" x14ac:dyDescent="0.3">
      <c r="A519" s="1" t="s">
        <v>460</v>
      </c>
      <c r="B519" s="7">
        <v>105.55</v>
      </c>
      <c r="C519" s="8">
        <v>1</v>
      </c>
      <c r="D519" s="1" t="s">
        <v>5</v>
      </c>
      <c r="E519" s="5">
        <f>FurnitureData[[#This Row],[price]]*FurnitureData[[#This Row],[sold]]</f>
        <v>105.55</v>
      </c>
      <c r="F519" t="str">
        <f>IF(FurnitureData[[#This Row],[price]]&lt;50,"Under 50",IF(FurnitureData[[#This Row],[price]]&lt;100,"50-100",IF(FurnitureData[[#This Row],[price]]&lt;200,"100-200","Over 200")))</f>
        <v>100-200</v>
      </c>
      <c r="G519" t="str">
        <f>IF(FurnitureData[[#This Row],[sold]]=0,"No Sales",IF(FurnitureData[[#This Row],[sold]]&lt;=10,"Low Sales",IF(FurnitureData[[#This Row],[sold]]&lt;=50,"Medium Sales","High Sales")))</f>
        <v>Low Sales</v>
      </c>
      <c r="H519" s="1">
        <f>IF(FurnitureData[[#This Row],[price]]&gt;0,FurnitureData[[#This Row],[sold]]/FurnitureData[[#This Row],[price]],0)</f>
        <v>9.4741828517290391E-3</v>
      </c>
      <c r="I519" s="1">
        <f>LEN(FurnitureData[[#This Row],[productTitle]])</f>
        <v>125</v>
      </c>
      <c r="J519" s="1"/>
    </row>
    <row r="520" spans="1:10" x14ac:dyDescent="0.3">
      <c r="A520" s="1" t="s">
        <v>461</v>
      </c>
      <c r="B520" s="7">
        <v>37.89</v>
      </c>
      <c r="C520" s="8">
        <v>16</v>
      </c>
      <c r="D520" s="1" t="s">
        <v>5</v>
      </c>
      <c r="E520" s="5">
        <f>FurnitureData[[#This Row],[price]]*FurnitureData[[#This Row],[sold]]</f>
        <v>606.24</v>
      </c>
      <c r="F520" t="str">
        <f>IF(FurnitureData[[#This Row],[price]]&lt;50,"Under 50",IF(FurnitureData[[#This Row],[price]]&lt;100,"50-100",IF(FurnitureData[[#This Row],[price]]&lt;200,"100-200","Over 200")))</f>
        <v>Under 50</v>
      </c>
      <c r="G520" t="str">
        <f>IF(FurnitureData[[#This Row],[sold]]=0,"No Sales",IF(FurnitureData[[#This Row],[sold]]&lt;=10,"Low Sales",IF(FurnitureData[[#This Row],[sold]]&lt;=50,"Medium Sales","High Sales")))</f>
        <v>Medium Sales</v>
      </c>
      <c r="H520" s="1">
        <f>IF(FurnitureData[[#This Row],[price]]&gt;0,FurnitureData[[#This Row],[sold]]/FurnitureData[[#This Row],[price]],0)</f>
        <v>0.42227500659804695</v>
      </c>
      <c r="I520" s="1">
        <f>LEN(FurnitureData[[#This Row],[productTitle]])</f>
        <v>127</v>
      </c>
      <c r="J520" s="1"/>
    </row>
    <row r="521" spans="1:10" x14ac:dyDescent="0.3">
      <c r="A521" s="1" t="s">
        <v>462</v>
      </c>
      <c r="B521" s="7">
        <v>26.95</v>
      </c>
      <c r="C521" s="8">
        <v>2</v>
      </c>
      <c r="D521" s="1" t="s">
        <v>1816</v>
      </c>
      <c r="E521" s="5">
        <f>FurnitureData[[#This Row],[price]]*FurnitureData[[#This Row],[sold]]</f>
        <v>53.9</v>
      </c>
      <c r="F521" t="str">
        <f>IF(FurnitureData[[#This Row],[price]]&lt;50,"Under 50",IF(FurnitureData[[#This Row],[price]]&lt;100,"50-100",IF(FurnitureData[[#This Row],[price]]&lt;200,"100-200","Over 200")))</f>
        <v>Under 50</v>
      </c>
      <c r="G521" t="str">
        <f>IF(FurnitureData[[#This Row],[sold]]=0,"No Sales",IF(FurnitureData[[#This Row],[sold]]&lt;=10,"Low Sales",IF(FurnitureData[[#This Row],[sold]]&lt;=50,"Medium Sales","High Sales")))</f>
        <v>Low Sales</v>
      </c>
      <c r="H521" s="1">
        <f>IF(FurnitureData[[#This Row],[price]]&gt;0,FurnitureData[[#This Row],[sold]]/FurnitureData[[#This Row],[price]],0)</f>
        <v>7.4211502782931357E-2</v>
      </c>
      <c r="I521" s="1">
        <f>LEN(FurnitureData[[#This Row],[productTitle]])</f>
        <v>121</v>
      </c>
      <c r="J521" s="1"/>
    </row>
    <row r="522" spans="1:10" x14ac:dyDescent="0.3">
      <c r="A522" s="1" t="s">
        <v>463</v>
      </c>
      <c r="B522" s="7">
        <v>7.95</v>
      </c>
      <c r="C522" s="8">
        <v>57</v>
      </c>
      <c r="D522" s="1" t="s">
        <v>5</v>
      </c>
      <c r="E522" s="5">
        <f>FurnitureData[[#This Row],[price]]*FurnitureData[[#This Row],[sold]]</f>
        <v>453.15000000000003</v>
      </c>
      <c r="F522" t="str">
        <f>IF(FurnitureData[[#This Row],[price]]&lt;50,"Under 50",IF(FurnitureData[[#This Row],[price]]&lt;100,"50-100",IF(FurnitureData[[#This Row],[price]]&lt;200,"100-200","Over 200")))</f>
        <v>Under 50</v>
      </c>
      <c r="G522" t="str">
        <f>IF(FurnitureData[[#This Row],[sold]]=0,"No Sales",IF(FurnitureData[[#This Row],[sold]]&lt;=10,"Low Sales",IF(FurnitureData[[#This Row],[sold]]&lt;=50,"Medium Sales","High Sales")))</f>
        <v>High Sales</v>
      </c>
      <c r="H522" s="1">
        <f>IF(FurnitureData[[#This Row],[price]]&gt;0,FurnitureData[[#This Row],[sold]]/FurnitureData[[#This Row],[price]],0)</f>
        <v>7.1698113207547172</v>
      </c>
      <c r="I522" s="1">
        <f>LEN(FurnitureData[[#This Row],[productTitle]])</f>
        <v>127</v>
      </c>
      <c r="J522" s="1"/>
    </row>
    <row r="523" spans="1:10" x14ac:dyDescent="0.3">
      <c r="A523" s="1" t="s">
        <v>464</v>
      </c>
      <c r="B523" s="7">
        <v>398.3</v>
      </c>
      <c r="C523" s="8">
        <v>0</v>
      </c>
      <c r="D523" s="1" t="s">
        <v>5</v>
      </c>
      <c r="E523" s="5">
        <f>FurnitureData[[#This Row],[price]]*FurnitureData[[#This Row],[sold]]</f>
        <v>0</v>
      </c>
      <c r="F523" t="str">
        <f>IF(FurnitureData[[#This Row],[price]]&lt;50,"Under 50",IF(FurnitureData[[#This Row],[price]]&lt;100,"50-100",IF(FurnitureData[[#This Row],[price]]&lt;200,"100-200","Over 200")))</f>
        <v>Over 200</v>
      </c>
      <c r="G523" t="str">
        <f>IF(FurnitureData[[#This Row],[sold]]=0,"No Sales",IF(FurnitureData[[#This Row],[sold]]&lt;=10,"Low Sales",IF(FurnitureData[[#This Row],[sold]]&lt;=50,"Medium Sales","High Sales")))</f>
        <v>No Sales</v>
      </c>
      <c r="H523" s="1">
        <f>IF(FurnitureData[[#This Row],[price]]&gt;0,FurnitureData[[#This Row],[sold]]/FurnitureData[[#This Row],[price]],0)</f>
        <v>0</v>
      </c>
      <c r="I523" s="1">
        <f>LEN(FurnitureData[[#This Row],[productTitle]])</f>
        <v>120</v>
      </c>
      <c r="J523" s="1"/>
    </row>
    <row r="524" spans="1:10" x14ac:dyDescent="0.3">
      <c r="A524" s="1" t="s">
        <v>465</v>
      </c>
      <c r="B524" s="7">
        <v>34.200000000000003</v>
      </c>
      <c r="C524" s="8">
        <v>35</v>
      </c>
      <c r="D524" s="1" t="s">
        <v>1817</v>
      </c>
      <c r="E524" s="5">
        <f>FurnitureData[[#This Row],[price]]*FurnitureData[[#This Row],[sold]]</f>
        <v>1197</v>
      </c>
      <c r="F524" t="str">
        <f>IF(FurnitureData[[#This Row],[price]]&lt;50,"Under 50",IF(FurnitureData[[#This Row],[price]]&lt;100,"50-100",IF(FurnitureData[[#This Row],[price]]&lt;200,"100-200","Over 200")))</f>
        <v>Under 50</v>
      </c>
      <c r="G524" t="str">
        <f>IF(FurnitureData[[#This Row],[sold]]=0,"No Sales",IF(FurnitureData[[#This Row],[sold]]&lt;=10,"Low Sales",IF(FurnitureData[[#This Row],[sold]]&lt;=50,"Medium Sales","High Sales")))</f>
        <v>Medium Sales</v>
      </c>
      <c r="H524" s="1">
        <f>IF(FurnitureData[[#This Row],[price]]&gt;0,FurnitureData[[#This Row],[sold]]/FurnitureData[[#This Row],[price]],0)</f>
        <v>1.0233918128654971</v>
      </c>
      <c r="I524" s="1">
        <f>LEN(FurnitureData[[#This Row],[productTitle]])</f>
        <v>127</v>
      </c>
      <c r="J524" s="1"/>
    </row>
    <row r="525" spans="1:10" x14ac:dyDescent="0.3">
      <c r="A525" s="1" t="s">
        <v>466</v>
      </c>
      <c r="B525" s="7">
        <v>44.69</v>
      </c>
      <c r="C525" s="8">
        <v>23</v>
      </c>
      <c r="D525" s="1" t="s">
        <v>1818</v>
      </c>
      <c r="E525" s="5">
        <f>FurnitureData[[#This Row],[price]]*FurnitureData[[#This Row],[sold]]</f>
        <v>1027.8699999999999</v>
      </c>
      <c r="F525" t="str">
        <f>IF(FurnitureData[[#This Row],[price]]&lt;50,"Under 50",IF(FurnitureData[[#This Row],[price]]&lt;100,"50-100",IF(FurnitureData[[#This Row],[price]]&lt;200,"100-200","Over 200")))</f>
        <v>Under 50</v>
      </c>
      <c r="G525" t="str">
        <f>IF(FurnitureData[[#This Row],[sold]]=0,"No Sales",IF(FurnitureData[[#This Row],[sold]]&lt;=10,"Low Sales",IF(FurnitureData[[#This Row],[sold]]&lt;=50,"Medium Sales","High Sales")))</f>
        <v>Medium Sales</v>
      </c>
      <c r="H525" s="1">
        <f>IF(FurnitureData[[#This Row],[price]]&gt;0,FurnitureData[[#This Row],[sold]]/FurnitureData[[#This Row],[price]],0)</f>
        <v>0.51465652271201612</v>
      </c>
      <c r="I525" s="1">
        <f>LEN(FurnitureData[[#This Row],[productTitle]])</f>
        <v>125</v>
      </c>
      <c r="J525" s="1"/>
    </row>
    <row r="526" spans="1:10" x14ac:dyDescent="0.3">
      <c r="A526" s="1" t="s">
        <v>467</v>
      </c>
      <c r="B526" s="7">
        <v>18.91</v>
      </c>
      <c r="C526" s="8">
        <v>60</v>
      </c>
      <c r="D526" s="1" t="s">
        <v>5</v>
      </c>
      <c r="E526" s="5">
        <f>FurnitureData[[#This Row],[price]]*FurnitureData[[#This Row],[sold]]</f>
        <v>1134.5999999999999</v>
      </c>
      <c r="F526" t="str">
        <f>IF(FurnitureData[[#This Row],[price]]&lt;50,"Under 50",IF(FurnitureData[[#This Row],[price]]&lt;100,"50-100",IF(FurnitureData[[#This Row],[price]]&lt;200,"100-200","Over 200")))</f>
        <v>Under 50</v>
      </c>
      <c r="G526" t="str">
        <f>IF(FurnitureData[[#This Row],[sold]]=0,"No Sales",IF(FurnitureData[[#This Row],[sold]]&lt;=10,"Low Sales",IF(FurnitureData[[#This Row],[sold]]&lt;=50,"Medium Sales","High Sales")))</f>
        <v>High Sales</v>
      </c>
      <c r="H526" s="1">
        <f>IF(FurnitureData[[#This Row],[price]]&gt;0,FurnitureData[[#This Row],[sold]]/FurnitureData[[#This Row],[price]],0)</f>
        <v>3.1729243786356425</v>
      </c>
      <c r="I526" s="1">
        <f>LEN(FurnitureData[[#This Row],[productTitle]])</f>
        <v>127</v>
      </c>
      <c r="J526" s="1"/>
    </row>
    <row r="527" spans="1:10" x14ac:dyDescent="0.3">
      <c r="A527" s="1" t="s">
        <v>468</v>
      </c>
      <c r="B527" s="7">
        <v>56.86</v>
      </c>
      <c r="C527" s="8">
        <v>0</v>
      </c>
      <c r="D527" s="1" t="s">
        <v>5</v>
      </c>
      <c r="E527" s="5">
        <f>FurnitureData[[#This Row],[price]]*FurnitureData[[#This Row],[sold]]</f>
        <v>0</v>
      </c>
      <c r="F527" t="str">
        <f>IF(FurnitureData[[#This Row],[price]]&lt;50,"Under 50",IF(FurnitureData[[#This Row],[price]]&lt;100,"50-100",IF(FurnitureData[[#This Row],[price]]&lt;200,"100-200","Over 200")))</f>
        <v>50-100</v>
      </c>
      <c r="G527" t="str">
        <f>IF(FurnitureData[[#This Row],[sold]]=0,"No Sales",IF(FurnitureData[[#This Row],[sold]]&lt;=10,"Low Sales",IF(FurnitureData[[#This Row],[sold]]&lt;=50,"Medium Sales","High Sales")))</f>
        <v>No Sales</v>
      </c>
      <c r="H527" s="1">
        <f>IF(FurnitureData[[#This Row],[price]]&gt;0,FurnitureData[[#This Row],[sold]]/FurnitureData[[#This Row],[price]],0)</f>
        <v>0</v>
      </c>
      <c r="I527" s="1">
        <f>LEN(FurnitureData[[#This Row],[productTitle]])</f>
        <v>128</v>
      </c>
      <c r="J527" s="1"/>
    </row>
    <row r="528" spans="1:10" x14ac:dyDescent="0.3">
      <c r="A528" s="1" t="s">
        <v>469</v>
      </c>
      <c r="B528" s="7">
        <v>11.69</v>
      </c>
      <c r="C528" s="8">
        <v>33</v>
      </c>
      <c r="D528" s="1" t="s">
        <v>1813</v>
      </c>
      <c r="E528" s="5">
        <f>FurnitureData[[#This Row],[price]]*FurnitureData[[#This Row],[sold]]</f>
        <v>385.77</v>
      </c>
      <c r="F528" t="str">
        <f>IF(FurnitureData[[#This Row],[price]]&lt;50,"Under 50",IF(FurnitureData[[#This Row],[price]]&lt;100,"50-100",IF(FurnitureData[[#This Row],[price]]&lt;200,"100-200","Over 200")))</f>
        <v>Under 50</v>
      </c>
      <c r="G528" t="str">
        <f>IF(FurnitureData[[#This Row],[sold]]=0,"No Sales",IF(FurnitureData[[#This Row],[sold]]&lt;=10,"Low Sales",IF(FurnitureData[[#This Row],[sold]]&lt;=50,"Medium Sales","High Sales")))</f>
        <v>Medium Sales</v>
      </c>
      <c r="H528" s="1">
        <f>IF(FurnitureData[[#This Row],[price]]&gt;0,FurnitureData[[#This Row],[sold]]/FurnitureData[[#This Row],[price]],0)</f>
        <v>2.8229255774165956</v>
      </c>
      <c r="I528" s="1">
        <f>LEN(FurnitureData[[#This Row],[productTitle]])</f>
        <v>125</v>
      </c>
      <c r="J528" s="1"/>
    </row>
    <row r="529" spans="1:10" x14ac:dyDescent="0.3">
      <c r="A529" s="1" t="s">
        <v>470</v>
      </c>
      <c r="B529" s="7">
        <v>45.94</v>
      </c>
      <c r="C529" s="8">
        <v>53</v>
      </c>
      <c r="D529" s="1" t="s">
        <v>1819</v>
      </c>
      <c r="E529" s="5">
        <f>FurnitureData[[#This Row],[price]]*FurnitureData[[#This Row],[sold]]</f>
        <v>2434.8199999999997</v>
      </c>
      <c r="F529" t="str">
        <f>IF(FurnitureData[[#This Row],[price]]&lt;50,"Under 50",IF(FurnitureData[[#This Row],[price]]&lt;100,"50-100",IF(FurnitureData[[#This Row],[price]]&lt;200,"100-200","Over 200")))</f>
        <v>Under 50</v>
      </c>
      <c r="G529" t="str">
        <f>IF(FurnitureData[[#This Row],[sold]]=0,"No Sales",IF(FurnitureData[[#This Row],[sold]]&lt;=10,"Low Sales",IF(FurnitureData[[#This Row],[sold]]&lt;=50,"Medium Sales","High Sales")))</f>
        <v>High Sales</v>
      </c>
      <c r="H529" s="1">
        <f>IF(FurnitureData[[#This Row],[price]]&gt;0,FurnitureData[[#This Row],[sold]]/FurnitureData[[#This Row],[price]],0)</f>
        <v>1.153678711362647</v>
      </c>
      <c r="I529" s="1">
        <f>LEN(FurnitureData[[#This Row],[productTitle]])</f>
        <v>122</v>
      </c>
      <c r="J529" s="1"/>
    </row>
    <row r="530" spans="1:10" x14ac:dyDescent="0.3">
      <c r="A530" s="1" t="s">
        <v>471</v>
      </c>
      <c r="B530" s="7">
        <v>25.27</v>
      </c>
      <c r="C530" s="8">
        <v>147</v>
      </c>
      <c r="D530" s="1" t="s">
        <v>5</v>
      </c>
      <c r="E530" s="5">
        <f>FurnitureData[[#This Row],[price]]*FurnitureData[[#This Row],[sold]]</f>
        <v>3714.69</v>
      </c>
      <c r="F530" t="str">
        <f>IF(FurnitureData[[#This Row],[price]]&lt;50,"Under 50",IF(FurnitureData[[#This Row],[price]]&lt;100,"50-100",IF(FurnitureData[[#This Row],[price]]&lt;200,"100-200","Over 200")))</f>
        <v>Under 50</v>
      </c>
      <c r="G530" t="str">
        <f>IF(FurnitureData[[#This Row],[sold]]=0,"No Sales",IF(FurnitureData[[#This Row],[sold]]&lt;=10,"Low Sales",IF(FurnitureData[[#This Row],[sold]]&lt;=50,"Medium Sales","High Sales")))</f>
        <v>High Sales</v>
      </c>
      <c r="H530" s="1">
        <f>IF(FurnitureData[[#This Row],[price]]&gt;0,FurnitureData[[#This Row],[sold]]/FurnitureData[[#This Row],[price]],0)</f>
        <v>5.8171745152354575</v>
      </c>
      <c r="I530" s="1">
        <f>LEN(FurnitureData[[#This Row],[productTitle]])</f>
        <v>125</v>
      </c>
      <c r="J530" s="1"/>
    </row>
    <row r="531" spans="1:10" x14ac:dyDescent="0.3">
      <c r="A531" s="1" t="s">
        <v>472</v>
      </c>
      <c r="B531" s="7">
        <v>69.03</v>
      </c>
      <c r="C531" s="8">
        <v>0</v>
      </c>
      <c r="D531" s="1" t="s">
        <v>5</v>
      </c>
      <c r="E531" s="5">
        <f>FurnitureData[[#This Row],[price]]*FurnitureData[[#This Row],[sold]]</f>
        <v>0</v>
      </c>
      <c r="F531" t="str">
        <f>IF(FurnitureData[[#This Row],[price]]&lt;50,"Under 50",IF(FurnitureData[[#This Row],[price]]&lt;100,"50-100",IF(FurnitureData[[#This Row],[price]]&lt;200,"100-200","Over 200")))</f>
        <v>50-100</v>
      </c>
      <c r="G531" t="str">
        <f>IF(FurnitureData[[#This Row],[sold]]=0,"No Sales",IF(FurnitureData[[#This Row],[sold]]&lt;=10,"Low Sales",IF(FurnitureData[[#This Row],[sold]]&lt;=50,"Medium Sales","High Sales")))</f>
        <v>No Sales</v>
      </c>
      <c r="H531" s="1">
        <f>IF(FurnitureData[[#This Row],[price]]&gt;0,FurnitureData[[#This Row],[sold]]/FurnitureData[[#This Row],[price]],0)</f>
        <v>0</v>
      </c>
      <c r="I531" s="1">
        <f>LEN(FurnitureData[[#This Row],[productTitle]])</f>
        <v>118</v>
      </c>
      <c r="J531" s="1"/>
    </row>
    <row r="532" spans="1:10" x14ac:dyDescent="0.3">
      <c r="A532" s="1" t="s">
        <v>473</v>
      </c>
      <c r="B532" s="7">
        <v>79.98</v>
      </c>
      <c r="C532" s="8">
        <v>6</v>
      </c>
      <c r="D532" s="1" t="s">
        <v>1820</v>
      </c>
      <c r="E532" s="5">
        <f>FurnitureData[[#This Row],[price]]*FurnitureData[[#This Row],[sold]]</f>
        <v>479.88</v>
      </c>
      <c r="F532" t="str">
        <f>IF(FurnitureData[[#This Row],[price]]&lt;50,"Under 50",IF(FurnitureData[[#This Row],[price]]&lt;100,"50-100",IF(FurnitureData[[#This Row],[price]]&lt;200,"100-200","Over 200")))</f>
        <v>50-100</v>
      </c>
      <c r="G532" t="str">
        <f>IF(FurnitureData[[#This Row],[sold]]=0,"No Sales",IF(FurnitureData[[#This Row],[sold]]&lt;=10,"Low Sales",IF(FurnitureData[[#This Row],[sold]]&lt;=50,"Medium Sales","High Sales")))</f>
        <v>Low Sales</v>
      </c>
      <c r="H532" s="1">
        <f>IF(FurnitureData[[#This Row],[price]]&gt;0,FurnitureData[[#This Row],[sold]]/FurnitureData[[#This Row],[price]],0)</f>
        <v>7.5018754688672168E-2</v>
      </c>
      <c r="I532" s="1">
        <f>LEN(FurnitureData[[#This Row],[productTitle]])</f>
        <v>128</v>
      </c>
      <c r="J532" s="1"/>
    </row>
    <row r="533" spans="1:10" x14ac:dyDescent="0.3">
      <c r="A533" s="1" t="s">
        <v>474</v>
      </c>
      <c r="B533" s="7">
        <v>86.73</v>
      </c>
      <c r="C533" s="8">
        <v>4</v>
      </c>
      <c r="D533" s="1" t="s">
        <v>5</v>
      </c>
      <c r="E533" s="5">
        <f>FurnitureData[[#This Row],[price]]*FurnitureData[[#This Row],[sold]]</f>
        <v>346.92</v>
      </c>
      <c r="F533" t="str">
        <f>IF(FurnitureData[[#This Row],[price]]&lt;50,"Under 50",IF(FurnitureData[[#This Row],[price]]&lt;100,"50-100",IF(FurnitureData[[#This Row],[price]]&lt;200,"100-200","Over 200")))</f>
        <v>50-100</v>
      </c>
      <c r="G533" t="str">
        <f>IF(FurnitureData[[#This Row],[sold]]=0,"No Sales",IF(FurnitureData[[#This Row],[sold]]&lt;=10,"Low Sales",IF(FurnitureData[[#This Row],[sold]]&lt;=50,"Medium Sales","High Sales")))</f>
        <v>Low Sales</v>
      </c>
      <c r="H533" s="1">
        <f>IF(FurnitureData[[#This Row],[price]]&gt;0,FurnitureData[[#This Row],[sold]]/FurnitureData[[#This Row],[price]],0)</f>
        <v>4.6120142972443212E-2</v>
      </c>
      <c r="I533" s="1">
        <f>LEN(FurnitureData[[#This Row],[productTitle]])</f>
        <v>121</v>
      </c>
      <c r="J533" s="1"/>
    </row>
    <row r="534" spans="1:10" x14ac:dyDescent="0.3">
      <c r="A534" s="1" t="s">
        <v>475</v>
      </c>
      <c r="B534" s="7">
        <v>13.8</v>
      </c>
      <c r="C534" s="8">
        <v>52</v>
      </c>
      <c r="D534" s="1" t="s">
        <v>1821</v>
      </c>
      <c r="E534" s="5">
        <f>FurnitureData[[#This Row],[price]]*FurnitureData[[#This Row],[sold]]</f>
        <v>717.6</v>
      </c>
      <c r="F534" t="str">
        <f>IF(FurnitureData[[#This Row],[price]]&lt;50,"Under 50",IF(FurnitureData[[#This Row],[price]]&lt;100,"50-100",IF(FurnitureData[[#This Row],[price]]&lt;200,"100-200","Over 200")))</f>
        <v>Under 50</v>
      </c>
      <c r="G534" t="str">
        <f>IF(FurnitureData[[#This Row],[sold]]=0,"No Sales",IF(FurnitureData[[#This Row],[sold]]&lt;=10,"Low Sales",IF(FurnitureData[[#This Row],[sold]]&lt;=50,"Medium Sales","High Sales")))</f>
        <v>High Sales</v>
      </c>
      <c r="H534" s="1">
        <f>IF(FurnitureData[[#This Row],[price]]&gt;0,FurnitureData[[#This Row],[sold]]/FurnitureData[[#This Row],[price]],0)</f>
        <v>3.7681159420289854</v>
      </c>
      <c r="I534" s="1">
        <f>LEN(FurnitureData[[#This Row],[productTitle]])</f>
        <v>122</v>
      </c>
      <c r="J534" s="1"/>
    </row>
    <row r="535" spans="1:10" x14ac:dyDescent="0.3">
      <c r="A535" s="1" t="s">
        <v>476</v>
      </c>
      <c r="B535" s="7">
        <v>63</v>
      </c>
      <c r="C535" s="8">
        <v>0</v>
      </c>
      <c r="D535" s="1" t="s">
        <v>5</v>
      </c>
      <c r="E535" s="5">
        <f>FurnitureData[[#This Row],[price]]*FurnitureData[[#This Row],[sold]]</f>
        <v>0</v>
      </c>
      <c r="F535" t="str">
        <f>IF(FurnitureData[[#This Row],[price]]&lt;50,"Under 50",IF(FurnitureData[[#This Row],[price]]&lt;100,"50-100",IF(FurnitureData[[#This Row],[price]]&lt;200,"100-200","Over 200")))</f>
        <v>50-100</v>
      </c>
      <c r="G535" t="str">
        <f>IF(FurnitureData[[#This Row],[sold]]=0,"No Sales",IF(FurnitureData[[#This Row],[sold]]&lt;=10,"Low Sales",IF(FurnitureData[[#This Row],[sold]]&lt;=50,"Medium Sales","High Sales")))</f>
        <v>No Sales</v>
      </c>
      <c r="H535" s="1">
        <f>IF(FurnitureData[[#This Row],[price]]&gt;0,FurnitureData[[#This Row],[sold]]/FurnitureData[[#This Row],[price]],0)</f>
        <v>0</v>
      </c>
      <c r="I535" s="1">
        <f>LEN(FurnitureData[[#This Row],[productTitle]])</f>
        <v>121</v>
      </c>
      <c r="J535" s="1"/>
    </row>
    <row r="536" spans="1:10" x14ac:dyDescent="0.3">
      <c r="A536" s="1" t="s">
        <v>477</v>
      </c>
      <c r="B536" s="7">
        <v>11.47</v>
      </c>
      <c r="C536" s="8">
        <v>9</v>
      </c>
      <c r="D536" s="1" t="s">
        <v>1822</v>
      </c>
      <c r="E536" s="5">
        <f>FurnitureData[[#This Row],[price]]*FurnitureData[[#This Row],[sold]]</f>
        <v>103.23</v>
      </c>
      <c r="F536" t="str">
        <f>IF(FurnitureData[[#This Row],[price]]&lt;50,"Under 50",IF(FurnitureData[[#This Row],[price]]&lt;100,"50-100",IF(FurnitureData[[#This Row],[price]]&lt;200,"100-200","Over 200")))</f>
        <v>Under 50</v>
      </c>
      <c r="G536" t="str">
        <f>IF(FurnitureData[[#This Row],[sold]]=0,"No Sales",IF(FurnitureData[[#This Row],[sold]]&lt;=10,"Low Sales",IF(FurnitureData[[#This Row],[sold]]&lt;=50,"Medium Sales","High Sales")))</f>
        <v>Low Sales</v>
      </c>
      <c r="H536" s="1">
        <f>IF(FurnitureData[[#This Row],[price]]&gt;0,FurnitureData[[#This Row],[sold]]/FurnitureData[[#This Row],[price]],0)</f>
        <v>0.7846556233653007</v>
      </c>
      <c r="I536" s="1">
        <f>LEN(FurnitureData[[#This Row],[productTitle]])</f>
        <v>120</v>
      </c>
      <c r="J536" s="1"/>
    </row>
    <row r="537" spans="1:10" x14ac:dyDescent="0.3">
      <c r="A537" s="1" t="s">
        <v>478</v>
      </c>
      <c r="B537" s="7">
        <v>94.9</v>
      </c>
      <c r="C537" s="8">
        <v>23</v>
      </c>
      <c r="D537" s="1" t="s">
        <v>5</v>
      </c>
      <c r="E537" s="5">
        <f>FurnitureData[[#This Row],[price]]*FurnitureData[[#This Row],[sold]]</f>
        <v>2182.7000000000003</v>
      </c>
      <c r="F537" t="str">
        <f>IF(FurnitureData[[#This Row],[price]]&lt;50,"Under 50",IF(FurnitureData[[#This Row],[price]]&lt;100,"50-100",IF(FurnitureData[[#This Row],[price]]&lt;200,"100-200","Over 200")))</f>
        <v>50-100</v>
      </c>
      <c r="G537" t="str">
        <f>IF(FurnitureData[[#This Row],[sold]]=0,"No Sales",IF(FurnitureData[[#This Row],[sold]]&lt;=10,"Low Sales",IF(FurnitureData[[#This Row],[sold]]&lt;=50,"Medium Sales","High Sales")))</f>
        <v>Medium Sales</v>
      </c>
      <c r="H537" s="1">
        <f>IF(FurnitureData[[#This Row],[price]]&gt;0,FurnitureData[[#This Row],[sold]]/FurnitureData[[#This Row],[price]],0)</f>
        <v>0.2423603793466807</v>
      </c>
      <c r="I537" s="1">
        <f>LEN(FurnitureData[[#This Row],[productTitle]])</f>
        <v>125</v>
      </c>
      <c r="J537" s="1"/>
    </row>
    <row r="538" spans="1:10" x14ac:dyDescent="0.3">
      <c r="A538" s="1" t="s">
        <v>479</v>
      </c>
      <c r="B538" s="7">
        <v>35.840000000000003</v>
      </c>
      <c r="C538" s="8">
        <v>58</v>
      </c>
      <c r="D538" s="1" t="s">
        <v>5</v>
      </c>
      <c r="E538" s="5">
        <f>FurnitureData[[#This Row],[price]]*FurnitureData[[#This Row],[sold]]</f>
        <v>2078.7200000000003</v>
      </c>
      <c r="F538" t="str">
        <f>IF(FurnitureData[[#This Row],[price]]&lt;50,"Under 50",IF(FurnitureData[[#This Row],[price]]&lt;100,"50-100",IF(FurnitureData[[#This Row],[price]]&lt;200,"100-200","Over 200")))</f>
        <v>Under 50</v>
      </c>
      <c r="G538" t="str">
        <f>IF(FurnitureData[[#This Row],[sold]]=0,"No Sales",IF(FurnitureData[[#This Row],[sold]]&lt;=10,"Low Sales",IF(FurnitureData[[#This Row],[sold]]&lt;=50,"Medium Sales","High Sales")))</f>
        <v>High Sales</v>
      </c>
      <c r="H538" s="1">
        <f>IF(FurnitureData[[#This Row],[price]]&gt;0,FurnitureData[[#This Row],[sold]]/FurnitureData[[#This Row],[price]],0)</f>
        <v>1.6183035714285712</v>
      </c>
      <c r="I538" s="1">
        <f>LEN(FurnitureData[[#This Row],[productTitle]])</f>
        <v>125</v>
      </c>
      <c r="J538" s="1"/>
    </row>
    <row r="539" spans="1:10" x14ac:dyDescent="0.3">
      <c r="A539" s="1" t="s">
        <v>480</v>
      </c>
      <c r="B539" s="7">
        <v>180.96</v>
      </c>
      <c r="C539" s="8">
        <v>0</v>
      </c>
      <c r="D539" s="1" t="s">
        <v>5</v>
      </c>
      <c r="E539" s="5">
        <f>FurnitureData[[#This Row],[price]]*FurnitureData[[#This Row],[sold]]</f>
        <v>0</v>
      </c>
      <c r="F539" t="str">
        <f>IF(FurnitureData[[#This Row],[price]]&lt;50,"Under 50",IF(FurnitureData[[#This Row],[price]]&lt;100,"50-100",IF(FurnitureData[[#This Row],[price]]&lt;200,"100-200","Over 200")))</f>
        <v>100-200</v>
      </c>
      <c r="G539" t="str">
        <f>IF(FurnitureData[[#This Row],[sold]]=0,"No Sales",IF(FurnitureData[[#This Row],[sold]]&lt;=10,"Low Sales",IF(FurnitureData[[#This Row],[sold]]&lt;=50,"Medium Sales","High Sales")))</f>
        <v>No Sales</v>
      </c>
      <c r="H539" s="1">
        <f>IF(FurnitureData[[#This Row],[price]]&gt;0,FurnitureData[[#This Row],[sold]]/FurnitureData[[#This Row],[price]],0)</f>
        <v>0</v>
      </c>
      <c r="I539" s="1">
        <f>LEN(FurnitureData[[#This Row],[productTitle]])</f>
        <v>128</v>
      </c>
      <c r="J539" s="1"/>
    </row>
    <row r="540" spans="1:10" x14ac:dyDescent="0.3">
      <c r="A540" s="1" t="s">
        <v>481</v>
      </c>
      <c r="B540" s="7">
        <v>55.23</v>
      </c>
      <c r="C540" s="8">
        <v>18</v>
      </c>
      <c r="D540" s="1" t="s">
        <v>1823</v>
      </c>
      <c r="E540" s="5">
        <f>FurnitureData[[#This Row],[price]]*FurnitureData[[#This Row],[sold]]</f>
        <v>994.14</v>
      </c>
      <c r="F540" t="str">
        <f>IF(FurnitureData[[#This Row],[price]]&lt;50,"Under 50",IF(FurnitureData[[#This Row],[price]]&lt;100,"50-100",IF(FurnitureData[[#This Row],[price]]&lt;200,"100-200","Over 200")))</f>
        <v>50-100</v>
      </c>
      <c r="G540" t="str">
        <f>IF(FurnitureData[[#This Row],[sold]]=0,"No Sales",IF(FurnitureData[[#This Row],[sold]]&lt;=10,"Low Sales",IF(FurnitureData[[#This Row],[sold]]&lt;=50,"Medium Sales","High Sales")))</f>
        <v>Medium Sales</v>
      </c>
      <c r="H540" s="1">
        <f>IF(FurnitureData[[#This Row],[price]]&gt;0,FurnitureData[[#This Row],[sold]]/FurnitureData[[#This Row],[price]],0)</f>
        <v>0.32590983161325371</v>
      </c>
      <c r="I540" s="1">
        <f>LEN(FurnitureData[[#This Row],[productTitle]])</f>
        <v>128</v>
      </c>
      <c r="J540" s="1"/>
    </row>
    <row r="541" spans="1:10" x14ac:dyDescent="0.3">
      <c r="A541" s="1" t="s">
        <v>482</v>
      </c>
      <c r="B541" s="7">
        <v>34.409999999999997</v>
      </c>
      <c r="C541" s="8">
        <v>25</v>
      </c>
      <c r="D541" s="1" t="s">
        <v>5</v>
      </c>
      <c r="E541" s="5">
        <f>FurnitureData[[#This Row],[price]]*FurnitureData[[#This Row],[sold]]</f>
        <v>860.24999999999989</v>
      </c>
      <c r="F541" t="str">
        <f>IF(FurnitureData[[#This Row],[price]]&lt;50,"Under 50",IF(FurnitureData[[#This Row],[price]]&lt;100,"50-100",IF(FurnitureData[[#This Row],[price]]&lt;200,"100-200","Over 200")))</f>
        <v>Under 50</v>
      </c>
      <c r="G541" t="str">
        <f>IF(FurnitureData[[#This Row],[sold]]=0,"No Sales",IF(FurnitureData[[#This Row],[sold]]&lt;=10,"Low Sales",IF(FurnitureData[[#This Row],[sold]]&lt;=50,"Medium Sales","High Sales")))</f>
        <v>Medium Sales</v>
      </c>
      <c r="H541" s="1">
        <f>IF(FurnitureData[[#This Row],[price]]&gt;0,FurnitureData[[#This Row],[sold]]/FurnitureData[[#This Row],[price]],0)</f>
        <v>0.72653298459750082</v>
      </c>
      <c r="I541" s="1">
        <f>LEN(FurnitureData[[#This Row],[productTitle]])</f>
        <v>125</v>
      </c>
      <c r="J541" s="1"/>
    </row>
    <row r="542" spans="1:10" x14ac:dyDescent="0.3">
      <c r="A542" s="1" t="s">
        <v>483</v>
      </c>
      <c r="B542" s="7">
        <v>16.45</v>
      </c>
      <c r="C542" s="8">
        <v>171</v>
      </c>
      <c r="D542" s="1" t="s">
        <v>5</v>
      </c>
      <c r="E542" s="5">
        <f>FurnitureData[[#This Row],[price]]*FurnitureData[[#This Row],[sold]]</f>
        <v>2812.95</v>
      </c>
      <c r="F542" t="str">
        <f>IF(FurnitureData[[#This Row],[price]]&lt;50,"Under 50",IF(FurnitureData[[#This Row],[price]]&lt;100,"50-100",IF(FurnitureData[[#This Row],[price]]&lt;200,"100-200","Over 200")))</f>
        <v>Under 50</v>
      </c>
      <c r="G542" t="str">
        <f>IF(FurnitureData[[#This Row],[sold]]=0,"No Sales",IF(FurnitureData[[#This Row],[sold]]&lt;=10,"Low Sales",IF(FurnitureData[[#This Row],[sold]]&lt;=50,"Medium Sales","High Sales")))</f>
        <v>High Sales</v>
      </c>
      <c r="H542" s="1">
        <f>IF(FurnitureData[[#This Row],[price]]&gt;0,FurnitureData[[#This Row],[sold]]/FurnitureData[[#This Row],[price]],0)</f>
        <v>10.395136778115502</v>
      </c>
      <c r="I542" s="1">
        <f>LEN(FurnitureData[[#This Row],[productTitle]])</f>
        <v>127</v>
      </c>
      <c r="J542" s="1"/>
    </row>
    <row r="543" spans="1:10" x14ac:dyDescent="0.3">
      <c r="A543" s="1" t="s">
        <v>484</v>
      </c>
      <c r="B543" s="7">
        <v>121.39</v>
      </c>
      <c r="C543" s="8">
        <v>0</v>
      </c>
      <c r="D543" s="1" t="s">
        <v>5</v>
      </c>
      <c r="E543" s="5">
        <f>FurnitureData[[#This Row],[price]]*FurnitureData[[#This Row],[sold]]</f>
        <v>0</v>
      </c>
      <c r="F543" t="str">
        <f>IF(FurnitureData[[#This Row],[price]]&lt;50,"Under 50",IF(FurnitureData[[#This Row],[price]]&lt;100,"50-100",IF(FurnitureData[[#This Row],[price]]&lt;200,"100-200","Over 200")))</f>
        <v>100-200</v>
      </c>
      <c r="G543" t="str">
        <f>IF(FurnitureData[[#This Row],[sold]]=0,"No Sales",IF(FurnitureData[[#This Row],[sold]]&lt;=10,"Low Sales",IF(FurnitureData[[#This Row],[sold]]&lt;=50,"Medium Sales","High Sales")))</f>
        <v>No Sales</v>
      </c>
      <c r="H543" s="1">
        <f>IF(FurnitureData[[#This Row],[price]]&gt;0,FurnitureData[[#This Row],[sold]]/FurnitureData[[#This Row],[price]],0)</f>
        <v>0</v>
      </c>
      <c r="I543" s="1">
        <f>LEN(FurnitureData[[#This Row],[productTitle]])</f>
        <v>93</v>
      </c>
      <c r="J543" s="1"/>
    </row>
    <row r="544" spans="1:10" x14ac:dyDescent="0.3">
      <c r="A544" s="1" t="s">
        <v>485</v>
      </c>
      <c r="B544" s="7">
        <v>15.24</v>
      </c>
      <c r="C544" s="8">
        <v>40</v>
      </c>
      <c r="D544" s="1" t="s">
        <v>5</v>
      </c>
      <c r="E544" s="5">
        <f>FurnitureData[[#This Row],[price]]*FurnitureData[[#This Row],[sold]]</f>
        <v>609.6</v>
      </c>
      <c r="F544" t="str">
        <f>IF(FurnitureData[[#This Row],[price]]&lt;50,"Under 50",IF(FurnitureData[[#This Row],[price]]&lt;100,"50-100",IF(FurnitureData[[#This Row],[price]]&lt;200,"100-200","Over 200")))</f>
        <v>Under 50</v>
      </c>
      <c r="G544" t="str">
        <f>IF(FurnitureData[[#This Row],[sold]]=0,"No Sales",IF(FurnitureData[[#This Row],[sold]]&lt;=10,"Low Sales",IF(FurnitureData[[#This Row],[sold]]&lt;=50,"Medium Sales","High Sales")))</f>
        <v>Medium Sales</v>
      </c>
      <c r="H544" s="1">
        <f>IF(FurnitureData[[#This Row],[price]]&gt;0,FurnitureData[[#This Row],[sold]]/FurnitureData[[#This Row],[price]],0)</f>
        <v>2.6246719160104988</v>
      </c>
      <c r="I544" s="1">
        <f>LEN(FurnitureData[[#This Row],[productTitle]])</f>
        <v>124</v>
      </c>
      <c r="J544" s="1"/>
    </row>
    <row r="545" spans="1:10" x14ac:dyDescent="0.3">
      <c r="A545" s="1" t="s">
        <v>486</v>
      </c>
      <c r="B545" s="7">
        <v>8.35</v>
      </c>
      <c r="C545" s="8">
        <v>44</v>
      </c>
      <c r="D545" s="1" t="s">
        <v>5</v>
      </c>
      <c r="E545" s="5">
        <f>FurnitureData[[#This Row],[price]]*FurnitureData[[#This Row],[sold]]</f>
        <v>367.4</v>
      </c>
      <c r="F545" t="str">
        <f>IF(FurnitureData[[#This Row],[price]]&lt;50,"Under 50",IF(FurnitureData[[#This Row],[price]]&lt;100,"50-100",IF(FurnitureData[[#This Row],[price]]&lt;200,"100-200","Over 200")))</f>
        <v>Under 50</v>
      </c>
      <c r="G545" t="str">
        <f>IF(FurnitureData[[#This Row],[sold]]=0,"No Sales",IF(FurnitureData[[#This Row],[sold]]&lt;=10,"Low Sales",IF(FurnitureData[[#This Row],[sold]]&lt;=50,"Medium Sales","High Sales")))</f>
        <v>Medium Sales</v>
      </c>
      <c r="H545" s="1">
        <f>IF(FurnitureData[[#This Row],[price]]&gt;0,FurnitureData[[#This Row],[sold]]/FurnitureData[[#This Row],[price]],0)</f>
        <v>5.2694610778443112</v>
      </c>
      <c r="I545" s="1">
        <f>LEN(FurnitureData[[#This Row],[productTitle]])</f>
        <v>116</v>
      </c>
      <c r="J545" s="1"/>
    </row>
    <row r="546" spans="1:10" x14ac:dyDescent="0.3">
      <c r="A546" s="1" t="s">
        <v>487</v>
      </c>
      <c r="B546" s="7">
        <v>207.36</v>
      </c>
      <c r="C546" s="8">
        <v>4</v>
      </c>
      <c r="D546" s="1" t="s">
        <v>5</v>
      </c>
      <c r="E546" s="5">
        <f>FurnitureData[[#This Row],[price]]*FurnitureData[[#This Row],[sold]]</f>
        <v>829.44</v>
      </c>
      <c r="F546" t="str">
        <f>IF(FurnitureData[[#This Row],[price]]&lt;50,"Under 50",IF(FurnitureData[[#This Row],[price]]&lt;100,"50-100",IF(FurnitureData[[#This Row],[price]]&lt;200,"100-200","Over 200")))</f>
        <v>Over 200</v>
      </c>
      <c r="G546" t="str">
        <f>IF(FurnitureData[[#This Row],[sold]]=0,"No Sales",IF(FurnitureData[[#This Row],[sold]]&lt;=10,"Low Sales",IF(FurnitureData[[#This Row],[sold]]&lt;=50,"Medium Sales","High Sales")))</f>
        <v>Low Sales</v>
      </c>
      <c r="H546" s="1">
        <f>IF(FurnitureData[[#This Row],[price]]&gt;0,FurnitureData[[#This Row],[sold]]/FurnitureData[[#This Row],[price]],0)</f>
        <v>1.9290123456790122E-2</v>
      </c>
      <c r="I546" s="1">
        <f>LEN(FurnitureData[[#This Row],[productTitle]])</f>
        <v>119</v>
      </c>
      <c r="J546" s="1"/>
    </row>
    <row r="547" spans="1:10" x14ac:dyDescent="0.3">
      <c r="A547" s="1" t="s">
        <v>448</v>
      </c>
      <c r="B547" s="7">
        <v>501.86</v>
      </c>
      <c r="C547" s="8">
        <v>0</v>
      </c>
      <c r="D547" s="1" t="s">
        <v>5</v>
      </c>
      <c r="E547" s="5">
        <f>FurnitureData[[#This Row],[price]]*FurnitureData[[#This Row],[sold]]</f>
        <v>0</v>
      </c>
      <c r="F547" t="str">
        <f>IF(FurnitureData[[#This Row],[price]]&lt;50,"Under 50",IF(FurnitureData[[#This Row],[price]]&lt;100,"50-100",IF(FurnitureData[[#This Row],[price]]&lt;200,"100-200","Over 200")))</f>
        <v>Over 200</v>
      </c>
      <c r="G547" t="str">
        <f>IF(FurnitureData[[#This Row],[sold]]=0,"No Sales",IF(FurnitureData[[#This Row],[sold]]&lt;=10,"Low Sales",IF(FurnitureData[[#This Row],[sold]]&lt;=50,"Medium Sales","High Sales")))</f>
        <v>No Sales</v>
      </c>
      <c r="H547" s="1">
        <f>IF(FurnitureData[[#This Row],[price]]&gt;0,FurnitureData[[#This Row],[sold]]/FurnitureData[[#This Row],[price]],0)</f>
        <v>0</v>
      </c>
      <c r="I547" s="1">
        <f>LEN(FurnitureData[[#This Row],[productTitle]])</f>
        <v>128</v>
      </c>
      <c r="J547" s="1"/>
    </row>
    <row r="548" spans="1:10" x14ac:dyDescent="0.3">
      <c r="A548" s="1" t="s">
        <v>488</v>
      </c>
      <c r="B548" s="7">
        <v>16.170000000000002</v>
      </c>
      <c r="C548" s="8">
        <v>46</v>
      </c>
      <c r="D548" s="1" t="s">
        <v>5</v>
      </c>
      <c r="E548" s="5">
        <f>FurnitureData[[#This Row],[price]]*FurnitureData[[#This Row],[sold]]</f>
        <v>743.82</v>
      </c>
      <c r="F548" t="str">
        <f>IF(FurnitureData[[#This Row],[price]]&lt;50,"Under 50",IF(FurnitureData[[#This Row],[price]]&lt;100,"50-100",IF(FurnitureData[[#This Row],[price]]&lt;200,"100-200","Over 200")))</f>
        <v>Under 50</v>
      </c>
      <c r="G548" t="str">
        <f>IF(FurnitureData[[#This Row],[sold]]=0,"No Sales",IF(FurnitureData[[#This Row],[sold]]&lt;=10,"Low Sales",IF(FurnitureData[[#This Row],[sold]]&lt;=50,"Medium Sales","High Sales")))</f>
        <v>Medium Sales</v>
      </c>
      <c r="H548" s="1">
        <f>IF(FurnitureData[[#This Row],[price]]&gt;0,FurnitureData[[#This Row],[sold]]/FurnitureData[[#This Row],[price]],0)</f>
        <v>2.8447742733457018</v>
      </c>
      <c r="I548" s="1">
        <f>LEN(FurnitureData[[#This Row],[productTitle]])</f>
        <v>127</v>
      </c>
      <c r="J548" s="1"/>
    </row>
    <row r="549" spans="1:10" x14ac:dyDescent="0.3">
      <c r="A549" s="1" t="s">
        <v>489</v>
      </c>
      <c r="B549" s="7">
        <v>27.96</v>
      </c>
      <c r="C549" s="8">
        <v>40</v>
      </c>
      <c r="D549" s="1" t="s">
        <v>1813</v>
      </c>
      <c r="E549" s="5">
        <f>FurnitureData[[#This Row],[price]]*FurnitureData[[#This Row],[sold]]</f>
        <v>1118.4000000000001</v>
      </c>
      <c r="F549" t="str">
        <f>IF(FurnitureData[[#This Row],[price]]&lt;50,"Under 50",IF(FurnitureData[[#This Row],[price]]&lt;100,"50-100",IF(FurnitureData[[#This Row],[price]]&lt;200,"100-200","Over 200")))</f>
        <v>Under 50</v>
      </c>
      <c r="G549" t="str">
        <f>IF(FurnitureData[[#This Row],[sold]]=0,"No Sales",IF(FurnitureData[[#This Row],[sold]]&lt;=10,"Low Sales",IF(FurnitureData[[#This Row],[sold]]&lt;=50,"Medium Sales","High Sales")))</f>
        <v>Medium Sales</v>
      </c>
      <c r="H549" s="1">
        <f>IF(FurnitureData[[#This Row],[price]]&gt;0,FurnitureData[[#This Row],[sold]]/FurnitureData[[#This Row],[price]],0)</f>
        <v>1.4306151645207439</v>
      </c>
      <c r="I549" s="1">
        <f>LEN(FurnitureData[[#This Row],[productTitle]])</f>
        <v>128</v>
      </c>
      <c r="J549" s="1"/>
    </row>
    <row r="550" spans="1:10" x14ac:dyDescent="0.3">
      <c r="A550" s="1" t="s">
        <v>490</v>
      </c>
      <c r="B550" s="7">
        <v>31.24</v>
      </c>
      <c r="C550" s="8">
        <v>29</v>
      </c>
      <c r="D550" s="1" t="s">
        <v>5</v>
      </c>
      <c r="E550" s="5">
        <f>FurnitureData[[#This Row],[price]]*FurnitureData[[#This Row],[sold]]</f>
        <v>905.95999999999992</v>
      </c>
      <c r="F550" t="str">
        <f>IF(FurnitureData[[#This Row],[price]]&lt;50,"Under 50",IF(FurnitureData[[#This Row],[price]]&lt;100,"50-100",IF(FurnitureData[[#This Row],[price]]&lt;200,"100-200","Over 200")))</f>
        <v>Under 50</v>
      </c>
      <c r="G550" t="str">
        <f>IF(FurnitureData[[#This Row],[sold]]=0,"No Sales",IF(FurnitureData[[#This Row],[sold]]&lt;=10,"Low Sales",IF(FurnitureData[[#This Row],[sold]]&lt;=50,"Medium Sales","High Sales")))</f>
        <v>Medium Sales</v>
      </c>
      <c r="H550" s="1">
        <f>IF(FurnitureData[[#This Row],[price]]&gt;0,FurnitureData[[#This Row],[sold]]/FurnitureData[[#This Row],[price]],0)</f>
        <v>0.9282970550576185</v>
      </c>
      <c r="I550" s="1">
        <f>LEN(FurnitureData[[#This Row],[productTitle]])</f>
        <v>125</v>
      </c>
      <c r="J550" s="1"/>
    </row>
    <row r="551" spans="1:10" x14ac:dyDescent="0.3">
      <c r="A551" s="1" t="s">
        <v>491</v>
      </c>
      <c r="B551" s="7">
        <v>232.42</v>
      </c>
      <c r="C551" s="8">
        <v>0</v>
      </c>
      <c r="D551" s="1" t="s">
        <v>5</v>
      </c>
      <c r="E551" s="5">
        <f>FurnitureData[[#This Row],[price]]*FurnitureData[[#This Row],[sold]]</f>
        <v>0</v>
      </c>
      <c r="F551" t="str">
        <f>IF(FurnitureData[[#This Row],[price]]&lt;50,"Under 50",IF(FurnitureData[[#This Row],[price]]&lt;100,"50-100",IF(FurnitureData[[#This Row],[price]]&lt;200,"100-200","Over 200")))</f>
        <v>Over 200</v>
      </c>
      <c r="G551" t="str">
        <f>IF(FurnitureData[[#This Row],[sold]]=0,"No Sales",IF(FurnitureData[[#This Row],[sold]]&lt;=10,"Low Sales",IF(FurnitureData[[#This Row],[sold]]&lt;=50,"Medium Sales","High Sales")))</f>
        <v>No Sales</v>
      </c>
      <c r="H551" s="1">
        <f>IF(FurnitureData[[#This Row],[price]]&gt;0,FurnitureData[[#This Row],[sold]]/FurnitureData[[#This Row],[price]],0)</f>
        <v>0</v>
      </c>
      <c r="I551" s="1">
        <f>LEN(FurnitureData[[#This Row],[productTitle]])</f>
        <v>115</v>
      </c>
      <c r="J551" s="1"/>
    </row>
    <row r="552" spans="1:10" x14ac:dyDescent="0.3">
      <c r="A552" s="1" t="s">
        <v>492</v>
      </c>
      <c r="B552" s="7">
        <v>33.85</v>
      </c>
      <c r="C552" s="8">
        <v>21</v>
      </c>
      <c r="D552" s="1" t="s">
        <v>1824</v>
      </c>
      <c r="E552" s="5">
        <f>FurnitureData[[#This Row],[price]]*FurnitureData[[#This Row],[sold]]</f>
        <v>710.85</v>
      </c>
      <c r="F552" t="str">
        <f>IF(FurnitureData[[#This Row],[price]]&lt;50,"Under 50",IF(FurnitureData[[#This Row],[price]]&lt;100,"50-100",IF(FurnitureData[[#This Row],[price]]&lt;200,"100-200","Over 200")))</f>
        <v>Under 50</v>
      </c>
      <c r="G552" t="str">
        <f>IF(FurnitureData[[#This Row],[sold]]=0,"No Sales",IF(FurnitureData[[#This Row],[sold]]&lt;=10,"Low Sales",IF(FurnitureData[[#This Row],[sold]]&lt;=50,"Medium Sales","High Sales")))</f>
        <v>Medium Sales</v>
      </c>
      <c r="H552" s="1">
        <f>IF(FurnitureData[[#This Row],[price]]&gt;0,FurnitureData[[#This Row],[sold]]/FurnitureData[[#This Row],[price]],0)</f>
        <v>0.62038404726735596</v>
      </c>
      <c r="I552" s="1">
        <f>LEN(FurnitureData[[#This Row],[productTitle]])</f>
        <v>128</v>
      </c>
      <c r="J552" s="1"/>
    </row>
    <row r="553" spans="1:10" x14ac:dyDescent="0.3">
      <c r="A553" s="1" t="s">
        <v>493</v>
      </c>
      <c r="B553" s="7">
        <v>13.61</v>
      </c>
      <c r="C553" s="8">
        <v>37</v>
      </c>
      <c r="D553" s="1" t="s">
        <v>1813</v>
      </c>
      <c r="E553" s="5">
        <f>FurnitureData[[#This Row],[price]]*FurnitureData[[#This Row],[sold]]</f>
        <v>503.57</v>
      </c>
      <c r="F553" t="str">
        <f>IF(FurnitureData[[#This Row],[price]]&lt;50,"Under 50",IF(FurnitureData[[#This Row],[price]]&lt;100,"50-100",IF(FurnitureData[[#This Row],[price]]&lt;200,"100-200","Over 200")))</f>
        <v>Under 50</v>
      </c>
      <c r="G553" t="str">
        <f>IF(FurnitureData[[#This Row],[sold]]=0,"No Sales",IF(FurnitureData[[#This Row],[sold]]&lt;=10,"Low Sales",IF(FurnitureData[[#This Row],[sold]]&lt;=50,"Medium Sales","High Sales")))</f>
        <v>Medium Sales</v>
      </c>
      <c r="H553" s="1">
        <f>IF(FurnitureData[[#This Row],[price]]&gt;0,FurnitureData[[#This Row],[sold]]/FurnitureData[[#This Row],[price]],0)</f>
        <v>2.7185892725936811</v>
      </c>
      <c r="I553" s="1">
        <f>LEN(FurnitureData[[#This Row],[productTitle]])</f>
        <v>126</v>
      </c>
      <c r="J553" s="1"/>
    </row>
    <row r="554" spans="1:10" x14ac:dyDescent="0.3">
      <c r="A554" s="1" t="s">
        <v>494</v>
      </c>
      <c r="B554" s="7">
        <v>18.37</v>
      </c>
      <c r="C554" s="8">
        <v>6</v>
      </c>
      <c r="D554" s="1" t="s">
        <v>5</v>
      </c>
      <c r="E554" s="5">
        <f>FurnitureData[[#This Row],[price]]*FurnitureData[[#This Row],[sold]]</f>
        <v>110.22</v>
      </c>
      <c r="F554" t="str">
        <f>IF(FurnitureData[[#This Row],[price]]&lt;50,"Under 50",IF(FurnitureData[[#This Row],[price]]&lt;100,"50-100",IF(FurnitureData[[#This Row],[price]]&lt;200,"100-200","Over 200")))</f>
        <v>Under 50</v>
      </c>
      <c r="G554" t="str">
        <f>IF(FurnitureData[[#This Row],[sold]]=0,"No Sales",IF(FurnitureData[[#This Row],[sold]]&lt;=10,"Low Sales",IF(FurnitureData[[#This Row],[sold]]&lt;=50,"Medium Sales","High Sales")))</f>
        <v>Low Sales</v>
      </c>
      <c r="H554" s="1">
        <f>IF(FurnitureData[[#This Row],[price]]&gt;0,FurnitureData[[#This Row],[sold]]/FurnitureData[[#This Row],[price]],0)</f>
        <v>0.32661948829613496</v>
      </c>
      <c r="I554" s="1">
        <f>LEN(FurnitureData[[#This Row],[productTitle]])</f>
        <v>104</v>
      </c>
      <c r="J554" s="1"/>
    </row>
    <row r="555" spans="1:10" x14ac:dyDescent="0.3">
      <c r="A555" s="1" t="s">
        <v>495</v>
      </c>
      <c r="B555" s="7">
        <v>184.07</v>
      </c>
      <c r="C555" s="8">
        <v>1</v>
      </c>
      <c r="D555" s="1" t="s">
        <v>5</v>
      </c>
      <c r="E555" s="5">
        <f>FurnitureData[[#This Row],[price]]*FurnitureData[[#This Row],[sold]]</f>
        <v>184.07</v>
      </c>
      <c r="F555" t="str">
        <f>IF(FurnitureData[[#This Row],[price]]&lt;50,"Under 50",IF(FurnitureData[[#This Row],[price]]&lt;100,"50-100",IF(FurnitureData[[#This Row],[price]]&lt;200,"100-200","Over 200")))</f>
        <v>100-200</v>
      </c>
      <c r="G555" t="str">
        <f>IF(FurnitureData[[#This Row],[sold]]=0,"No Sales",IF(FurnitureData[[#This Row],[sold]]&lt;=10,"Low Sales",IF(FurnitureData[[#This Row],[sold]]&lt;=50,"Medium Sales","High Sales")))</f>
        <v>Low Sales</v>
      </c>
      <c r="H555" s="1">
        <f>IF(FurnitureData[[#This Row],[price]]&gt;0,FurnitureData[[#This Row],[sold]]/FurnitureData[[#This Row],[price]],0)</f>
        <v>5.4327158146357368E-3</v>
      </c>
      <c r="I555" s="1">
        <f>LEN(FurnitureData[[#This Row],[productTitle]])</f>
        <v>116</v>
      </c>
      <c r="J555" s="1"/>
    </row>
    <row r="556" spans="1:10" x14ac:dyDescent="0.3">
      <c r="A556" s="1" t="s">
        <v>496</v>
      </c>
      <c r="B556" s="7">
        <v>31.38</v>
      </c>
      <c r="C556" s="8">
        <v>31</v>
      </c>
      <c r="D556" s="1" t="s">
        <v>1813</v>
      </c>
      <c r="E556" s="5">
        <f>FurnitureData[[#This Row],[price]]*FurnitureData[[#This Row],[sold]]</f>
        <v>972.78</v>
      </c>
      <c r="F556" t="str">
        <f>IF(FurnitureData[[#This Row],[price]]&lt;50,"Under 50",IF(FurnitureData[[#This Row],[price]]&lt;100,"50-100",IF(FurnitureData[[#This Row],[price]]&lt;200,"100-200","Over 200")))</f>
        <v>Under 50</v>
      </c>
      <c r="G556" t="str">
        <f>IF(FurnitureData[[#This Row],[sold]]=0,"No Sales",IF(FurnitureData[[#This Row],[sold]]&lt;=10,"Low Sales",IF(FurnitureData[[#This Row],[sold]]&lt;=50,"Medium Sales","High Sales")))</f>
        <v>Medium Sales</v>
      </c>
      <c r="H556" s="1">
        <f>IF(FurnitureData[[#This Row],[price]]&gt;0,FurnitureData[[#This Row],[sold]]/FurnitureData[[#This Row],[price]],0)</f>
        <v>0.98789037603569152</v>
      </c>
      <c r="I556" s="1">
        <f>LEN(FurnitureData[[#This Row],[productTitle]])</f>
        <v>124</v>
      </c>
      <c r="J556" s="1"/>
    </row>
    <row r="557" spans="1:10" x14ac:dyDescent="0.3">
      <c r="A557" s="1" t="s">
        <v>497</v>
      </c>
      <c r="B557" s="7">
        <v>118.53</v>
      </c>
      <c r="C557" s="8">
        <v>19</v>
      </c>
      <c r="D557" s="1" t="s">
        <v>5</v>
      </c>
      <c r="E557" s="5">
        <f>FurnitureData[[#This Row],[price]]*FurnitureData[[#This Row],[sold]]</f>
        <v>2252.0700000000002</v>
      </c>
      <c r="F557" t="str">
        <f>IF(FurnitureData[[#This Row],[price]]&lt;50,"Under 50",IF(FurnitureData[[#This Row],[price]]&lt;100,"50-100",IF(FurnitureData[[#This Row],[price]]&lt;200,"100-200","Over 200")))</f>
        <v>100-200</v>
      </c>
      <c r="G557" t="str">
        <f>IF(FurnitureData[[#This Row],[sold]]=0,"No Sales",IF(FurnitureData[[#This Row],[sold]]&lt;=10,"Low Sales",IF(FurnitureData[[#This Row],[sold]]&lt;=50,"Medium Sales","High Sales")))</f>
        <v>Medium Sales</v>
      </c>
      <c r="H557" s="1">
        <f>IF(FurnitureData[[#This Row],[price]]&gt;0,FurnitureData[[#This Row],[sold]]/FurnitureData[[#This Row],[price]],0)</f>
        <v>0.16029697123091199</v>
      </c>
      <c r="I557" s="1">
        <f>LEN(FurnitureData[[#This Row],[productTitle]])</f>
        <v>122</v>
      </c>
      <c r="J557" s="1"/>
    </row>
    <row r="558" spans="1:10" x14ac:dyDescent="0.3">
      <c r="A558" s="1" t="s">
        <v>498</v>
      </c>
      <c r="B558" s="7">
        <v>103.38</v>
      </c>
      <c r="C558" s="8">
        <v>6</v>
      </c>
      <c r="D558" s="1" t="s">
        <v>1825</v>
      </c>
      <c r="E558" s="5">
        <f>FurnitureData[[#This Row],[price]]*FurnitureData[[#This Row],[sold]]</f>
        <v>620.28</v>
      </c>
      <c r="F558" t="str">
        <f>IF(FurnitureData[[#This Row],[price]]&lt;50,"Under 50",IF(FurnitureData[[#This Row],[price]]&lt;100,"50-100",IF(FurnitureData[[#This Row],[price]]&lt;200,"100-200","Over 200")))</f>
        <v>100-200</v>
      </c>
      <c r="G558" t="str">
        <f>IF(FurnitureData[[#This Row],[sold]]=0,"No Sales",IF(FurnitureData[[#This Row],[sold]]&lt;=10,"Low Sales",IF(FurnitureData[[#This Row],[sold]]&lt;=50,"Medium Sales","High Sales")))</f>
        <v>Low Sales</v>
      </c>
      <c r="H558" s="1">
        <f>IF(FurnitureData[[#This Row],[price]]&gt;0,FurnitureData[[#This Row],[sold]]/FurnitureData[[#This Row],[price]],0)</f>
        <v>5.8038305281485784E-2</v>
      </c>
      <c r="I558" s="1">
        <f>LEN(FurnitureData[[#This Row],[productTitle]])</f>
        <v>111</v>
      </c>
      <c r="J558" s="1"/>
    </row>
    <row r="559" spans="1:10" x14ac:dyDescent="0.3">
      <c r="A559" s="1" t="s">
        <v>499</v>
      </c>
      <c r="B559" s="7">
        <v>292.92</v>
      </c>
      <c r="C559" s="8">
        <v>0</v>
      </c>
      <c r="D559" s="1" t="s">
        <v>5</v>
      </c>
      <c r="E559" s="5">
        <f>FurnitureData[[#This Row],[price]]*FurnitureData[[#This Row],[sold]]</f>
        <v>0</v>
      </c>
      <c r="F559" t="str">
        <f>IF(FurnitureData[[#This Row],[price]]&lt;50,"Under 50",IF(FurnitureData[[#This Row],[price]]&lt;100,"50-100",IF(FurnitureData[[#This Row],[price]]&lt;200,"100-200","Over 200")))</f>
        <v>Over 200</v>
      </c>
      <c r="G559" t="str">
        <f>IF(FurnitureData[[#This Row],[sold]]=0,"No Sales",IF(FurnitureData[[#This Row],[sold]]&lt;=10,"Low Sales",IF(FurnitureData[[#This Row],[sold]]&lt;=50,"Medium Sales","High Sales")))</f>
        <v>No Sales</v>
      </c>
      <c r="H559" s="1">
        <f>IF(FurnitureData[[#This Row],[price]]&gt;0,FurnitureData[[#This Row],[sold]]/FurnitureData[[#This Row],[price]],0)</f>
        <v>0</v>
      </c>
      <c r="I559" s="1">
        <f>LEN(FurnitureData[[#This Row],[productTitle]])</f>
        <v>124</v>
      </c>
      <c r="J559" s="1"/>
    </row>
    <row r="560" spans="1:10" x14ac:dyDescent="0.3">
      <c r="A560" s="1" t="s">
        <v>500</v>
      </c>
      <c r="B560" s="7">
        <v>14.79</v>
      </c>
      <c r="C560" s="8">
        <v>41</v>
      </c>
      <c r="D560" s="1" t="s">
        <v>5</v>
      </c>
      <c r="E560" s="5">
        <f>FurnitureData[[#This Row],[price]]*FurnitureData[[#This Row],[sold]]</f>
        <v>606.39</v>
      </c>
      <c r="F560" t="str">
        <f>IF(FurnitureData[[#This Row],[price]]&lt;50,"Under 50",IF(FurnitureData[[#This Row],[price]]&lt;100,"50-100",IF(FurnitureData[[#This Row],[price]]&lt;200,"100-200","Over 200")))</f>
        <v>Under 50</v>
      </c>
      <c r="G560" t="str">
        <f>IF(FurnitureData[[#This Row],[sold]]=0,"No Sales",IF(FurnitureData[[#This Row],[sold]]&lt;=10,"Low Sales",IF(FurnitureData[[#This Row],[sold]]&lt;=50,"Medium Sales","High Sales")))</f>
        <v>Medium Sales</v>
      </c>
      <c r="H560" s="1">
        <f>IF(FurnitureData[[#This Row],[price]]&gt;0,FurnitureData[[#This Row],[sold]]/FurnitureData[[#This Row],[price]],0)</f>
        <v>2.7721433400946589</v>
      </c>
      <c r="I560" s="1">
        <f>LEN(FurnitureData[[#This Row],[productTitle]])</f>
        <v>128</v>
      </c>
      <c r="J560" s="1"/>
    </row>
    <row r="561" spans="1:10" x14ac:dyDescent="0.3">
      <c r="A561" s="1" t="s">
        <v>501</v>
      </c>
      <c r="B561" s="7">
        <v>99.22</v>
      </c>
      <c r="C561" s="8">
        <v>0</v>
      </c>
      <c r="D561" s="1" t="s">
        <v>5</v>
      </c>
      <c r="E561" s="5">
        <f>FurnitureData[[#This Row],[price]]*FurnitureData[[#This Row],[sold]]</f>
        <v>0</v>
      </c>
      <c r="F561" t="str">
        <f>IF(FurnitureData[[#This Row],[price]]&lt;50,"Under 50",IF(FurnitureData[[#This Row],[price]]&lt;100,"50-100",IF(FurnitureData[[#This Row],[price]]&lt;200,"100-200","Over 200")))</f>
        <v>50-100</v>
      </c>
      <c r="G561" t="str">
        <f>IF(FurnitureData[[#This Row],[sold]]=0,"No Sales",IF(FurnitureData[[#This Row],[sold]]&lt;=10,"Low Sales",IF(FurnitureData[[#This Row],[sold]]&lt;=50,"Medium Sales","High Sales")))</f>
        <v>No Sales</v>
      </c>
      <c r="H561" s="1">
        <f>IF(FurnitureData[[#This Row],[price]]&gt;0,FurnitureData[[#This Row],[sold]]/FurnitureData[[#This Row],[price]],0)</f>
        <v>0</v>
      </c>
      <c r="I561" s="1">
        <f>LEN(FurnitureData[[#This Row],[productTitle]])</f>
        <v>128</v>
      </c>
      <c r="J561" s="1"/>
    </row>
    <row r="562" spans="1:10" x14ac:dyDescent="0.3">
      <c r="A562" s="1" t="s">
        <v>502</v>
      </c>
      <c r="B562" s="7">
        <v>104.34</v>
      </c>
      <c r="C562" s="8">
        <v>0</v>
      </c>
      <c r="D562" s="1" t="s">
        <v>5</v>
      </c>
      <c r="E562" s="5">
        <f>FurnitureData[[#This Row],[price]]*FurnitureData[[#This Row],[sold]]</f>
        <v>0</v>
      </c>
      <c r="F562" t="str">
        <f>IF(FurnitureData[[#This Row],[price]]&lt;50,"Under 50",IF(FurnitureData[[#This Row],[price]]&lt;100,"50-100",IF(FurnitureData[[#This Row],[price]]&lt;200,"100-200","Over 200")))</f>
        <v>100-200</v>
      </c>
      <c r="G562" t="str">
        <f>IF(FurnitureData[[#This Row],[sold]]=0,"No Sales",IF(FurnitureData[[#This Row],[sold]]&lt;=10,"Low Sales",IF(FurnitureData[[#This Row],[sold]]&lt;=50,"Medium Sales","High Sales")))</f>
        <v>No Sales</v>
      </c>
      <c r="H562" s="1">
        <f>IF(FurnitureData[[#This Row],[price]]&gt;0,FurnitureData[[#This Row],[sold]]/FurnitureData[[#This Row],[price]],0)</f>
        <v>0</v>
      </c>
      <c r="I562" s="1">
        <f>LEN(FurnitureData[[#This Row],[productTitle]])</f>
        <v>128</v>
      </c>
      <c r="J562" s="1"/>
    </row>
    <row r="563" spans="1:10" x14ac:dyDescent="0.3">
      <c r="A563" s="1" t="s">
        <v>503</v>
      </c>
      <c r="B563" s="7">
        <v>129.94999999999999</v>
      </c>
      <c r="C563" s="8">
        <v>0</v>
      </c>
      <c r="D563" s="1" t="s">
        <v>5</v>
      </c>
      <c r="E563" s="5">
        <f>FurnitureData[[#This Row],[price]]*FurnitureData[[#This Row],[sold]]</f>
        <v>0</v>
      </c>
      <c r="F563" t="str">
        <f>IF(FurnitureData[[#This Row],[price]]&lt;50,"Under 50",IF(FurnitureData[[#This Row],[price]]&lt;100,"50-100",IF(FurnitureData[[#This Row],[price]]&lt;200,"100-200","Over 200")))</f>
        <v>100-200</v>
      </c>
      <c r="G563" t="str">
        <f>IF(FurnitureData[[#This Row],[sold]]=0,"No Sales",IF(FurnitureData[[#This Row],[sold]]&lt;=10,"Low Sales",IF(FurnitureData[[#This Row],[sold]]&lt;=50,"Medium Sales","High Sales")))</f>
        <v>No Sales</v>
      </c>
      <c r="H563" s="1">
        <f>IF(FurnitureData[[#This Row],[price]]&gt;0,FurnitureData[[#This Row],[sold]]/FurnitureData[[#This Row],[price]],0)</f>
        <v>0</v>
      </c>
      <c r="I563" s="1">
        <f>LEN(FurnitureData[[#This Row],[productTitle]])</f>
        <v>111</v>
      </c>
      <c r="J563" s="1"/>
    </row>
    <row r="564" spans="1:10" x14ac:dyDescent="0.3">
      <c r="A564" s="1" t="s">
        <v>504</v>
      </c>
      <c r="B564" s="7">
        <v>171.08</v>
      </c>
      <c r="C564" s="8">
        <v>0</v>
      </c>
      <c r="D564" s="1" t="s">
        <v>5</v>
      </c>
      <c r="E564" s="5">
        <f>FurnitureData[[#This Row],[price]]*FurnitureData[[#This Row],[sold]]</f>
        <v>0</v>
      </c>
      <c r="F564" t="str">
        <f>IF(FurnitureData[[#This Row],[price]]&lt;50,"Under 50",IF(FurnitureData[[#This Row],[price]]&lt;100,"50-100",IF(FurnitureData[[#This Row],[price]]&lt;200,"100-200","Over 200")))</f>
        <v>100-200</v>
      </c>
      <c r="G564" t="str">
        <f>IF(FurnitureData[[#This Row],[sold]]=0,"No Sales",IF(FurnitureData[[#This Row],[sold]]&lt;=10,"Low Sales",IF(FurnitureData[[#This Row],[sold]]&lt;=50,"Medium Sales","High Sales")))</f>
        <v>No Sales</v>
      </c>
      <c r="H564" s="1">
        <f>IF(FurnitureData[[#This Row],[price]]&gt;0,FurnitureData[[#This Row],[sold]]/FurnitureData[[#This Row],[price]],0)</f>
        <v>0</v>
      </c>
      <c r="I564" s="1">
        <f>LEN(FurnitureData[[#This Row],[productTitle]])</f>
        <v>127</v>
      </c>
      <c r="J564" s="1"/>
    </row>
    <row r="565" spans="1:10" x14ac:dyDescent="0.3">
      <c r="A565" s="1" t="s">
        <v>505</v>
      </c>
      <c r="B565" s="7">
        <v>248.08</v>
      </c>
      <c r="C565" s="8">
        <v>0</v>
      </c>
      <c r="D565" s="1" t="s">
        <v>5</v>
      </c>
      <c r="E565" s="5">
        <f>FurnitureData[[#This Row],[price]]*FurnitureData[[#This Row],[sold]]</f>
        <v>0</v>
      </c>
      <c r="F565" t="str">
        <f>IF(FurnitureData[[#This Row],[price]]&lt;50,"Under 50",IF(FurnitureData[[#This Row],[price]]&lt;100,"50-100",IF(FurnitureData[[#This Row],[price]]&lt;200,"100-200","Over 200")))</f>
        <v>Over 200</v>
      </c>
      <c r="G565" t="str">
        <f>IF(FurnitureData[[#This Row],[sold]]=0,"No Sales",IF(FurnitureData[[#This Row],[sold]]&lt;=10,"Low Sales",IF(FurnitureData[[#This Row],[sold]]&lt;=50,"Medium Sales","High Sales")))</f>
        <v>No Sales</v>
      </c>
      <c r="H565" s="1">
        <f>IF(FurnitureData[[#This Row],[price]]&gt;0,FurnitureData[[#This Row],[sold]]/FurnitureData[[#This Row],[price]],0)</f>
        <v>0</v>
      </c>
      <c r="I565" s="1">
        <f>LEN(FurnitureData[[#This Row],[productTitle]])</f>
        <v>113</v>
      </c>
      <c r="J565" s="1"/>
    </row>
    <row r="566" spans="1:10" x14ac:dyDescent="0.3">
      <c r="A566" s="1" t="s">
        <v>506</v>
      </c>
      <c r="B566" s="7">
        <v>141.53</v>
      </c>
      <c r="C566" s="8">
        <v>0</v>
      </c>
      <c r="D566" s="1" t="s">
        <v>5</v>
      </c>
      <c r="E566" s="5">
        <f>FurnitureData[[#This Row],[price]]*FurnitureData[[#This Row],[sold]]</f>
        <v>0</v>
      </c>
      <c r="F566" t="str">
        <f>IF(FurnitureData[[#This Row],[price]]&lt;50,"Under 50",IF(FurnitureData[[#This Row],[price]]&lt;100,"50-100",IF(FurnitureData[[#This Row],[price]]&lt;200,"100-200","Over 200")))</f>
        <v>100-200</v>
      </c>
      <c r="G566" t="str">
        <f>IF(FurnitureData[[#This Row],[sold]]=0,"No Sales",IF(FurnitureData[[#This Row],[sold]]&lt;=10,"Low Sales",IF(FurnitureData[[#This Row],[sold]]&lt;=50,"Medium Sales","High Sales")))</f>
        <v>No Sales</v>
      </c>
      <c r="H566" s="1">
        <f>IF(FurnitureData[[#This Row],[price]]&gt;0,FurnitureData[[#This Row],[sold]]/FurnitureData[[#This Row],[price]],0)</f>
        <v>0</v>
      </c>
      <c r="I566" s="1">
        <f>LEN(FurnitureData[[#This Row],[productTitle]])</f>
        <v>128</v>
      </c>
      <c r="J566" s="1"/>
    </row>
    <row r="567" spans="1:10" x14ac:dyDescent="0.3">
      <c r="A567" s="1" t="s">
        <v>507</v>
      </c>
      <c r="B567" s="7">
        <v>38.229999999999997</v>
      </c>
      <c r="C567" s="8">
        <v>0</v>
      </c>
      <c r="D567" s="1" t="s">
        <v>5</v>
      </c>
      <c r="E567" s="5">
        <f>FurnitureData[[#This Row],[price]]*FurnitureData[[#This Row],[sold]]</f>
        <v>0</v>
      </c>
      <c r="F567" t="str">
        <f>IF(FurnitureData[[#This Row],[price]]&lt;50,"Under 50",IF(FurnitureData[[#This Row],[price]]&lt;100,"50-100",IF(FurnitureData[[#This Row],[price]]&lt;200,"100-200","Over 200")))</f>
        <v>Under 50</v>
      </c>
      <c r="G567" t="str">
        <f>IF(FurnitureData[[#This Row],[sold]]=0,"No Sales",IF(FurnitureData[[#This Row],[sold]]&lt;=10,"Low Sales",IF(FurnitureData[[#This Row],[sold]]&lt;=50,"Medium Sales","High Sales")))</f>
        <v>No Sales</v>
      </c>
      <c r="H567" s="1">
        <f>IF(FurnitureData[[#This Row],[price]]&gt;0,FurnitureData[[#This Row],[sold]]/FurnitureData[[#This Row],[price]],0)</f>
        <v>0</v>
      </c>
      <c r="I567" s="1">
        <f>LEN(FurnitureData[[#This Row],[productTitle]])</f>
        <v>51</v>
      </c>
      <c r="J567" s="1"/>
    </row>
    <row r="568" spans="1:10" x14ac:dyDescent="0.3">
      <c r="A568" s="1" t="s">
        <v>508</v>
      </c>
      <c r="B568" s="7">
        <v>44.61</v>
      </c>
      <c r="C568" s="8">
        <v>0</v>
      </c>
      <c r="D568" s="1" t="s">
        <v>5</v>
      </c>
      <c r="E568" s="5">
        <f>FurnitureData[[#This Row],[price]]*FurnitureData[[#This Row],[sold]]</f>
        <v>0</v>
      </c>
      <c r="F568" t="str">
        <f>IF(FurnitureData[[#This Row],[price]]&lt;50,"Under 50",IF(FurnitureData[[#This Row],[price]]&lt;100,"50-100",IF(FurnitureData[[#This Row],[price]]&lt;200,"100-200","Over 200")))</f>
        <v>Under 50</v>
      </c>
      <c r="G568" t="str">
        <f>IF(FurnitureData[[#This Row],[sold]]=0,"No Sales",IF(FurnitureData[[#This Row],[sold]]&lt;=10,"Low Sales",IF(FurnitureData[[#This Row],[sold]]&lt;=50,"Medium Sales","High Sales")))</f>
        <v>No Sales</v>
      </c>
      <c r="H568" s="1">
        <f>IF(FurnitureData[[#This Row],[price]]&gt;0,FurnitureData[[#This Row],[sold]]/FurnitureData[[#This Row],[price]],0)</f>
        <v>0</v>
      </c>
      <c r="I568" s="1">
        <f>LEN(FurnitureData[[#This Row],[productTitle]])</f>
        <v>124</v>
      </c>
      <c r="J568" s="1"/>
    </row>
    <row r="569" spans="1:10" x14ac:dyDescent="0.3">
      <c r="A569" s="1" t="s">
        <v>322</v>
      </c>
      <c r="B569" s="7">
        <v>1068.5</v>
      </c>
      <c r="C569" s="8">
        <v>0</v>
      </c>
      <c r="D569" s="1" t="s">
        <v>5</v>
      </c>
      <c r="E569" s="5">
        <f>FurnitureData[[#This Row],[price]]*FurnitureData[[#This Row],[sold]]</f>
        <v>0</v>
      </c>
      <c r="F569" t="str">
        <f>IF(FurnitureData[[#This Row],[price]]&lt;50,"Under 50",IF(FurnitureData[[#This Row],[price]]&lt;100,"50-100",IF(FurnitureData[[#This Row],[price]]&lt;200,"100-200","Over 200")))</f>
        <v>Over 200</v>
      </c>
      <c r="G569" t="str">
        <f>IF(FurnitureData[[#This Row],[sold]]=0,"No Sales",IF(FurnitureData[[#This Row],[sold]]&lt;=10,"Low Sales",IF(FurnitureData[[#This Row],[sold]]&lt;=50,"Medium Sales","High Sales")))</f>
        <v>No Sales</v>
      </c>
      <c r="H569" s="1">
        <f>IF(FurnitureData[[#This Row],[price]]&gt;0,FurnitureData[[#This Row],[sold]]/FurnitureData[[#This Row],[price]],0)</f>
        <v>0</v>
      </c>
      <c r="I569" s="1">
        <f>LEN(FurnitureData[[#This Row],[productTitle]])</f>
        <v>120</v>
      </c>
      <c r="J569" s="1"/>
    </row>
    <row r="570" spans="1:10" x14ac:dyDescent="0.3">
      <c r="A570" s="1" t="s">
        <v>509</v>
      </c>
      <c r="B570" s="7">
        <v>68.8</v>
      </c>
      <c r="C570" s="8">
        <v>0</v>
      </c>
      <c r="D570" s="1" t="s">
        <v>5</v>
      </c>
      <c r="E570" s="5">
        <f>FurnitureData[[#This Row],[price]]*FurnitureData[[#This Row],[sold]]</f>
        <v>0</v>
      </c>
      <c r="F570" t="str">
        <f>IF(FurnitureData[[#This Row],[price]]&lt;50,"Under 50",IF(FurnitureData[[#This Row],[price]]&lt;100,"50-100",IF(FurnitureData[[#This Row],[price]]&lt;200,"100-200","Over 200")))</f>
        <v>50-100</v>
      </c>
      <c r="G570" t="str">
        <f>IF(FurnitureData[[#This Row],[sold]]=0,"No Sales",IF(FurnitureData[[#This Row],[sold]]&lt;=10,"Low Sales",IF(FurnitureData[[#This Row],[sold]]&lt;=50,"Medium Sales","High Sales")))</f>
        <v>No Sales</v>
      </c>
      <c r="H570" s="1">
        <f>IF(FurnitureData[[#This Row],[price]]&gt;0,FurnitureData[[#This Row],[sold]]/FurnitureData[[#This Row],[price]],0)</f>
        <v>0</v>
      </c>
      <c r="I570" s="1">
        <f>LEN(FurnitureData[[#This Row],[productTitle]])</f>
        <v>127</v>
      </c>
      <c r="J570" s="1"/>
    </row>
    <row r="571" spans="1:10" x14ac:dyDescent="0.3">
      <c r="A571" s="1" t="s">
        <v>510</v>
      </c>
      <c r="B571" s="7">
        <v>119.78</v>
      </c>
      <c r="C571" s="8">
        <v>0</v>
      </c>
      <c r="D571" s="1" t="s">
        <v>5</v>
      </c>
      <c r="E571" s="5">
        <f>FurnitureData[[#This Row],[price]]*FurnitureData[[#This Row],[sold]]</f>
        <v>0</v>
      </c>
      <c r="F571" t="str">
        <f>IF(FurnitureData[[#This Row],[price]]&lt;50,"Under 50",IF(FurnitureData[[#This Row],[price]]&lt;100,"50-100",IF(FurnitureData[[#This Row],[price]]&lt;200,"100-200","Over 200")))</f>
        <v>100-200</v>
      </c>
      <c r="G571" t="str">
        <f>IF(FurnitureData[[#This Row],[sold]]=0,"No Sales",IF(FurnitureData[[#This Row],[sold]]&lt;=10,"Low Sales",IF(FurnitureData[[#This Row],[sold]]&lt;=50,"Medium Sales","High Sales")))</f>
        <v>No Sales</v>
      </c>
      <c r="H571" s="1">
        <f>IF(FurnitureData[[#This Row],[price]]&gt;0,FurnitureData[[#This Row],[sold]]/FurnitureData[[#This Row],[price]],0)</f>
        <v>0</v>
      </c>
      <c r="I571" s="1">
        <f>LEN(FurnitureData[[#This Row],[productTitle]])</f>
        <v>117</v>
      </c>
      <c r="J571" s="1"/>
    </row>
    <row r="572" spans="1:10" x14ac:dyDescent="0.3">
      <c r="A572" s="1" t="s">
        <v>511</v>
      </c>
      <c r="B572" s="7">
        <v>156.35</v>
      </c>
      <c r="C572" s="8">
        <v>0</v>
      </c>
      <c r="D572" s="1" t="s">
        <v>5</v>
      </c>
      <c r="E572" s="5">
        <f>FurnitureData[[#This Row],[price]]*FurnitureData[[#This Row],[sold]]</f>
        <v>0</v>
      </c>
      <c r="F572" t="str">
        <f>IF(FurnitureData[[#This Row],[price]]&lt;50,"Under 50",IF(FurnitureData[[#This Row],[price]]&lt;100,"50-100",IF(FurnitureData[[#This Row],[price]]&lt;200,"100-200","Over 200")))</f>
        <v>100-200</v>
      </c>
      <c r="G572" t="str">
        <f>IF(FurnitureData[[#This Row],[sold]]=0,"No Sales",IF(FurnitureData[[#This Row],[sold]]&lt;=10,"Low Sales",IF(FurnitureData[[#This Row],[sold]]&lt;=50,"Medium Sales","High Sales")))</f>
        <v>No Sales</v>
      </c>
      <c r="H572" s="1">
        <f>IF(FurnitureData[[#This Row],[price]]&gt;0,FurnitureData[[#This Row],[sold]]/FurnitureData[[#This Row],[price]],0)</f>
        <v>0</v>
      </c>
      <c r="I572" s="1">
        <f>LEN(FurnitureData[[#This Row],[productTitle]])</f>
        <v>128</v>
      </c>
      <c r="J572" s="1"/>
    </row>
    <row r="573" spans="1:10" x14ac:dyDescent="0.3">
      <c r="A573" s="1" t="s">
        <v>512</v>
      </c>
      <c r="B573" s="7">
        <v>112.04</v>
      </c>
      <c r="C573" s="8">
        <v>0</v>
      </c>
      <c r="D573" s="1" t="s">
        <v>5</v>
      </c>
      <c r="E573" s="5">
        <f>FurnitureData[[#This Row],[price]]*FurnitureData[[#This Row],[sold]]</f>
        <v>0</v>
      </c>
      <c r="F573" t="str">
        <f>IF(FurnitureData[[#This Row],[price]]&lt;50,"Under 50",IF(FurnitureData[[#This Row],[price]]&lt;100,"50-100",IF(FurnitureData[[#This Row],[price]]&lt;200,"100-200","Over 200")))</f>
        <v>100-200</v>
      </c>
      <c r="G573" t="str">
        <f>IF(FurnitureData[[#This Row],[sold]]=0,"No Sales",IF(FurnitureData[[#This Row],[sold]]&lt;=10,"Low Sales",IF(FurnitureData[[#This Row],[sold]]&lt;=50,"Medium Sales","High Sales")))</f>
        <v>No Sales</v>
      </c>
      <c r="H573" s="1">
        <f>IF(FurnitureData[[#This Row],[price]]&gt;0,FurnitureData[[#This Row],[sold]]/FurnitureData[[#This Row],[price]],0)</f>
        <v>0</v>
      </c>
      <c r="I573" s="1">
        <f>LEN(FurnitureData[[#This Row],[productTitle]])</f>
        <v>128</v>
      </c>
      <c r="J573" s="1"/>
    </row>
    <row r="574" spans="1:10" x14ac:dyDescent="0.3">
      <c r="A574" s="1" t="s">
        <v>513</v>
      </c>
      <c r="B574" s="7">
        <v>51.3</v>
      </c>
      <c r="C574" s="8">
        <v>0</v>
      </c>
      <c r="D574" s="1" t="s">
        <v>5</v>
      </c>
      <c r="E574" s="5">
        <f>FurnitureData[[#This Row],[price]]*FurnitureData[[#This Row],[sold]]</f>
        <v>0</v>
      </c>
      <c r="F574" t="str">
        <f>IF(FurnitureData[[#This Row],[price]]&lt;50,"Under 50",IF(FurnitureData[[#This Row],[price]]&lt;100,"50-100",IF(FurnitureData[[#This Row],[price]]&lt;200,"100-200","Over 200")))</f>
        <v>50-100</v>
      </c>
      <c r="G574" t="str">
        <f>IF(FurnitureData[[#This Row],[sold]]=0,"No Sales",IF(FurnitureData[[#This Row],[sold]]&lt;=10,"Low Sales",IF(FurnitureData[[#This Row],[sold]]&lt;=50,"Medium Sales","High Sales")))</f>
        <v>No Sales</v>
      </c>
      <c r="H574" s="1">
        <f>IF(FurnitureData[[#This Row],[price]]&gt;0,FurnitureData[[#This Row],[sold]]/FurnitureData[[#This Row],[price]],0)</f>
        <v>0</v>
      </c>
      <c r="I574" s="1">
        <f>LEN(FurnitureData[[#This Row],[productTitle]])</f>
        <v>100</v>
      </c>
      <c r="J574" s="1"/>
    </row>
    <row r="575" spans="1:10" x14ac:dyDescent="0.3">
      <c r="A575" s="1" t="s">
        <v>514</v>
      </c>
      <c r="B575" s="7">
        <v>169.56</v>
      </c>
      <c r="C575" s="8">
        <v>0</v>
      </c>
      <c r="D575" s="1" t="s">
        <v>5</v>
      </c>
      <c r="E575" s="5">
        <f>FurnitureData[[#This Row],[price]]*FurnitureData[[#This Row],[sold]]</f>
        <v>0</v>
      </c>
      <c r="F575" t="str">
        <f>IF(FurnitureData[[#This Row],[price]]&lt;50,"Under 50",IF(FurnitureData[[#This Row],[price]]&lt;100,"50-100",IF(FurnitureData[[#This Row],[price]]&lt;200,"100-200","Over 200")))</f>
        <v>100-200</v>
      </c>
      <c r="G575" t="str">
        <f>IF(FurnitureData[[#This Row],[sold]]=0,"No Sales",IF(FurnitureData[[#This Row],[sold]]&lt;=10,"Low Sales",IF(FurnitureData[[#This Row],[sold]]&lt;=50,"Medium Sales","High Sales")))</f>
        <v>No Sales</v>
      </c>
      <c r="H575" s="1">
        <f>IF(FurnitureData[[#This Row],[price]]&gt;0,FurnitureData[[#This Row],[sold]]/FurnitureData[[#This Row],[price]],0)</f>
        <v>0</v>
      </c>
      <c r="I575" s="1">
        <f>LEN(FurnitureData[[#This Row],[productTitle]])</f>
        <v>128</v>
      </c>
      <c r="J575" s="1"/>
    </row>
    <row r="576" spans="1:10" x14ac:dyDescent="0.3">
      <c r="A576" s="1" t="s">
        <v>515</v>
      </c>
      <c r="B576" s="7">
        <v>41.42</v>
      </c>
      <c r="C576" s="8">
        <v>0</v>
      </c>
      <c r="D576" s="1" t="s">
        <v>5</v>
      </c>
      <c r="E576" s="5">
        <f>FurnitureData[[#This Row],[price]]*FurnitureData[[#This Row],[sold]]</f>
        <v>0</v>
      </c>
      <c r="F576" t="str">
        <f>IF(FurnitureData[[#This Row],[price]]&lt;50,"Under 50",IF(FurnitureData[[#This Row],[price]]&lt;100,"50-100",IF(FurnitureData[[#This Row],[price]]&lt;200,"100-200","Over 200")))</f>
        <v>Under 50</v>
      </c>
      <c r="G576" t="str">
        <f>IF(FurnitureData[[#This Row],[sold]]=0,"No Sales",IF(FurnitureData[[#This Row],[sold]]&lt;=10,"Low Sales",IF(FurnitureData[[#This Row],[sold]]&lt;=50,"Medium Sales","High Sales")))</f>
        <v>No Sales</v>
      </c>
      <c r="H576" s="1">
        <f>IF(FurnitureData[[#This Row],[price]]&gt;0,FurnitureData[[#This Row],[sold]]/FurnitureData[[#This Row],[price]],0)</f>
        <v>0</v>
      </c>
      <c r="I576" s="1">
        <f>LEN(FurnitureData[[#This Row],[productTitle]])</f>
        <v>78</v>
      </c>
      <c r="J576" s="1"/>
    </row>
    <row r="577" spans="1:10" x14ac:dyDescent="0.3">
      <c r="A577" s="1" t="s">
        <v>516</v>
      </c>
      <c r="B577" s="7">
        <v>54.66</v>
      </c>
      <c r="C577" s="8">
        <v>0</v>
      </c>
      <c r="D577" s="1" t="s">
        <v>5</v>
      </c>
      <c r="E577" s="5">
        <f>FurnitureData[[#This Row],[price]]*FurnitureData[[#This Row],[sold]]</f>
        <v>0</v>
      </c>
      <c r="F577" t="str">
        <f>IF(FurnitureData[[#This Row],[price]]&lt;50,"Under 50",IF(FurnitureData[[#This Row],[price]]&lt;100,"50-100",IF(FurnitureData[[#This Row],[price]]&lt;200,"100-200","Over 200")))</f>
        <v>50-100</v>
      </c>
      <c r="G577" t="str">
        <f>IF(FurnitureData[[#This Row],[sold]]=0,"No Sales",IF(FurnitureData[[#This Row],[sold]]&lt;=10,"Low Sales",IF(FurnitureData[[#This Row],[sold]]&lt;=50,"Medium Sales","High Sales")))</f>
        <v>No Sales</v>
      </c>
      <c r="H577" s="1">
        <f>IF(FurnitureData[[#This Row],[price]]&gt;0,FurnitureData[[#This Row],[sold]]/FurnitureData[[#This Row],[price]],0)</f>
        <v>0</v>
      </c>
      <c r="I577" s="1">
        <f>LEN(FurnitureData[[#This Row],[productTitle]])</f>
        <v>124</v>
      </c>
      <c r="J577" s="1"/>
    </row>
    <row r="578" spans="1:10" x14ac:dyDescent="0.3">
      <c r="A578" s="1" t="s">
        <v>517</v>
      </c>
      <c r="B578" s="7">
        <v>86.94</v>
      </c>
      <c r="C578" s="8">
        <v>0</v>
      </c>
      <c r="D578" s="1" t="s">
        <v>5</v>
      </c>
      <c r="E578" s="5">
        <f>FurnitureData[[#This Row],[price]]*FurnitureData[[#This Row],[sold]]</f>
        <v>0</v>
      </c>
      <c r="F578" t="str">
        <f>IF(FurnitureData[[#This Row],[price]]&lt;50,"Under 50",IF(FurnitureData[[#This Row],[price]]&lt;100,"50-100",IF(FurnitureData[[#This Row],[price]]&lt;200,"100-200","Over 200")))</f>
        <v>50-100</v>
      </c>
      <c r="G578" t="str">
        <f>IF(FurnitureData[[#This Row],[sold]]=0,"No Sales",IF(FurnitureData[[#This Row],[sold]]&lt;=10,"Low Sales",IF(FurnitureData[[#This Row],[sold]]&lt;=50,"Medium Sales","High Sales")))</f>
        <v>No Sales</v>
      </c>
      <c r="H578" s="1">
        <f>IF(FurnitureData[[#This Row],[price]]&gt;0,FurnitureData[[#This Row],[sold]]/FurnitureData[[#This Row],[price]],0)</f>
        <v>0</v>
      </c>
      <c r="I578" s="1">
        <f>LEN(FurnitureData[[#This Row],[productTitle]])</f>
        <v>120</v>
      </c>
      <c r="J578" s="1"/>
    </row>
    <row r="579" spans="1:10" x14ac:dyDescent="0.3">
      <c r="A579" s="1" t="s">
        <v>518</v>
      </c>
      <c r="B579" s="7">
        <v>228.06</v>
      </c>
      <c r="C579" s="8">
        <v>0</v>
      </c>
      <c r="D579" s="1" t="s">
        <v>5</v>
      </c>
      <c r="E579" s="5">
        <f>FurnitureData[[#This Row],[price]]*FurnitureData[[#This Row],[sold]]</f>
        <v>0</v>
      </c>
      <c r="F579" t="str">
        <f>IF(FurnitureData[[#This Row],[price]]&lt;50,"Under 50",IF(FurnitureData[[#This Row],[price]]&lt;100,"50-100",IF(FurnitureData[[#This Row],[price]]&lt;200,"100-200","Over 200")))</f>
        <v>Over 200</v>
      </c>
      <c r="G579" t="str">
        <f>IF(FurnitureData[[#This Row],[sold]]=0,"No Sales",IF(FurnitureData[[#This Row],[sold]]&lt;=10,"Low Sales",IF(FurnitureData[[#This Row],[sold]]&lt;=50,"Medium Sales","High Sales")))</f>
        <v>No Sales</v>
      </c>
      <c r="H579" s="1">
        <f>IF(FurnitureData[[#This Row],[price]]&gt;0,FurnitureData[[#This Row],[sold]]/FurnitureData[[#This Row],[price]],0)</f>
        <v>0</v>
      </c>
      <c r="I579" s="1">
        <f>LEN(FurnitureData[[#This Row],[productTitle]])</f>
        <v>56</v>
      </c>
      <c r="J579" s="1"/>
    </row>
    <row r="580" spans="1:10" x14ac:dyDescent="0.3">
      <c r="A580" s="1" t="s">
        <v>519</v>
      </c>
      <c r="B580" s="7">
        <v>843.86</v>
      </c>
      <c r="C580" s="8">
        <v>0</v>
      </c>
      <c r="D580" s="1" t="s">
        <v>5</v>
      </c>
      <c r="E580" s="5">
        <f>FurnitureData[[#This Row],[price]]*FurnitureData[[#This Row],[sold]]</f>
        <v>0</v>
      </c>
      <c r="F580" t="str">
        <f>IF(FurnitureData[[#This Row],[price]]&lt;50,"Under 50",IF(FurnitureData[[#This Row],[price]]&lt;100,"50-100",IF(FurnitureData[[#This Row],[price]]&lt;200,"100-200","Over 200")))</f>
        <v>Over 200</v>
      </c>
      <c r="G580" t="str">
        <f>IF(FurnitureData[[#This Row],[sold]]=0,"No Sales",IF(FurnitureData[[#This Row],[sold]]&lt;=10,"Low Sales",IF(FurnitureData[[#This Row],[sold]]&lt;=50,"Medium Sales","High Sales")))</f>
        <v>No Sales</v>
      </c>
      <c r="H580" s="1">
        <f>IF(FurnitureData[[#This Row],[price]]&gt;0,FurnitureData[[#This Row],[sold]]/FurnitureData[[#This Row],[price]],0)</f>
        <v>0</v>
      </c>
      <c r="I580" s="1">
        <f>LEN(FurnitureData[[#This Row],[productTitle]])</f>
        <v>127</v>
      </c>
      <c r="J580" s="1"/>
    </row>
    <row r="581" spans="1:10" x14ac:dyDescent="0.3">
      <c r="A581" s="1" t="s">
        <v>520</v>
      </c>
      <c r="B581" s="7">
        <v>136.02000000000001</v>
      </c>
      <c r="C581" s="8">
        <v>0</v>
      </c>
      <c r="D581" s="1" t="s">
        <v>5</v>
      </c>
      <c r="E581" s="5">
        <f>FurnitureData[[#This Row],[price]]*FurnitureData[[#This Row],[sold]]</f>
        <v>0</v>
      </c>
      <c r="F581" t="str">
        <f>IF(FurnitureData[[#This Row],[price]]&lt;50,"Under 50",IF(FurnitureData[[#This Row],[price]]&lt;100,"50-100",IF(FurnitureData[[#This Row],[price]]&lt;200,"100-200","Over 200")))</f>
        <v>100-200</v>
      </c>
      <c r="G581" t="str">
        <f>IF(FurnitureData[[#This Row],[sold]]=0,"No Sales",IF(FurnitureData[[#This Row],[sold]]&lt;=10,"Low Sales",IF(FurnitureData[[#This Row],[sold]]&lt;=50,"Medium Sales","High Sales")))</f>
        <v>No Sales</v>
      </c>
      <c r="H581" s="1">
        <f>IF(FurnitureData[[#This Row],[price]]&gt;0,FurnitureData[[#This Row],[sold]]/FurnitureData[[#This Row],[price]],0)</f>
        <v>0</v>
      </c>
      <c r="I581" s="1">
        <f>LEN(FurnitureData[[#This Row],[productTitle]])</f>
        <v>121</v>
      </c>
      <c r="J581" s="1"/>
    </row>
    <row r="582" spans="1:10" x14ac:dyDescent="0.3">
      <c r="A582" s="1" t="s">
        <v>521</v>
      </c>
      <c r="B582" s="7">
        <v>1301.71</v>
      </c>
      <c r="C582" s="8">
        <v>0</v>
      </c>
      <c r="D582" s="1" t="s">
        <v>5</v>
      </c>
      <c r="E582" s="5">
        <f>FurnitureData[[#This Row],[price]]*FurnitureData[[#This Row],[sold]]</f>
        <v>0</v>
      </c>
      <c r="F582" t="str">
        <f>IF(FurnitureData[[#This Row],[price]]&lt;50,"Under 50",IF(FurnitureData[[#This Row],[price]]&lt;100,"50-100",IF(FurnitureData[[#This Row],[price]]&lt;200,"100-200","Over 200")))</f>
        <v>Over 200</v>
      </c>
      <c r="G582" t="str">
        <f>IF(FurnitureData[[#This Row],[sold]]=0,"No Sales",IF(FurnitureData[[#This Row],[sold]]&lt;=10,"Low Sales",IF(FurnitureData[[#This Row],[sold]]&lt;=50,"Medium Sales","High Sales")))</f>
        <v>No Sales</v>
      </c>
      <c r="H582" s="1">
        <f>IF(FurnitureData[[#This Row],[price]]&gt;0,FurnitureData[[#This Row],[sold]]/FurnitureData[[#This Row],[price]],0)</f>
        <v>0</v>
      </c>
      <c r="I582" s="1">
        <f>LEN(FurnitureData[[#This Row],[productTitle]])</f>
        <v>26</v>
      </c>
      <c r="J582" s="1"/>
    </row>
    <row r="583" spans="1:10" x14ac:dyDescent="0.3">
      <c r="A583" s="1" t="s">
        <v>522</v>
      </c>
      <c r="B583" s="7">
        <v>110.84</v>
      </c>
      <c r="C583" s="8">
        <v>0</v>
      </c>
      <c r="D583" s="1" t="s">
        <v>5</v>
      </c>
      <c r="E583" s="5">
        <f>FurnitureData[[#This Row],[price]]*FurnitureData[[#This Row],[sold]]</f>
        <v>0</v>
      </c>
      <c r="F583" t="str">
        <f>IF(FurnitureData[[#This Row],[price]]&lt;50,"Under 50",IF(FurnitureData[[#This Row],[price]]&lt;100,"50-100",IF(FurnitureData[[#This Row],[price]]&lt;200,"100-200","Over 200")))</f>
        <v>100-200</v>
      </c>
      <c r="G583" t="str">
        <f>IF(FurnitureData[[#This Row],[sold]]=0,"No Sales",IF(FurnitureData[[#This Row],[sold]]&lt;=10,"Low Sales",IF(FurnitureData[[#This Row],[sold]]&lt;=50,"Medium Sales","High Sales")))</f>
        <v>No Sales</v>
      </c>
      <c r="H583" s="1">
        <f>IF(FurnitureData[[#This Row],[price]]&gt;0,FurnitureData[[#This Row],[sold]]/FurnitureData[[#This Row],[price]],0)</f>
        <v>0</v>
      </c>
      <c r="I583" s="1">
        <f>LEN(FurnitureData[[#This Row],[productTitle]])</f>
        <v>85</v>
      </c>
      <c r="J583" s="1"/>
    </row>
    <row r="584" spans="1:10" x14ac:dyDescent="0.3">
      <c r="A584" s="1" t="s">
        <v>523</v>
      </c>
      <c r="B584" s="7">
        <v>122.35</v>
      </c>
      <c r="C584" s="8">
        <v>0</v>
      </c>
      <c r="D584" s="1" t="s">
        <v>5</v>
      </c>
      <c r="E584" s="5">
        <f>FurnitureData[[#This Row],[price]]*FurnitureData[[#This Row],[sold]]</f>
        <v>0</v>
      </c>
      <c r="F584" t="str">
        <f>IF(FurnitureData[[#This Row],[price]]&lt;50,"Under 50",IF(FurnitureData[[#This Row],[price]]&lt;100,"50-100",IF(FurnitureData[[#This Row],[price]]&lt;200,"100-200","Over 200")))</f>
        <v>100-200</v>
      </c>
      <c r="G584" t="str">
        <f>IF(FurnitureData[[#This Row],[sold]]=0,"No Sales",IF(FurnitureData[[#This Row],[sold]]&lt;=10,"Low Sales",IF(FurnitureData[[#This Row],[sold]]&lt;=50,"Medium Sales","High Sales")))</f>
        <v>No Sales</v>
      </c>
      <c r="H584" s="1">
        <f>IF(FurnitureData[[#This Row],[price]]&gt;0,FurnitureData[[#This Row],[sold]]/FurnitureData[[#This Row],[price]],0)</f>
        <v>0</v>
      </c>
      <c r="I584" s="1">
        <f>LEN(FurnitureData[[#This Row],[productTitle]])</f>
        <v>111</v>
      </c>
      <c r="J584" s="1"/>
    </row>
    <row r="585" spans="1:10" x14ac:dyDescent="0.3">
      <c r="A585" s="1" t="s">
        <v>524</v>
      </c>
      <c r="B585" s="7">
        <v>691.82</v>
      </c>
      <c r="C585" s="8">
        <v>0</v>
      </c>
      <c r="D585" s="1" t="s">
        <v>5</v>
      </c>
      <c r="E585" s="5">
        <f>FurnitureData[[#This Row],[price]]*FurnitureData[[#This Row],[sold]]</f>
        <v>0</v>
      </c>
      <c r="F585" t="str">
        <f>IF(FurnitureData[[#This Row],[price]]&lt;50,"Under 50",IF(FurnitureData[[#This Row],[price]]&lt;100,"50-100",IF(FurnitureData[[#This Row],[price]]&lt;200,"100-200","Over 200")))</f>
        <v>Over 200</v>
      </c>
      <c r="G585" t="str">
        <f>IF(FurnitureData[[#This Row],[sold]]=0,"No Sales",IF(FurnitureData[[#This Row],[sold]]&lt;=10,"Low Sales",IF(FurnitureData[[#This Row],[sold]]&lt;=50,"Medium Sales","High Sales")))</f>
        <v>No Sales</v>
      </c>
      <c r="H585" s="1">
        <f>IF(FurnitureData[[#This Row],[price]]&gt;0,FurnitureData[[#This Row],[sold]]/FurnitureData[[#This Row],[price]],0)</f>
        <v>0</v>
      </c>
      <c r="I585" s="1">
        <f>LEN(FurnitureData[[#This Row],[productTitle]])</f>
        <v>112</v>
      </c>
      <c r="J585" s="1"/>
    </row>
    <row r="586" spans="1:10" x14ac:dyDescent="0.3">
      <c r="A586" s="1" t="s">
        <v>525</v>
      </c>
      <c r="B586" s="7">
        <v>357.72</v>
      </c>
      <c r="C586" s="8">
        <v>0</v>
      </c>
      <c r="D586" s="1" t="s">
        <v>5</v>
      </c>
      <c r="E586" s="5">
        <f>FurnitureData[[#This Row],[price]]*FurnitureData[[#This Row],[sold]]</f>
        <v>0</v>
      </c>
      <c r="F586" t="str">
        <f>IF(FurnitureData[[#This Row],[price]]&lt;50,"Under 50",IF(FurnitureData[[#This Row],[price]]&lt;100,"50-100",IF(FurnitureData[[#This Row],[price]]&lt;200,"100-200","Over 200")))</f>
        <v>Over 200</v>
      </c>
      <c r="G586" t="str">
        <f>IF(FurnitureData[[#This Row],[sold]]=0,"No Sales",IF(FurnitureData[[#This Row],[sold]]&lt;=10,"Low Sales",IF(FurnitureData[[#This Row],[sold]]&lt;=50,"Medium Sales","High Sales")))</f>
        <v>No Sales</v>
      </c>
      <c r="H586" s="1">
        <f>IF(FurnitureData[[#This Row],[price]]&gt;0,FurnitureData[[#This Row],[sold]]/FurnitureData[[#This Row],[price]],0)</f>
        <v>0</v>
      </c>
      <c r="I586" s="1">
        <f>LEN(FurnitureData[[#This Row],[productTitle]])</f>
        <v>125</v>
      </c>
      <c r="J586" s="1"/>
    </row>
    <row r="587" spans="1:10" x14ac:dyDescent="0.3">
      <c r="A587" s="1" t="s">
        <v>526</v>
      </c>
      <c r="B587" s="7">
        <v>56.44</v>
      </c>
      <c r="C587" s="8">
        <v>0</v>
      </c>
      <c r="D587" s="1" t="s">
        <v>5</v>
      </c>
      <c r="E587" s="5">
        <f>FurnitureData[[#This Row],[price]]*FurnitureData[[#This Row],[sold]]</f>
        <v>0</v>
      </c>
      <c r="F587" t="str">
        <f>IF(FurnitureData[[#This Row],[price]]&lt;50,"Under 50",IF(FurnitureData[[#This Row],[price]]&lt;100,"50-100",IF(FurnitureData[[#This Row],[price]]&lt;200,"100-200","Over 200")))</f>
        <v>50-100</v>
      </c>
      <c r="G587" t="str">
        <f>IF(FurnitureData[[#This Row],[sold]]=0,"No Sales",IF(FurnitureData[[#This Row],[sold]]&lt;=10,"Low Sales",IF(FurnitureData[[#This Row],[sold]]&lt;=50,"Medium Sales","High Sales")))</f>
        <v>No Sales</v>
      </c>
      <c r="H587" s="1">
        <f>IF(FurnitureData[[#This Row],[price]]&gt;0,FurnitureData[[#This Row],[sold]]/FurnitureData[[#This Row],[price]],0)</f>
        <v>0</v>
      </c>
      <c r="I587" s="1">
        <f>LEN(FurnitureData[[#This Row],[productTitle]])</f>
        <v>67</v>
      </c>
      <c r="J587" s="1"/>
    </row>
    <row r="588" spans="1:10" x14ac:dyDescent="0.3">
      <c r="A588" s="1" t="s">
        <v>527</v>
      </c>
      <c r="B588" s="7">
        <v>48.1</v>
      </c>
      <c r="C588" s="8">
        <v>0</v>
      </c>
      <c r="D588" s="1" t="s">
        <v>5</v>
      </c>
      <c r="E588" s="5">
        <f>FurnitureData[[#This Row],[price]]*FurnitureData[[#This Row],[sold]]</f>
        <v>0</v>
      </c>
      <c r="F588" t="str">
        <f>IF(FurnitureData[[#This Row],[price]]&lt;50,"Under 50",IF(FurnitureData[[#This Row],[price]]&lt;100,"50-100",IF(FurnitureData[[#This Row],[price]]&lt;200,"100-200","Over 200")))</f>
        <v>Under 50</v>
      </c>
      <c r="G588" t="str">
        <f>IF(FurnitureData[[#This Row],[sold]]=0,"No Sales",IF(FurnitureData[[#This Row],[sold]]&lt;=10,"Low Sales",IF(FurnitureData[[#This Row],[sold]]&lt;=50,"Medium Sales","High Sales")))</f>
        <v>No Sales</v>
      </c>
      <c r="H588" s="1">
        <f>IF(FurnitureData[[#This Row],[price]]&gt;0,FurnitureData[[#This Row],[sold]]/FurnitureData[[#This Row],[price]],0)</f>
        <v>0</v>
      </c>
      <c r="I588" s="1">
        <f>LEN(FurnitureData[[#This Row],[productTitle]])</f>
        <v>127</v>
      </c>
      <c r="J588" s="1"/>
    </row>
    <row r="589" spans="1:10" x14ac:dyDescent="0.3">
      <c r="A589" s="1" t="s">
        <v>528</v>
      </c>
      <c r="B589" s="7">
        <v>119.73</v>
      </c>
      <c r="C589" s="8">
        <v>0</v>
      </c>
      <c r="D589" s="1" t="s">
        <v>5</v>
      </c>
      <c r="E589" s="5">
        <f>FurnitureData[[#This Row],[price]]*FurnitureData[[#This Row],[sold]]</f>
        <v>0</v>
      </c>
      <c r="F589" t="str">
        <f>IF(FurnitureData[[#This Row],[price]]&lt;50,"Under 50",IF(FurnitureData[[#This Row],[price]]&lt;100,"50-100",IF(FurnitureData[[#This Row],[price]]&lt;200,"100-200","Over 200")))</f>
        <v>100-200</v>
      </c>
      <c r="G589" t="str">
        <f>IF(FurnitureData[[#This Row],[sold]]=0,"No Sales",IF(FurnitureData[[#This Row],[sold]]&lt;=10,"Low Sales",IF(FurnitureData[[#This Row],[sold]]&lt;=50,"Medium Sales","High Sales")))</f>
        <v>No Sales</v>
      </c>
      <c r="H589" s="1">
        <f>IF(FurnitureData[[#This Row],[price]]&gt;0,FurnitureData[[#This Row],[sold]]/FurnitureData[[#This Row],[price]],0)</f>
        <v>0</v>
      </c>
      <c r="I589" s="1">
        <f>LEN(FurnitureData[[#This Row],[productTitle]])</f>
        <v>82</v>
      </c>
      <c r="J589" s="1"/>
    </row>
    <row r="590" spans="1:10" x14ac:dyDescent="0.3">
      <c r="A590" s="1" t="s">
        <v>529</v>
      </c>
      <c r="B590" s="7">
        <v>55.86</v>
      </c>
      <c r="C590" s="8">
        <v>0</v>
      </c>
      <c r="D590" s="1" t="s">
        <v>5</v>
      </c>
      <c r="E590" s="5">
        <f>FurnitureData[[#This Row],[price]]*FurnitureData[[#This Row],[sold]]</f>
        <v>0</v>
      </c>
      <c r="F590" t="str">
        <f>IF(FurnitureData[[#This Row],[price]]&lt;50,"Under 50",IF(FurnitureData[[#This Row],[price]]&lt;100,"50-100",IF(FurnitureData[[#This Row],[price]]&lt;200,"100-200","Over 200")))</f>
        <v>50-100</v>
      </c>
      <c r="G590" t="str">
        <f>IF(FurnitureData[[#This Row],[sold]]=0,"No Sales",IF(FurnitureData[[#This Row],[sold]]&lt;=10,"Low Sales",IF(FurnitureData[[#This Row],[sold]]&lt;=50,"Medium Sales","High Sales")))</f>
        <v>No Sales</v>
      </c>
      <c r="H590" s="1">
        <f>IF(FurnitureData[[#This Row],[price]]&gt;0,FurnitureData[[#This Row],[sold]]/FurnitureData[[#This Row],[price]],0)</f>
        <v>0</v>
      </c>
      <c r="I590" s="1">
        <f>LEN(FurnitureData[[#This Row],[productTitle]])</f>
        <v>117</v>
      </c>
      <c r="J590" s="1"/>
    </row>
    <row r="591" spans="1:10" x14ac:dyDescent="0.3">
      <c r="A591" s="1" t="s">
        <v>530</v>
      </c>
      <c r="B591" s="7">
        <v>185.2</v>
      </c>
      <c r="C591" s="8">
        <v>1</v>
      </c>
      <c r="D591" s="1" t="s">
        <v>5</v>
      </c>
      <c r="E591" s="5">
        <f>FurnitureData[[#This Row],[price]]*FurnitureData[[#This Row],[sold]]</f>
        <v>185.2</v>
      </c>
      <c r="F591" t="str">
        <f>IF(FurnitureData[[#This Row],[price]]&lt;50,"Under 50",IF(FurnitureData[[#This Row],[price]]&lt;100,"50-100",IF(FurnitureData[[#This Row],[price]]&lt;200,"100-200","Over 200")))</f>
        <v>100-200</v>
      </c>
      <c r="G591" t="str">
        <f>IF(FurnitureData[[#This Row],[sold]]=0,"No Sales",IF(FurnitureData[[#This Row],[sold]]&lt;=10,"Low Sales",IF(FurnitureData[[#This Row],[sold]]&lt;=50,"Medium Sales","High Sales")))</f>
        <v>Low Sales</v>
      </c>
      <c r="H591" s="1">
        <f>IF(FurnitureData[[#This Row],[price]]&gt;0,FurnitureData[[#This Row],[sold]]/FurnitureData[[#This Row],[price]],0)</f>
        <v>5.399568034557236E-3</v>
      </c>
      <c r="I591" s="1">
        <f>LEN(FurnitureData[[#This Row],[productTitle]])</f>
        <v>100</v>
      </c>
      <c r="J591" s="1"/>
    </row>
    <row r="592" spans="1:10" x14ac:dyDescent="0.3">
      <c r="A592" s="1" t="s">
        <v>531</v>
      </c>
      <c r="B592" s="7">
        <v>375.38</v>
      </c>
      <c r="C592" s="8">
        <v>1</v>
      </c>
      <c r="D592" s="1" t="s">
        <v>5</v>
      </c>
      <c r="E592" s="5">
        <f>FurnitureData[[#This Row],[price]]*FurnitureData[[#This Row],[sold]]</f>
        <v>375.38</v>
      </c>
      <c r="F592" t="str">
        <f>IF(FurnitureData[[#This Row],[price]]&lt;50,"Under 50",IF(FurnitureData[[#This Row],[price]]&lt;100,"50-100",IF(FurnitureData[[#This Row],[price]]&lt;200,"100-200","Over 200")))</f>
        <v>Over 200</v>
      </c>
      <c r="G592" t="str">
        <f>IF(FurnitureData[[#This Row],[sold]]=0,"No Sales",IF(FurnitureData[[#This Row],[sold]]&lt;=10,"Low Sales",IF(FurnitureData[[#This Row],[sold]]&lt;=50,"Medium Sales","High Sales")))</f>
        <v>Low Sales</v>
      </c>
      <c r="H592" s="1">
        <f>IF(FurnitureData[[#This Row],[price]]&gt;0,FurnitureData[[#This Row],[sold]]/FurnitureData[[#This Row],[price]],0)</f>
        <v>2.6639671799243434E-3</v>
      </c>
      <c r="I592" s="1">
        <f>LEN(FurnitureData[[#This Row],[productTitle]])</f>
        <v>128</v>
      </c>
      <c r="J592" s="1"/>
    </row>
    <row r="593" spans="1:10" x14ac:dyDescent="0.3">
      <c r="A593" s="1" t="s">
        <v>532</v>
      </c>
      <c r="B593" s="7">
        <v>421.21</v>
      </c>
      <c r="C593" s="8">
        <v>1</v>
      </c>
      <c r="D593" s="1" t="s">
        <v>5</v>
      </c>
      <c r="E593" s="5">
        <f>FurnitureData[[#This Row],[price]]*FurnitureData[[#This Row],[sold]]</f>
        <v>421.21</v>
      </c>
      <c r="F593" t="str">
        <f>IF(FurnitureData[[#This Row],[price]]&lt;50,"Under 50",IF(FurnitureData[[#This Row],[price]]&lt;100,"50-100",IF(FurnitureData[[#This Row],[price]]&lt;200,"100-200","Over 200")))</f>
        <v>Over 200</v>
      </c>
      <c r="G593" t="str">
        <f>IF(FurnitureData[[#This Row],[sold]]=0,"No Sales",IF(FurnitureData[[#This Row],[sold]]&lt;=10,"Low Sales",IF(FurnitureData[[#This Row],[sold]]&lt;=50,"Medium Sales","High Sales")))</f>
        <v>Low Sales</v>
      </c>
      <c r="H593" s="1">
        <f>IF(FurnitureData[[#This Row],[price]]&gt;0,FurnitureData[[#This Row],[sold]]/FurnitureData[[#This Row],[price]],0)</f>
        <v>2.3741126753875738E-3</v>
      </c>
      <c r="I593" s="1">
        <f>LEN(FurnitureData[[#This Row],[productTitle]])</f>
        <v>128</v>
      </c>
      <c r="J593" s="1"/>
    </row>
    <row r="594" spans="1:10" x14ac:dyDescent="0.3">
      <c r="A594" s="1" t="s">
        <v>533</v>
      </c>
      <c r="B594" s="7">
        <v>195.89</v>
      </c>
      <c r="C594" s="8">
        <v>0</v>
      </c>
      <c r="D594" s="1" t="s">
        <v>5</v>
      </c>
      <c r="E594" s="5">
        <f>FurnitureData[[#This Row],[price]]*FurnitureData[[#This Row],[sold]]</f>
        <v>0</v>
      </c>
      <c r="F594" t="str">
        <f>IF(FurnitureData[[#This Row],[price]]&lt;50,"Under 50",IF(FurnitureData[[#This Row],[price]]&lt;100,"50-100",IF(FurnitureData[[#This Row],[price]]&lt;200,"100-200","Over 200")))</f>
        <v>100-200</v>
      </c>
      <c r="G594" t="str">
        <f>IF(FurnitureData[[#This Row],[sold]]=0,"No Sales",IF(FurnitureData[[#This Row],[sold]]&lt;=10,"Low Sales",IF(FurnitureData[[#This Row],[sold]]&lt;=50,"Medium Sales","High Sales")))</f>
        <v>No Sales</v>
      </c>
      <c r="H594" s="1">
        <f>IF(FurnitureData[[#This Row],[price]]&gt;0,FurnitureData[[#This Row],[sold]]/FurnitureData[[#This Row],[price]],0)</f>
        <v>0</v>
      </c>
      <c r="I594" s="1">
        <f>LEN(FurnitureData[[#This Row],[productTitle]])</f>
        <v>58</v>
      </c>
      <c r="J594" s="1"/>
    </row>
    <row r="595" spans="1:10" x14ac:dyDescent="0.3">
      <c r="A595" s="1" t="s">
        <v>534</v>
      </c>
      <c r="B595" s="7">
        <v>268.83999999999997</v>
      </c>
      <c r="C595" s="8">
        <v>0</v>
      </c>
      <c r="D595" s="1" t="s">
        <v>5</v>
      </c>
      <c r="E595" s="5">
        <f>FurnitureData[[#This Row],[price]]*FurnitureData[[#This Row],[sold]]</f>
        <v>0</v>
      </c>
      <c r="F595" t="str">
        <f>IF(FurnitureData[[#This Row],[price]]&lt;50,"Under 50",IF(FurnitureData[[#This Row],[price]]&lt;100,"50-100",IF(FurnitureData[[#This Row],[price]]&lt;200,"100-200","Over 200")))</f>
        <v>Over 200</v>
      </c>
      <c r="G595" t="str">
        <f>IF(FurnitureData[[#This Row],[sold]]=0,"No Sales",IF(FurnitureData[[#This Row],[sold]]&lt;=10,"Low Sales",IF(FurnitureData[[#This Row],[sold]]&lt;=50,"Medium Sales","High Sales")))</f>
        <v>No Sales</v>
      </c>
      <c r="H595" s="1">
        <f>IF(FurnitureData[[#This Row],[price]]&gt;0,FurnitureData[[#This Row],[sold]]/FurnitureData[[#This Row],[price]],0)</f>
        <v>0</v>
      </c>
      <c r="I595" s="1">
        <f>LEN(FurnitureData[[#This Row],[productTitle]])</f>
        <v>114</v>
      </c>
      <c r="J595" s="1"/>
    </row>
    <row r="596" spans="1:10" x14ac:dyDescent="0.3">
      <c r="A596" s="1" t="s">
        <v>535</v>
      </c>
      <c r="B596" s="7">
        <v>181.94</v>
      </c>
      <c r="C596" s="8">
        <v>0</v>
      </c>
      <c r="D596" s="1" t="s">
        <v>5</v>
      </c>
      <c r="E596" s="5">
        <f>FurnitureData[[#This Row],[price]]*FurnitureData[[#This Row],[sold]]</f>
        <v>0</v>
      </c>
      <c r="F596" t="str">
        <f>IF(FurnitureData[[#This Row],[price]]&lt;50,"Under 50",IF(FurnitureData[[#This Row],[price]]&lt;100,"50-100",IF(FurnitureData[[#This Row],[price]]&lt;200,"100-200","Over 200")))</f>
        <v>100-200</v>
      </c>
      <c r="G596" t="str">
        <f>IF(FurnitureData[[#This Row],[sold]]=0,"No Sales",IF(FurnitureData[[#This Row],[sold]]&lt;=10,"Low Sales",IF(FurnitureData[[#This Row],[sold]]&lt;=50,"Medium Sales","High Sales")))</f>
        <v>No Sales</v>
      </c>
      <c r="H596" s="1">
        <f>IF(FurnitureData[[#This Row],[price]]&gt;0,FurnitureData[[#This Row],[sold]]/FurnitureData[[#This Row],[price]],0)</f>
        <v>0</v>
      </c>
      <c r="I596" s="1">
        <f>LEN(FurnitureData[[#This Row],[productTitle]])</f>
        <v>125</v>
      </c>
      <c r="J596" s="1"/>
    </row>
    <row r="597" spans="1:10" x14ac:dyDescent="0.3">
      <c r="A597" s="1" t="s">
        <v>536</v>
      </c>
      <c r="B597" s="7">
        <v>33.92</v>
      </c>
      <c r="C597" s="8">
        <v>0</v>
      </c>
      <c r="D597" s="1" t="s">
        <v>5</v>
      </c>
      <c r="E597" s="5">
        <f>FurnitureData[[#This Row],[price]]*FurnitureData[[#This Row],[sold]]</f>
        <v>0</v>
      </c>
      <c r="F597" t="str">
        <f>IF(FurnitureData[[#This Row],[price]]&lt;50,"Under 50",IF(FurnitureData[[#This Row],[price]]&lt;100,"50-100",IF(FurnitureData[[#This Row],[price]]&lt;200,"100-200","Over 200")))</f>
        <v>Under 50</v>
      </c>
      <c r="G597" t="str">
        <f>IF(FurnitureData[[#This Row],[sold]]=0,"No Sales",IF(FurnitureData[[#This Row],[sold]]&lt;=10,"Low Sales",IF(FurnitureData[[#This Row],[sold]]&lt;=50,"Medium Sales","High Sales")))</f>
        <v>No Sales</v>
      </c>
      <c r="H597" s="1">
        <f>IF(FurnitureData[[#This Row],[price]]&gt;0,FurnitureData[[#This Row],[sold]]/FurnitureData[[#This Row],[price]],0)</f>
        <v>0</v>
      </c>
      <c r="I597" s="1">
        <f>LEN(FurnitureData[[#This Row],[productTitle]])</f>
        <v>128</v>
      </c>
      <c r="J597" s="1"/>
    </row>
    <row r="598" spans="1:10" x14ac:dyDescent="0.3">
      <c r="A598" s="1" t="s">
        <v>537</v>
      </c>
      <c r="B598" s="7">
        <v>123.89</v>
      </c>
      <c r="C598" s="8">
        <v>3</v>
      </c>
      <c r="D598" s="1" t="s">
        <v>5</v>
      </c>
      <c r="E598" s="5">
        <f>FurnitureData[[#This Row],[price]]*FurnitureData[[#This Row],[sold]]</f>
        <v>371.67</v>
      </c>
      <c r="F598" t="str">
        <f>IF(FurnitureData[[#This Row],[price]]&lt;50,"Under 50",IF(FurnitureData[[#This Row],[price]]&lt;100,"50-100",IF(FurnitureData[[#This Row],[price]]&lt;200,"100-200","Over 200")))</f>
        <v>100-200</v>
      </c>
      <c r="G598" t="str">
        <f>IF(FurnitureData[[#This Row],[sold]]=0,"No Sales",IF(FurnitureData[[#This Row],[sold]]&lt;=10,"Low Sales",IF(FurnitureData[[#This Row],[sold]]&lt;=50,"Medium Sales","High Sales")))</f>
        <v>Low Sales</v>
      </c>
      <c r="H598" s="1">
        <f>IF(FurnitureData[[#This Row],[price]]&gt;0,FurnitureData[[#This Row],[sold]]/FurnitureData[[#This Row],[price]],0)</f>
        <v>2.4215029461619179E-2</v>
      </c>
      <c r="I598" s="1">
        <f>LEN(FurnitureData[[#This Row],[productTitle]])</f>
        <v>128</v>
      </c>
      <c r="J598" s="1"/>
    </row>
    <row r="599" spans="1:10" x14ac:dyDescent="0.3">
      <c r="A599" s="1" t="s">
        <v>538</v>
      </c>
      <c r="B599" s="7">
        <v>0.99</v>
      </c>
      <c r="C599" s="8">
        <v>7</v>
      </c>
      <c r="D599" s="1" t="s">
        <v>5</v>
      </c>
      <c r="E599" s="5">
        <f>FurnitureData[[#This Row],[price]]*FurnitureData[[#This Row],[sold]]</f>
        <v>6.93</v>
      </c>
      <c r="F599" t="str">
        <f>IF(FurnitureData[[#This Row],[price]]&lt;50,"Under 50",IF(FurnitureData[[#This Row],[price]]&lt;100,"50-100",IF(FurnitureData[[#This Row],[price]]&lt;200,"100-200","Over 200")))</f>
        <v>Under 50</v>
      </c>
      <c r="G599" t="str">
        <f>IF(FurnitureData[[#This Row],[sold]]=0,"No Sales",IF(FurnitureData[[#This Row],[sold]]&lt;=10,"Low Sales",IF(FurnitureData[[#This Row],[sold]]&lt;=50,"Medium Sales","High Sales")))</f>
        <v>Low Sales</v>
      </c>
      <c r="H599" s="1">
        <f>IF(FurnitureData[[#This Row],[price]]&gt;0,FurnitureData[[#This Row],[sold]]/FurnitureData[[#This Row],[price]],0)</f>
        <v>7.0707070707070709</v>
      </c>
      <c r="I599" s="1">
        <f>LEN(FurnitureData[[#This Row],[productTitle]])</f>
        <v>85</v>
      </c>
      <c r="J599" s="1"/>
    </row>
    <row r="600" spans="1:10" x14ac:dyDescent="0.3">
      <c r="A600" s="1" t="s">
        <v>539</v>
      </c>
      <c r="B600" s="7">
        <v>254.28</v>
      </c>
      <c r="C600" s="8">
        <v>0</v>
      </c>
      <c r="D600" s="1" t="s">
        <v>5</v>
      </c>
      <c r="E600" s="5">
        <f>FurnitureData[[#This Row],[price]]*FurnitureData[[#This Row],[sold]]</f>
        <v>0</v>
      </c>
      <c r="F600" t="str">
        <f>IF(FurnitureData[[#This Row],[price]]&lt;50,"Under 50",IF(FurnitureData[[#This Row],[price]]&lt;100,"50-100",IF(FurnitureData[[#This Row],[price]]&lt;200,"100-200","Over 200")))</f>
        <v>Over 200</v>
      </c>
      <c r="G600" t="str">
        <f>IF(FurnitureData[[#This Row],[sold]]=0,"No Sales",IF(FurnitureData[[#This Row],[sold]]&lt;=10,"Low Sales",IF(FurnitureData[[#This Row],[sold]]&lt;=50,"Medium Sales","High Sales")))</f>
        <v>No Sales</v>
      </c>
      <c r="H600" s="1">
        <f>IF(FurnitureData[[#This Row],[price]]&gt;0,FurnitureData[[#This Row],[sold]]/FurnitureData[[#This Row],[price]],0)</f>
        <v>0</v>
      </c>
      <c r="I600" s="1">
        <f>LEN(FurnitureData[[#This Row],[productTitle]])</f>
        <v>120</v>
      </c>
      <c r="J600" s="1"/>
    </row>
    <row r="601" spans="1:10" x14ac:dyDescent="0.3">
      <c r="A601" s="1" t="s">
        <v>540</v>
      </c>
      <c r="B601" s="7">
        <v>121.94</v>
      </c>
      <c r="C601" s="8">
        <v>0</v>
      </c>
      <c r="D601" s="1" t="s">
        <v>5</v>
      </c>
      <c r="E601" s="5">
        <f>FurnitureData[[#This Row],[price]]*FurnitureData[[#This Row],[sold]]</f>
        <v>0</v>
      </c>
      <c r="F601" t="str">
        <f>IF(FurnitureData[[#This Row],[price]]&lt;50,"Under 50",IF(FurnitureData[[#This Row],[price]]&lt;100,"50-100",IF(FurnitureData[[#This Row],[price]]&lt;200,"100-200","Over 200")))</f>
        <v>100-200</v>
      </c>
      <c r="G601" t="str">
        <f>IF(FurnitureData[[#This Row],[sold]]=0,"No Sales",IF(FurnitureData[[#This Row],[sold]]&lt;=10,"Low Sales",IF(FurnitureData[[#This Row],[sold]]&lt;=50,"Medium Sales","High Sales")))</f>
        <v>No Sales</v>
      </c>
      <c r="H601" s="1">
        <f>IF(FurnitureData[[#This Row],[price]]&gt;0,FurnitureData[[#This Row],[sold]]/FurnitureData[[#This Row],[price]],0)</f>
        <v>0</v>
      </c>
      <c r="I601" s="1">
        <f>LEN(FurnitureData[[#This Row],[productTitle]])</f>
        <v>121</v>
      </c>
      <c r="J601" s="1"/>
    </row>
    <row r="602" spans="1:10" x14ac:dyDescent="0.3">
      <c r="A602" s="1" t="s">
        <v>541</v>
      </c>
      <c r="B602" s="7">
        <v>74.510000000000005</v>
      </c>
      <c r="C602" s="8">
        <v>0</v>
      </c>
      <c r="D602" s="1" t="s">
        <v>5</v>
      </c>
      <c r="E602" s="5">
        <f>FurnitureData[[#This Row],[price]]*FurnitureData[[#This Row],[sold]]</f>
        <v>0</v>
      </c>
      <c r="F602" t="str">
        <f>IF(FurnitureData[[#This Row],[price]]&lt;50,"Under 50",IF(FurnitureData[[#This Row],[price]]&lt;100,"50-100",IF(FurnitureData[[#This Row],[price]]&lt;200,"100-200","Over 200")))</f>
        <v>50-100</v>
      </c>
      <c r="G602" t="str">
        <f>IF(FurnitureData[[#This Row],[sold]]=0,"No Sales",IF(FurnitureData[[#This Row],[sold]]&lt;=10,"Low Sales",IF(FurnitureData[[#This Row],[sold]]&lt;=50,"Medium Sales","High Sales")))</f>
        <v>No Sales</v>
      </c>
      <c r="H602" s="1">
        <f>IF(FurnitureData[[#This Row],[price]]&gt;0,FurnitureData[[#This Row],[sold]]/FurnitureData[[#This Row],[price]],0)</f>
        <v>0</v>
      </c>
      <c r="I602" s="1">
        <f>LEN(FurnitureData[[#This Row],[productTitle]])</f>
        <v>119</v>
      </c>
      <c r="J602" s="1"/>
    </row>
    <row r="603" spans="1:10" x14ac:dyDescent="0.3">
      <c r="A603" s="1" t="s">
        <v>542</v>
      </c>
      <c r="B603" s="7">
        <v>329.84</v>
      </c>
      <c r="C603" s="8">
        <v>0</v>
      </c>
      <c r="D603" s="1" t="s">
        <v>5</v>
      </c>
      <c r="E603" s="5">
        <f>FurnitureData[[#This Row],[price]]*FurnitureData[[#This Row],[sold]]</f>
        <v>0</v>
      </c>
      <c r="F603" t="str">
        <f>IF(FurnitureData[[#This Row],[price]]&lt;50,"Under 50",IF(FurnitureData[[#This Row],[price]]&lt;100,"50-100",IF(FurnitureData[[#This Row],[price]]&lt;200,"100-200","Over 200")))</f>
        <v>Over 200</v>
      </c>
      <c r="G603" t="str">
        <f>IF(FurnitureData[[#This Row],[sold]]=0,"No Sales",IF(FurnitureData[[#This Row],[sold]]&lt;=10,"Low Sales",IF(FurnitureData[[#This Row],[sold]]&lt;=50,"Medium Sales","High Sales")))</f>
        <v>No Sales</v>
      </c>
      <c r="H603" s="1">
        <f>IF(FurnitureData[[#This Row],[price]]&gt;0,FurnitureData[[#This Row],[sold]]/FurnitureData[[#This Row],[price]],0)</f>
        <v>0</v>
      </c>
      <c r="I603" s="1">
        <f>LEN(FurnitureData[[#This Row],[productTitle]])</f>
        <v>126</v>
      </c>
      <c r="J603" s="1"/>
    </row>
    <row r="604" spans="1:10" x14ac:dyDescent="0.3">
      <c r="A604" s="1" t="s">
        <v>543</v>
      </c>
      <c r="B604" s="7">
        <v>51.92</v>
      </c>
      <c r="C604" s="8">
        <v>0</v>
      </c>
      <c r="D604" s="1" t="s">
        <v>5</v>
      </c>
      <c r="E604" s="5">
        <f>FurnitureData[[#This Row],[price]]*FurnitureData[[#This Row],[sold]]</f>
        <v>0</v>
      </c>
      <c r="F604" t="str">
        <f>IF(FurnitureData[[#This Row],[price]]&lt;50,"Under 50",IF(FurnitureData[[#This Row],[price]]&lt;100,"50-100",IF(FurnitureData[[#This Row],[price]]&lt;200,"100-200","Over 200")))</f>
        <v>50-100</v>
      </c>
      <c r="G604" t="str">
        <f>IF(FurnitureData[[#This Row],[sold]]=0,"No Sales",IF(FurnitureData[[#This Row],[sold]]&lt;=10,"Low Sales",IF(FurnitureData[[#This Row],[sold]]&lt;=50,"Medium Sales","High Sales")))</f>
        <v>No Sales</v>
      </c>
      <c r="H604" s="1">
        <f>IF(FurnitureData[[#This Row],[price]]&gt;0,FurnitureData[[#This Row],[sold]]/FurnitureData[[#This Row],[price]],0)</f>
        <v>0</v>
      </c>
      <c r="I604" s="1">
        <f>LEN(FurnitureData[[#This Row],[productTitle]])</f>
        <v>117</v>
      </c>
      <c r="J604" s="1"/>
    </row>
    <row r="605" spans="1:10" x14ac:dyDescent="0.3">
      <c r="A605" s="1" t="s">
        <v>544</v>
      </c>
      <c r="B605" s="7">
        <v>72.599999999999994</v>
      </c>
      <c r="C605" s="8">
        <v>0</v>
      </c>
      <c r="D605" s="1" t="s">
        <v>5</v>
      </c>
      <c r="E605" s="5">
        <f>FurnitureData[[#This Row],[price]]*FurnitureData[[#This Row],[sold]]</f>
        <v>0</v>
      </c>
      <c r="F605" t="str">
        <f>IF(FurnitureData[[#This Row],[price]]&lt;50,"Under 50",IF(FurnitureData[[#This Row],[price]]&lt;100,"50-100",IF(FurnitureData[[#This Row],[price]]&lt;200,"100-200","Over 200")))</f>
        <v>50-100</v>
      </c>
      <c r="G605" t="str">
        <f>IF(FurnitureData[[#This Row],[sold]]=0,"No Sales",IF(FurnitureData[[#This Row],[sold]]&lt;=10,"Low Sales",IF(FurnitureData[[#This Row],[sold]]&lt;=50,"Medium Sales","High Sales")))</f>
        <v>No Sales</v>
      </c>
      <c r="H605" s="1">
        <f>IF(FurnitureData[[#This Row],[price]]&gt;0,FurnitureData[[#This Row],[sold]]/FurnitureData[[#This Row],[price]],0)</f>
        <v>0</v>
      </c>
      <c r="I605" s="1">
        <f>LEN(FurnitureData[[#This Row],[productTitle]])</f>
        <v>68</v>
      </c>
      <c r="J605" s="1"/>
    </row>
    <row r="606" spans="1:10" x14ac:dyDescent="0.3">
      <c r="A606" s="1" t="s">
        <v>233</v>
      </c>
      <c r="B606" s="7">
        <v>534.86</v>
      </c>
      <c r="C606" s="8">
        <v>5</v>
      </c>
      <c r="D606" s="1" t="s">
        <v>5</v>
      </c>
      <c r="E606" s="5">
        <f>FurnitureData[[#This Row],[price]]*FurnitureData[[#This Row],[sold]]</f>
        <v>2674.3</v>
      </c>
      <c r="F606" t="str">
        <f>IF(FurnitureData[[#This Row],[price]]&lt;50,"Under 50",IF(FurnitureData[[#This Row],[price]]&lt;100,"50-100",IF(FurnitureData[[#This Row],[price]]&lt;200,"100-200","Over 200")))</f>
        <v>Over 200</v>
      </c>
      <c r="G606" t="str">
        <f>IF(FurnitureData[[#This Row],[sold]]=0,"No Sales",IF(FurnitureData[[#This Row],[sold]]&lt;=10,"Low Sales",IF(FurnitureData[[#This Row],[sold]]&lt;=50,"Medium Sales","High Sales")))</f>
        <v>Low Sales</v>
      </c>
      <c r="H606" s="1">
        <f>IF(FurnitureData[[#This Row],[price]]&gt;0,FurnitureData[[#This Row],[sold]]/FurnitureData[[#This Row],[price]],0)</f>
        <v>9.3482406611075791E-3</v>
      </c>
      <c r="I606" s="1">
        <f>LEN(FurnitureData[[#This Row],[productTitle]])</f>
        <v>127</v>
      </c>
      <c r="J606" s="1"/>
    </row>
    <row r="607" spans="1:10" x14ac:dyDescent="0.3">
      <c r="A607" s="1" t="s">
        <v>545</v>
      </c>
      <c r="B607" s="7">
        <v>51.16</v>
      </c>
      <c r="C607" s="8">
        <v>0</v>
      </c>
      <c r="D607" s="1" t="s">
        <v>5</v>
      </c>
      <c r="E607" s="5">
        <f>FurnitureData[[#This Row],[price]]*FurnitureData[[#This Row],[sold]]</f>
        <v>0</v>
      </c>
      <c r="F607" t="str">
        <f>IF(FurnitureData[[#This Row],[price]]&lt;50,"Under 50",IF(FurnitureData[[#This Row],[price]]&lt;100,"50-100",IF(FurnitureData[[#This Row],[price]]&lt;200,"100-200","Over 200")))</f>
        <v>50-100</v>
      </c>
      <c r="G607" t="str">
        <f>IF(FurnitureData[[#This Row],[sold]]=0,"No Sales",IF(FurnitureData[[#This Row],[sold]]&lt;=10,"Low Sales",IF(FurnitureData[[#This Row],[sold]]&lt;=50,"Medium Sales","High Sales")))</f>
        <v>No Sales</v>
      </c>
      <c r="H607" s="1">
        <f>IF(FurnitureData[[#This Row],[price]]&gt;0,FurnitureData[[#This Row],[sold]]/FurnitureData[[#This Row],[price]],0)</f>
        <v>0</v>
      </c>
      <c r="I607" s="1">
        <f>LEN(FurnitureData[[#This Row],[productTitle]])</f>
        <v>92</v>
      </c>
      <c r="J607" s="1"/>
    </row>
    <row r="608" spans="1:10" x14ac:dyDescent="0.3">
      <c r="A608" s="1" t="s">
        <v>546</v>
      </c>
      <c r="B608" s="7">
        <v>73.739999999999995</v>
      </c>
      <c r="C608" s="8">
        <v>0</v>
      </c>
      <c r="D608" s="1" t="s">
        <v>5</v>
      </c>
      <c r="E608" s="5">
        <f>FurnitureData[[#This Row],[price]]*FurnitureData[[#This Row],[sold]]</f>
        <v>0</v>
      </c>
      <c r="F608" t="str">
        <f>IF(FurnitureData[[#This Row],[price]]&lt;50,"Under 50",IF(FurnitureData[[#This Row],[price]]&lt;100,"50-100",IF(FurnitureData[[#This Row],[price]]&lt;200,"100-200","Over 200")))</f>
        <v>50-100</v>
      </c>
      <c r="G608" t="str">
        <f>IF(FurnitureData[[#This Row],[sold]]=0,"No Sales",IF(FurnitureData[[#This Row],[sold]]&lt;=10,"Low Sales",IF(FurnitureData[[#This Row],[sold]]&lt;=50,"Medium Sales","High Sales")))</f>
        <v>No Sales</v>
      </c>
      <c r="H608" s="1">
        <f>IF(FurnitureData[[#This Row],[price]]&gt;0,FurnitureData[[#This Row],[sold]]/FurnitureData[[#This Row],[price]],0)</f>
        <v>0</v>
      </c>
      <c r="I608" s="1">
        <f>LEN(FurnitureData[[#This Row],[productTitle]])</f>
        <v>116</v>
      </c>
      <c r="J608" s="1"/>
    </row>
    <row r="609" spans="1:10" x14ac:dyDescent="0.3">
      <c r="A609" s="1" t="s">
        <v>547</v>
      </c>
      <c r="B609" s="7">
        <v>45.65</v>
      </c>
      <c r="C609" s="8">
        <v>1</v>
      </c>
      <c r="D609" s="1" t="s">
        <v>1826</v>
      </c>
      <c r="E609" s="5">
        <f>FurnitureData[[#This Row],[price]]*FurnitureData[[#This Row],[sold]]</f>
        <v>45.65</v>
      </c>
      <c r="F609" t="str">
        <f>IF(FurnitureData[[#This Row],[price]]&lt;50,"Under 50",IF(FurnitureData[[#This Row],[price]]&lt;100,"50-100",IF(FurnitureData[[#This Row],[price]]&lt;200,"100-200","Over 200")))</f>
        <v>Under 50</v>
      </c>
      <c r="G609" t="str">
        <f>IF(FurnitureData[[#This Row],[sold]]=0,"No Sales",IF(FurnitureData[[#This Row],[sold]]&lt;=10,"Low Sales",IF(FurnitureData[[#This Row],[sold]]&lt;=50,"Medium Sales","High Sales")))</f>
        <v>Low Sales</v>
      </c>
      <c r="H609" s="1">
        <f>IF(FurnitureData[[#This Row],[price]]&gt;0,FurnitureData[[#This Row],[sold]]/FurnitureData[[#This Row],[price]],0)</f>
        <v>2.1905805038335158E-2</v>
      </c>
      <c r="I609" s="1">
        <f>LEN(FurnitureData[[#This Row],[productTitle]])</f>
        <v>114</v>
      </c>
      <c r="J609" s="1"/>
    </row>
    <row r="610" spans="1:10" x14ac:dyDescent="0.3">
      <c r="A610" s="1" t="s">
        <v>548</v>
      </c>
      <c r="B610" s="7">
        <v>75.25</v>
      </c>
      <c r="C610" s="8">
        <v>0</v>
      </c>
      <c r="D610" s="1" t="s">
        <v>5</v>
      </c>
      <c r="E610" s="5">
        <f>FurnitureData[[#This Row],[price]]*FurnitureData[[#This Row],[sold]]</f>
        <v>0</v>
      </c>
      <c r="F610" t="str">
        <f>IF(FurnitureData[[#This Row],[price]]&lt;50,"Under 50",IF(FurnitureData[[#This Row],[price]]&lt;100,"50-100",IF(FurnitureData[[#This Row],[price]]&lt;200,"100-200","Over 200")))</f>
        <v>50-100</v>
      </c>
      <c r="G610" t="str">
        <f>IF(FurnitureData[[#This Row],[sold]]=0,"No Sales",IF(FurnitureData[[#This Row],[sold]]&lt;=10,"Low Sales",IF(FurnitureData[[#This Row],[sold]]&lt;=50,"Medium Sales","High Sales")))</f>
        <v>No Sales</v>
      </c>
      <c r="H610" s="1">
        <f>IF(FurnitureData[[#This Row],[price]]&gt;0,FurnitureData[[#This Row],[sold]]/FurnitureData[[#This Row],[price]],0)</f>
        <v>0</v>
      </c>
      <c r="I610" s="1">
        <f>LEN(FurnitureData[[#This Row],[productTitle]])</f>
        <v>64</v>
      </c>
      <c r="J610" s="1"/>
    </row>
    <row r="611" spans="1:10" x14ac:dyDescent="0.3">
      <c r="A611" s="1" t="s">
        <v>549</v>
      </c>
      <c r="B611" s="7">
        <v>147.91999999999999</v>
      </c>
      <c r="C611" s="8">
        <v>0</v>
      </c>
      <c r="D611" s="1" t="s">
        <v>5</v>
      </c>
      <c r="E611" s="5">
        <f>FurnitureData[[#This Row],[price]]*FurnitureData[[#This Row],[sold]]</f>
        <v>0</v>
      </c>
      <c r="F611" t="str">
        <f>IF(FurnitureData[[#This Row],[price]]&lt;50,"Under 50",IF(FurnitureData[[#This Row],[price]]&lt;100,"50-100",IF(FurnitureData[[#This Row],[price]]&lt;200,"100-200","Over 200")))</f>
        <v>100-200</v>
      </c>
      <c r="G611" t="str">
        <f>IF(FurnitureData[[#This Row],[sold]]=0,"No Sales",IF(FurnitureData[[#This Row],[sold]]&lt;=10,"Low Sales",IF(FurnitureData[[#This Row],[sold]]&lt;=50,"Medium Sales","High Sales")))</f>
        <v>No Sales</v>
      </c>
      <c r="H611" s="1">
        <f>IF(FurnitureData[[#This Row],[price]]&gt;0,FurnitureData[[#This Row],[sold]]/FurnitureData[[#This Row],[price]],0)</f>
        <v>0</v>
      </c>
      <c r="I611" s="1">
        <f>LEN(FurnitureData[[#This Row],[productTitle]])</f>
        <v>84</v>
      </c>
      <c r="J611" s="1"/>
    </row>
    <row r="612" spans="1:10" x14ac:dyDescent="0.3">
      <c r="A612" s="1" t="s">
        <v>46</v>
      </c>
      <c r="B612" s="7">
        <v>141.05000000000001</v>
      </c>
      <c r="C612" s="8">
        <v>1</v>
      </c>
      <c r="D612" s="1" t="s">
        <v>5</v>
      </c>
      <c r="E612" s="5">
        <f>FurnitureData[[#This Row],[price]]*FurnitureData[[#This Row],[sold]]</f>
        <v>141.05000000000001</v>
      </c>
      <c r="F612" t="str">
        <f>IF(FurnitureData[[#This Row],[price]]&lt;50,"Under 50",IF(FurnitureData[[#This Row],[price]]&lt;100,"50-100",IF(FurnitureData[[#This Row],[price]]&lt;200,"100-200","Over 200")))</f>
        <v>100-200</v>
      </c>
      <c r="G612" t="str">
        <f>IF(FurnitureData[[#This Row],[sold]]=0,"No Sales",IF(FurnitureData[[#This Row],[sold]]&lt;=10,"Low Sales",IF(FurnitureData[[#This Row],[sold]]&lt;=50,"Medium Sales","High Sales")))</f>
        <v>Low Sales</v>
      </c>
      <c r="H612" s="1">
        <f>IF(FurnitureData[[#This Row],[price]]&gt;0,FurnitureData[[#This Row],[sold]]/FurnitureData[[#This Row],[price]],0)</f>
        <v>7.0896845090393469E-3</v>
      </c>
      <c r="I612" s="1">
        <f>LEN(FurnitureData[[#This Row],[productTitle]])</f>
        <v>125</v>
      </c>
      <c r="J612" s="1"/>
    </row>
    <row r="613" spans="1:10" x14ac:dyDescent="0.3">
      <c r="A613" s="1" t="s">
        <v>550</v>
      </c>
      <c r="B613" s="7">
        <v>90.03</v>
      </c>
      <c r="C613" s="8">
        <v>9</v>
      </c>
      <c r="D613" s="1" t="s">
        <v>5</v>
      </c>
      <c r="E613" s="5">
        <f>FurnitureData[[#This Row],[price]]*FurnitureData[[#This Row],[sold]]</f>
        <v>810.27</v>
      </c>
      <c r="F613" t="str">
        <f>IF(FurnitureData[[#This Row],[price]]&lt;50,"Under 50",IF(FurnitureData[[#This Row],[price]]&lt;100,"50-100",IF(FurnitureData[[#This Row],[price]]&lt;200,"100-200","Over 200")))</f>
        <v>50-100</v>
      </c>
      <c r="G613" t="str">
        <f>IF(FurnitureData[[#This Row],[sold]]=0,"No Sales",IF(FurnitureData[[#This Row],[sold]]&lt;=10,"Low Sales",IF(FurnitureData[[#This Row],[sold]]&lt;=50,"Medium Sales","High Sales")))</f>
        <v>Low Sales</v>
      </c>
      <c r="H613" s="1">
        <f>IF(FurnitureData[[#This Row],[price]]&gt;0,FurnitureData[[#This Row],[sold]]/FurnitureData[[#This Row],[price]],0)</f>
        <v>9.9966677774075308E-2</v>
      </c>
      <c r="I613" s="1">
        <f>LEN(FurnitureData[[#This Row],[productTitle]])</f>
        <v>127</v>
      </c>
      <c r="J613" s="1"/>
    </row>
    <row r="614" spans="1:10" x14ac:dyDescent="0.3">
      <c r="A614" s="1" t="s">
        <v>551</v>
      </c>
      <c r="B614" s="7">
        <v>540.91</v>
      </c>
      <c r="C614" s="8">
        <v>0</v>
      </c>
      <c r="D614" s="1" t="s">
        <v>5</v>
      </c>
      <c r="E614" s="5">
        <f>FurnitureData[[#This Row],[price]]*FurnitureData[[#This Row],[sold]]</f>
        <v>0</v>
      </c>
      <c r="F614" t="str">
        <f>IF(FurnitureData[[#This Row],[price]]&lt;50,"Under 50",IF(FurnitureData[[#This Row],[price]]&lt;100,"50-100",IF(FurnitureData[[#This Row],[price]]&lt;200,"100-200","Over 200")))</f>
        <v>Over 200</v>
      </c>
      <c r="G614" t="str">
        <f>IF(FurnitureData[[#This Row],[sold]]=0,"No Sales",IF(FurnitureData[[#This Row],[sold]]&lt;=10,"Low Sales",IF(FurnitureData[[#This Row],[sold]]&lt;=50,"Medium Sales","High Sales")))</f>
        <v>No Sales</v>
      </c>
      <c r="H614" s="1">
        <f>IF(FurnitureData[[#This Row],[price]]&gt;0,FurnitureData[[#This Row],[sold]]/FurnitureData[[#This Row],[price]],0)</f>
        <v>0</v>
      </c>
      <c r="I614" s="1">
        <f>LEN(FurnitureData[[#This Row],[productTitle]])</f>
        <v>121</v>
      </c>
      <c r="J614" s="1"/>
    </row>
    <row r="615" spans="1:10" x14ac:dyDescent="0.3">
      <c r="A615" s="1" t="s">
        <v>552</v>
      </c>
      <c r="B615" s="7">
        <v>84.33</v>
      </c>
      <c r="C615" s="8">
        <v>0</v>
      </c>
      <c r="D615" s="1" t="s">
        <v>5</v>
      </c>
      <c r="E615" s="5">
        <f>FurnitureData[[#This Row],[price]]*FurnitureData[[#This Row],[sold]]</f>
        <v>0</v>
      </c>
      <c r="F615" t="str">
        <f>IF(FurnitureData[[#This Row],[price]]&lt;50,"Under 50",IF(FurnitureData[[#This Row],[price]]&lt;100,"50-100",IF(FurnitureData[[#This Row],[price]]&lt;200,"100-200","Over 200")))</f>
        <v>50-100</v>
      </c>
      <c r="G615" t="str">
        <f>IF(FurnitureData[[#This Row],[sold]]=0,"No Sales",IF(FurnitureData[[#This Row],[sold]]&lt;=10,"Low Sales",IF(FurnitureData[[#This Row],[sold]]&lt;=50,"Medium Sales","High Sales")))</f>
        <v>No Sales</v>
      </c>
      <c r="H615" s="1">
        <f>IF(FurnitureData[[#This Row],[price]]&gt;0,FurnitureData[[#This Row],[sold]]/FurnitureData[[#This Row],[price]],0)</f>
        <v>0</v>
      </c>
      <c r="I615" s="1">
        <f>LEN(FurnitureData[[#This Row],[productTitle]])</f>
        <v>128</v>
      </c>
      <c r="J615" s="1"/>
    </row>
    <row r="616" spans="1:10" x14ac:dyDescent="0.3">
      <c r="A616" s="1" t="s">
        <v>553</v>
      </c>
      <c r="B616" s="7">
        <v>266.69</v>
      </c>
      <c r="C616" s="8">
        <v>0</v>
      </c>
      <c r="D616" s="1" t="s">
        <v>5</v>
      </c>
      <c r="E616" s="5">
        <f>FurnitureData[[#This Row],[price]]*FurnitureData[[#This Row],[sold]]</f>
        <v>0</v>
      </c>
      <c r="F616" t="str">
        <f>IF(FurnitureData[[#This Row],[price]]&lt;50,"Under 50",IF(FurnitureData[[#This Row],[price]]&lt;100,"50-100",IF(FurnitureData[[#This Row],[price]]&lt;200,"100-200","Over 200")))</f>
        <v>Over 200</v>
      </c>
      <c r="G616" t="str">
        <f>IF(FurnitureData[[#This Row],[sold]]=0,"No Sales",IF(FurnitureData[[#This Row],[sold]]&lt;=10,"Low Sales",IF(FurnitureData[[#This Row],[sold]]&lt;=50,"Medium Sales","High Sales")))</f>
        <v>No Sales</v>
      </c>
      <c r="H616" s="1">
        <f>IF(FurnitureData[[#This Row],[price]]&gt;0,FurnitureData[[#This Row],[sold]]/FurnitureData[[#This Row],[price]],0)</f>
        <v>0</v>
      </c>
      <c r="I616" s="1">
        <f>LEN(FurnitureData[[#This Row],[productTitle]])</f>
        <v>122</v>
      </c>
      <c r="J616" s="1"/>
    </row>
    <row r="617" spans="1:10" x14ac:dyDescent="0.3">
      <c r="A617" s="1" t="s">
        <v>306</v>
      </c>
      <c r="B617" s="7">
        <v>161.59</v>
      </c>
      <c r="C617" s="8">
        <v>2</v>
      </c>
      <c r="D617" s="1" t="s">
        <v>5</v>
      </c>
      <c r="E617" s="5">
        <f>FurnitureData[[#This Row],[price]]*FurnitureData[[#This Row],[sold]]</f>
        <v>323.18</v>
      </c>
      <c r="F617" t="str">
        <f>IF(FurnitureData[[#This Row],[price]]&lt;50,"Under 50",IF(FurnitureData[[#This Row],[price]]&lt;100,"50-100",IF(FurnitureData[[#This Row],[price]]&lt;200,"100-200","Over 200")))</f>
        <v>100-200</v>
      </c>
      <c r="G617" t="str">
        <f>IF(FurnitureData[[#This Row],[sold]]=0,"No Sales",IF(FurnitureData[[#This Row],[sold]]&lt;=10,"Low Sales",IF(FurnitureData[[#This Row],[sold]]&lt;=50,"Medium Sales","High Sales")))</f>
        <v>Low Sales</v>
      </c>
      <c r="H617" s="1">
        <f>IF(FurnitureData[[#This Row],[price]]&gt;0,FurnitureData[[#This Row],[sold]]/FurnitureData[[#This Row],[price]],0)</f>
        <v>1.2377003527446005E-2</v>
      </c>
      <c r="I617" s="1">
        <f>LEN(FurnitureData[[#This Row],[productTitle]])</f>
        <v>128</v>
      </c>
      <c r="J617" s="1"/>
    </row>
    <row r="618" spans="1:10" x14ac:dyDescent="0.3">
      <c r="A618" s="1" t="s">
        <v>554</v>
      </c>
      <c r="B618" s="7">
        <v>125.55</v>
      </c>
      <c r="C618" s="8">
        <v>0</v>
      </c>
      <c r="D618" s="1" t="s">
        <v>5</v>
      </c>
      <c r="E618" s="5">
        <f>FurnitureData[[#This Row],[price]]*FurnitureData[[#This Row],[sold]]</f>
        <v>0</v>
      </c>
      <c r="F618" t="str">
        <f>IF(FurnitureData[[#This Row],[price]]&lt;50,"Under 50",IF(FurnitureData[[#This Row],[price]]&lt;100,"50-100",IF(FurnitureData[[#This Row],[price]]&lt;200,"100-200","Over 200")))</f>
        <v>100-200</v>
      </c>
      <c r="G618" t="str">
        <f>IF(FurnitureData[[#This Row],[sold]]=0,"No Sales",IF(FurnitureData[[#This Row],[sold]]&lt;=10,"Low Sales",IF(FurnitureData[[#This Row],[sold]]&lt;=50,"Medium Sales","High Sales")))</f>
        <v>No Sales</v>
      </c>
      <c r="H618" s="1">
        <f>IF(FurnitureData[[#This Row],[price]]&gt;0,FurnitureData[[#This Row],[sold]]/FurnitureData[[#This Row],[price]],0)</f>
        <v>0</v>
      </c>
      <c r="I618" s="1">
        <f>LEN(FurnitureData[[#This Row],[productTitle]])</f>
        <v>97</v>
      </c>
      <c r="J618" s="1"/>
    </row>
    <row r="619" spans="1:10" x14ac:dyDescent="0.3">
      <c r="A619" s="1" t="s">
        <v>555</v>
      </c>
      <c r="B619" s="7">
        <v>33.18</v>
      </c>
      <c r="C619" s="8">
        <v>64</v>
      </c>
      <c r="D619" s="1" t="s">
        <v>5</v>
      </c>
      <c r="E619" s="5">
        <f>FurnitureData[[#This Row],[price]]*FurnitureData[[#This Row],[sold]]</f>
        <v>2123.52</v>
      </c>
      <c r="F619" t="str">
        <f>IF(FurnitureData[[#This Row],[price]]&lt;50,"Under 50",IF(FurnitureData[[#This Row],[price]]&lt;100,"50-100",IF(FurnitureData[[#This Row],[price]]&lt;200,"100-200","Over 200")))</f>
        <v>Under 50</v>
      </c>
      <c r="G619" t="str">
        <f>IF(FurnitureData[[#This Row],[sold]]=0,"No Sales",IF(FurnitureData[[#This Row],[sold]]&lt;=10,"Low Sales",IF(FurnitureData[[#This Row],[sold]]&lt;=50,"Medium Sales","High Sales")))</f>
        <v>High Sales</v>
      </c>
      <c r="H619" s="1">
        <f>IF(FurnitureData[[#This Row],[price]]&gt;0,FurnitureData[[#This Row],[sold]]/FurnitureData[[#This Row],[price]],0)</f>
        <v>1.9288728149487644</v>
      </c>
      <c r="I619" s="1">
        <f>LEN(FurnitureData[[#This Row],[productTitle]])</f>
        <v>126</v>
      </c>
      <c r="J619" s="1"/>
    </row>
    <row r="620" spans="1:10" x14ac:dyDescent="0.3">
      <c r="A620" s="1" t="s">
        <v>556</v>
      </c>
      <c r="B620" s="7">
        <v>20.39</v>
      </c>
      <c r="C620" s="8">
        <v>49</v>
      </c>
      <c r="D620" s="1" t="s">
        <v>5</v>
      </c>
      <c r="E620" s="5">
        <f>FurnitureData[[#This Row],[price]]*FurnitureData[[#This Row],[sold]]</f>
        <v>999.11</v>
      </c>
      <c r="F620" t="str">
        <f>IF(FurnitureData[[#This Row],[price]]&lt;50,"Under 50",IF(FurnitureData[[#This Row],[price]]&lt;100,"50-100",IF(FurnitureData[[#This Row],[price]]&lt;200,"100-200","Over 200")))</f>
        <v>Under 50</v>
      </c>
      <c r="G620" t="str">
        <f>IF(FurnitureData[[#This Row],[sold]]=0,"No Sales",IF(FurnitureData[[#This Row],[sold]]&lt;=10,"Low Sales",IF(FurnitureData[[#This Row],[sold]]&lt;=50,"Medium Sales","High Sales")))</f>
        <v>Medium Sales</v>
      </c>
      <c r="H620" s="1">
        <f>IF(FurnitureData[[#This Row],[price]]&gt;0,FurnitureData[[#This Row],[sold]]/FurnitureData[[#This Row],[price]],0)</f>
        <v>2.4031387935262383</v>
      </c>
      <c r="I620" s="1">
        <f>LEN(FurnitureData[[#This Row],[productTitle]])</f>
        <v>127</v>
      </c>
      <c r="J620" s="1"/>
    </row>
    <row r="621" spans="1:10" x14ac:dyDescent="0.3">
      <c r="A621" s="1" t="s">
        <v>488</v>
      </c>
      <c r="B621" s="7">
        <v>18.23</v>
      </c>
      <c r="C621" s="8">
        <v>45</v>
      </c>
      <c r="D621" s="1" t="s">
        <v>5</v>
      </c>
      <c r="E621" s="5">
        <f>FurnitureData[[#This Row],[price]]*FurnitureData[[#This Row],[sold]]</f>
        <v>820.35</v>
      </c>
      <c r="F621" t="str">
        <f>IF(FurnitureData[[#This Row],[price]]&lt;50,"Under 50",IF(FurnitureData[[#This Row],[price]]&lt;100,"50-100",IF(FurnitureData[[#This Row],[price]]&lt;200,"100-200","Over 200")))</f>
        <v>Under 50</v>
      </c>
      <c r="G621" t="str">
        <f>IF(FurnitureData[[#This Row],[sold]]=0,"No Sales",IF(FurnitureData[[#This Row],[sold]]&lt;=10,"Low Sales",IF(FurnitureData[[#This Row],[sold]]&lt;=50,"Medium Sales","High Sales")))</f>
        <v>Medium Sales</v>
      </c>
      <c r="H621" s="1">
        <f>IF(FurnitureData[[#This Row],[price]]&gt;0,FurnitureData[[#This Row],[sold]]/FurnitureData[[#This Row],[price]],0)</f>
        <v>2.4684585847504112</v>
      </c>
      <c r="I621" s="1">
        <f>LEN(FurnitureData[[#This Row],[productTitle]])</f>
        <v>127</v>
      </c>
      <c r="J621" s="1"/>
    </row>
    <row r="622" spans="1:10" x14ac:dyDescent="0.3">
      <c r="A622" s="1" t="s">
        <v>557</v>
      </c>
      <c r="B622" s="7">
        <v>312.89999999999998</v>
      </c>
      <c r="C622" s="8">
        <v>0</v>
      </c>
      <c r="D622" s="1" t="s">
        <v>5</v>
      </c>
      <c r="E622" s="5">
        <f>FurnitureData[[#This Row],[price]]*FurnitureData[[#This Row],[sold]]</f>
        <v>0</v>
      </c>
      <c r="F622" t="str">
        <f>IF(FurnitureData[[#This Row],[price]]&lt;50,"Under 50",IF(FurnitureData[[#This Row],[price]]&lt;100,"50-100",IF(FurnitureData[[#This Row],[price]]&lt;200,"100-200","Over 200")))</f>
        <v>Over 200</v>
      </c>
      <c r="G622" t="str">
        <f>IF(FurnitureData[[#This Row],[sold]]=0,"No Sales",IF(FurnitureData[[#This Row],[sold]]&lt;=10,"Low Sales",IF(FurnitureData[[#This Row],[sold]]&lt;=50,"Medium Sales","High Sales")))</f>
        <v>No Sales</v>
      </c>
      <c r="H622" s="1">
        <f>IF(FurnitureData[[#This Row],[price]]&gt;0,FurnitureData[[#This Row],[sold]]/FurnitureData[[#This Row],[price]],0)</f>
        <v>0</v>
      </c>
      <c r="I622" s="1">
        <f>LEN(FurnitureData[[#This Row],[productTitle]])</f>
        <v>110</v>
      </c>
      <c r="J622" s="1"/>
    </row>
    <row r="623" spans="1:10" x14ac:dyDescent="0.3">
      <c r="A623" s="1" t="s">
        <v>550</v>
      </c>
      <c r="B623" s="7">
        <v>87.83</v>
      </c>
      <c r="C623" s="8">
        <v>0</v>
      </c>
      <c r="D623" s="1" t="s">
        <v>5</v>
      </c>
      <c r="E623" s="5">
        <f>FurnitureData[[#This Row],[price]]*FurnitureData[[#This Row],[sold]]</f>
        <v>0</v>
      </c>
      <c r="F623" t="str">
        <f>IF(FurnitureData[[#This Row],[price]]&lt;50,"Under 50",IF(FurnitureData[[#This Row],[price]]&lt;100,"50-100",IF(FurnitureData[[#This Row],[price]]&lt;200,"100-200","Over 200")))</f>
        <v>50-100</v>
      </c>
      <c r="G623" t="str">
        <f>IF(FurnitureData[[#This Row],[sold]]=0,"No Sales",IF(FurnitureData[[#This Row],[sold]]&lt;=10,"Low Sales",IF(FurnitureData[[#This Row],[sold]]&lt;=50,"Medium Sales","High Sales")))</f>
        <v>No Sales</v>
      </c>
      <c r="H623" s="1">
        <f>IF(FurnitureData[[#This Row],[price]]&gt;0,FurnitureData[[#This Row],[sold]]/FurnitureData[[#This Row],[price]],0)</f>
        <v>0</v>
      </c>
      <c r="I623" s="1">
        <f>LEN(FurnitureData[[#This Row],[productTitle]])</f>
        <v>127</v>
      </c>
      <c r="J623" s="1"/>
    </row>
    <row r="624" spans="1:10" x14ac:dyDescent="0.3">
      <c r="A624" s="1" t="s">
        <v>558</v>
      </c>
      <c r="B624" s="7">
        <v>196.09</v>
      </c>
      <c r="C624" s="8">
        <v>0</v>
      </c>
      <c r="D624" s="1" t="s">
        <v>5</v>
      </c>
      <c r="E624" s="5">
        <f>FurnitureData[[#This Row],[price]]*FurnitureData[[#This Row],[sold]]</f>
        <v>0</v>
      </c>
      <c r="F624" t="str">
        <f>IF(FurnitureData[[#This Row],[price]]&lt;50,"Under 50",IF(FurnitureData[[#This Row],[price]]&lt;100,"50-100",IF(FurnitureData[[#This Row],[price]]&lt;200,"100-200","Over 200")))</f>
        <v>100-200</v>
      </c>
      <c r="G624" t="str">
        <f>IF(FurnitureData[[#This Row],[sold]]=0,"No Sales",IF(FurnitureData[[#This Row],[sold]]&lt;=10,"Low Sales",IF(FurnitureData[[#This Row],[sold]]&lt;=50,"Medium Sales","High Sales")))</f>
        <v>No Sales</v>
      </c>
      <c r="H624" s="1">
        <f>IF(FurnitureData[[#This Row],[price]]&gt;0,FurnitureData[[#This Row],[sold]]/FurnitureData[[#This Row],[price]],0)</f>
        <v>0</v>
      </c>
      <c r="I624" s="1">
        <f>LEN(FurnitureData[[#This Row],[productTitle]])</f>
        <v>127</v>
      </c>
      <c r="J624" s="1"/>
    </row>
    <row r="625" spans="1:10" x14ac:dyDescent="0.3">
      <c r="A625" s="1" t="s">
        <v>559</v>
      </c>
      <c r="B625" s="7">
        <v>571.49</v>
      </c>
      <c r="C625" s="8">
        <v>3</v>
      </c>
      <c r="D625" s="1" t="s">
        <v>5</v>
      </c>
      <c r="E625" s="5">
        <f>FurnitureData[[#This Row],[price]]*FurnitureData[[#This Row],[sold]]</f>
        <v>1714.47</v>
      </c>
      <c r="F625" t="str">
        <f>IF(FurnitureData[[#This Row],[price]]&lt;50,"Under 50",IF(FurnitureData[[#This Row],[price]]&lt;100,"50-100",IF(FurnitureData[[#This Row],[price]]&lt;200,"100-200","Over 200")))</f>
        <v>Over 200</v>
      </c>
      <c r="G625" t="str">
        <f>IF(FurnitureData[[#This Row],[sold]]=0,"No Sales",IF(FurnitureData[[#This Row],[sold]]&lt;=10,"Low Sales",IF(FurnitureData[[#This Row],[sold]]&lt;=50,"Medium Sales","High Sales")))</f>
        <v>Low Sales</v>
      </c>
      <c r="H625" s="1">
        <f>IF(FurnitureData[[#This Row],[price]]&gt;0,FurnitureData[[#This Row],[sold]]/FurnitureData[[#This Row],[price]],0)</f>
        <v>5.2494356856637907E-3</v>
      </c>
      <c r="I625" s="1">
        <f>LEN(FurnitureData[[#This Row],[productTitle]])</f>
        <v>116</v>
      </c>
      <c r="J625" s="1"/>
    </row>
    <row r="626" spans="1:10" x14ac:dyDescent="0.3">
      <c r="A626" s="1" t="s">
        <v>560</v>
      </c>
      <c r="B626" s="7">
        <v>33.35</v>
      </c>
      <c r="C626" s="8">
        <v>12</v>
      </c>
      <c r="D626" s="1" t="s">
        <v>5</v>
      </c>
      <c r="E626" s="5">
        <f>FurnitureData[[#This Row],[price]]*FurnitureData[[#This Row],[sold]]</f>
        <v>400.20000000000005</v>
      </c>
      <c r="F626" t="str">
        <f>IF(FurnitureData[[#This Row],[price]]&lt;50,"Under 50",IF(FurnitureData[[#This Row],[price]]&lt;100,"50-100",IF(FurnitureData[[#This Row],[price]]&lt;200,"100-200","Over 200")))</f>
        <v>Under 50</v>
      </c>
      <c r="G626" t="str">
        <f>IF(FurnitureData[[#This Row],[sold]]=0,"No Sales",IF(FurnitureData[[#This Row],[sold]]&lt;=10,"Low Sales",IF(FurnitureData[[#This Row],[sold]]&lt;=50,"Medium Sales","High Sales")))</f>
        <v>Medium Sales</v>
      </c>
      <c r="H626" s="1">
        <f>IF(FurnitureData[[#This Row],[price]]&gt;0,FurnitureData[[#This Row],[sold]]/FurnitureData[[#This Row],[price]],0)</f>
        <v>0.35982008995502246</v>
      </c>
      <c r="I626" s="1">
        <f>LEN(FurnitureData[[#This Row],[productTitle]])</f>
        <v>126</v>
      </c>
      <c r="J626" s="1"/>
    </row>
    <row r="627" spans="1:10" x14ac:dyDescent="0.3">
      <c r="A627" s="1" t="s">
        <v>561</v>
      </c>
      <c r="B627" s="7">
        <v>109.69</v>
      </c>
      <c r="C627" s="8">
        <v>2</v>
      </c>
      <c r="D627" s="1" t="s">
        <v>5</v>
      </c>
      <c r="E627" s="5">
        <f>FurnitureData[[#This Row],[price]]*FurnitureData[[#This Row],[sold]]</f>
        <v>219.38</v>
      </c>
      <c r="F627" t="str">
        <f>IF(FurnitureData[[#This Row],[price]]&lt;50,"Under 50",IF(FurnitureData[[#This Row],[price]]&lt;100,"50-100",IF(FurnitureData[[#This Row],[price]]&lt;200,"100-200","Over 200")))</f>
        <v>100-200</v>
      </c>
      <c r="G627" t="str">
        <f>IF(FurnitureData[[#This Row],[sold]]=0,"No Sales",IF(FurnitureData[[#This Row],[sold]]&lt;=10,"Low Sales",IF(FurnitureData[[#This Row],[sold]]&lt;=50,"Medium Sales","High Sales")))</f>
        <v>Low Sales</v>
      </c>
      <c r="H627" s="1">
        <f>IF(FurnitureData[[#This Row],[price]]&gt;0,FurnitureData[[#This Row],[sold]]/FurnitureData[[#This Row],[price]],0)</f>
        <v>1.8233202662047587E-2</v>
      </c>
      <c r="I627" s="1">
        <f>LEN(FurnitureData[[#This Row],[productTitle]])</f>
        <v>116</v>
      </c>
      <c r="J627" s="1"/>
    </row>
    <row r="628" spans="1:10" x14ac:dyDescent="0.3">
      <c r="A628" s="1" t="s">
        <v>102</v>
      </c>
      <c r="B628" s="7">
        <v>206.12</v>
      </c>
      <c r="C628" s="8">
        <v>5</v>
      </c>
      <c r="D628" s="1" t="s">
        <v>5</v>
      </c>
      <c r="E628" s="5">
        <f>FurnitureData[[#This Row],[price]]*FurnitureData[[#This Row],[sold]]</f>
        <v>1030.5999999999999</v>
      </c>
      <c r="F628" t="str">
        <f>IF(FurnitureData[[#This Row],[price]]&lt;50,"Under 50",IF(FurnitureData[[#This Row],[price]]&lt;100,"50-100",IF(FurnitureData[[#This Row],[price]]&lt;200,"100-200","Over 200")))</f>
        <v>Over 200</v>
      </c>
      <c r="G628" t="str">
        <f>IF(FurnitureData[[#This Row],[sold]]=0,"No Sales",IF(FurnitureData[[#This Row],[sold]]&lt;=10,"Low Sales",IF(FurnitureData[[#This Row],[sold]]&lt;=50,"Medium Sales","High Sales")))</f>
        <v>Low Sales</v>
      </c>
      <c r="H628" s="1">
        <f>IF(FurnitureData[[#This Row],[price]]&gt;0,FurnitureData[[#This Row],[sold]]/FurnitureData[[#This Row],[price]],0)</f>
        <v>2.4257713953037066E-2</v>
      </c>
      <c r="I628" s="1">
        <f>LEN(FurnitureData[[#This Row],[productTitle]])</f>
        <v>128</v>
      </c>
      <c r="J628" s="1"/>
    </row>
    <row r="629" spans="1:10" x14ac:dyDescent="0.3">
      <c r="A629" s="1" t="s">
        <v>562</v>
      </c>
      <c r="B629" s="7">
        <v>88.64</v>
      </c>
      <c r="C629" s="8">
        <v>0</v>
      </c>
      <c r="D629" s="1" t="s">
        <v>5</v>
      </c>
      <c r="E629" s="5">
        <f>FurnitureData[[#This Row],[price]]*FurnitureData[[#This Row],[sold]]</f>
        <v>0</v>
      </c>
      <c r="F629" t="str">
        <f>IF(FurnitureData[[#This Row],[price]]&lt;50,"Under 50",IF(FurnitureData[[#This Row],[price]]&lt;100,"50-100",IF(FurnitureData[[#This Row],[price]]&lt;200,"100-200","Over 200")))</f>
        <v>50-100</v>
      </c>
      <c r="G629" t="str">
        <f>IF(FurnitureData[[#This Row],[sold]]=0,"No Sales",IF(FurnitureData[[#This Row],[sold]]&lt;=10,"Low Sales",IF(FurnitureData[[#This Row],[sold]]&lt;=50,"Medium Sales","High Sales")))</f>
        <v>No Sales</v>
      </c>
      <c r="H629" s="1">
        <f>IF(FurnitureData[[#This Row],[price]]&gt;0,FurnitureData[[#This Row],[sold]]/FurnitureData[[#This Row],[price]],0)</f>
        <v>0</v>
      </c>
      <c r="I629" s="1">
        <f>LEN(FurnitureData[[#This Row],[productTitle]])</f>
        <v>126</v>
      </c>
      <c r="J629" s="1"/>
    </row>
    <row r="630" spans="1:10" x14ac:dyDescent="0.3">
      <c r="A630" s="1" t="s">
        <v>563</v>
      </c>
      <c r="B630" s="7">
        <v>260.33999999999997</v>
      </c>
      <c r="C630" s="8">
        <v>0</v>
      </c>
      <c r="D630" s="1" t="s">
        <v>5</v>
      </c>
      <c r="E630" s="5">
        <f>FurnitureData[[#This Row],[price]]*FurnitureData[[#This Row],[sold]]</f>
        <v>0</v>
      </c>
      <c r="F630" t="str">
        <f>IF(FurnitureData[[#This Row],[price]]&lt;50,"Under 50",IF(FurnitureData[[#This Row],[price]]&lt;100,"50-100",IF(FurnitureData[[#This Row],[price]]&lt;200,"100-200","Over 200")))</f>
        <v>Over 200</v>
      </c>
      <c r="G630" t="str">
        <f>IF(FurnitureData[[#This Row],[sold]]=0,"No Sales",IF(FurnitureData[[#This Row],[sold]]&lt;=10,"Low Sales",IF(FurnitureData[[#This Row],[sold]]&lt;=50,"Medium Sales","High Sales")))</f>
        <v>No Sales</v>
      </c>
      <c r="H630" s="1">
        <f>IF(FurnitureData[[#This Row],[price]]&gt;0,FurnitureData[[#This Row],[sold]]/FurnitureData[[#This Row],[price]],0)</f>
        <v>0</v>
      </c>
      <c r="I630" s="1">
        <f>LEN(FurnitureData[[#This Row],[productTitle]])</f>
        <v>120</v>
      </c>
      <c r="J630" s="1"/>
    </row>
    <row r="631" spans="1:10" x14ac:dyDescent="0.3">
      <c r="A631" s="1" t="s">
        <v>564</v>
      </c>
      <c r="B631" s="7">
        <v>461.3</v>
      </c>
      <c r="C631" s="8">
        <v>0</v>
      </c>
      <c r="D631" s="1" t="s">
        <v>5</v>
      </c>
      <c r="E631" s="5">
        <f>FurnitureData[[#This Row],[price]]*FurnitureData[[#This Row],[sold]]</f>
        <v>0</v>
      </c>
      <c r="F631" t="str">
        <f>IF(FurnitureData[[#This Row],[price]]&lt;50,"Under 50",IF(FurnitureData[[#This Row],[price]]&lt;100,"50-100",IF(FurnitureData[[#This Row],[price]]&lt;200,"100-200","Over 200")))</f>
        <v>Over 200</v>
      </c>
      <c r="G631" t="str">
        <f>IF(FurnitureData[[#This Row],[sold]]=0,"No Sales",IF(FurnitureData[[#This Row],[sold]]&lt;=10,"Low Sales",IF(FurnitureData[[#This Row],[sold]]&lt;=50,"Medium Sales","High Sales")))</f>
        <v>No Sales</v>
      </c>
      <c r="H631" s="1">
        <f>IF(FurnitureData[[#This Row],[price]]&gt;0,FurnitureData[[#This Row],[sold]]/FurnitureData[[#This Row],[price]],0)</f>
        <v>0</v>
      </c>
      <c r="I631" s="1">
        <f>LEN(FurnitureData[[#This Row],[productTitle]])</f>
        <v>128</v>
      </c>
      <c r="J631" s="1"/>
    </row>
    <row r="632" spans="1:10" x14ac:dyDescent="0.3">
      <c r="A632" s="1" t="s">
        <v>565</v>
      </c>
      <c r="B632" s="7">
        <v>133.38</v>
      </c>
      <c r="C632" s="8">
        <v>0</v>
      </c>
      <c r="D632" s="1" t="s">
        <v>5</v>
      </c>
      <c r="E632" s="5">
        <f>FurnitureData[[#This Row],[price]]*FurnitureData[[#This Row],[sold]]</f>
        <v>0</v>
      </c>
      <c r="F632" t="str">
        <f>IF(FurnitureData[[#This Row],[price]]&lt;50,"Under 50",IF(FurnitureData[[#This Row],[price]]&lt;100,"50-100",IF(FurnitureData[[#This Row],[price]]&lt;200,"100-200","Over 200")))</f>
        <v>100-200</v>
      </c>
      <c r="G632" t="str">
        <f>IF(FurnitureData[[#This Row],[sold]]=0,"No Sales",IF(FurnitureData[[#This Row],[sold]]&lt;=10,"Low Sales",IF(FurnitureData[[#This Row],[sold]]&lt;=50,"Medium Sales","High Sales")))</f>
        <v>No Sales</v>
      </c>
      <c r="H632" s="1">
        <f>IF(FurnitureData[[#This Row],[price]]&gt;0,FurnitureData[[#This Row],[sold]]/FurnitureData[[#This Row],[price]],0)</f>
        <v>0</v>
      </c>
      <c r="I632" s="1">
        <f>LEN(FurnitureData[[#This Row],[productTitle]])</f>
        <v>99</v>
      </c>
      <c r="J632" s="1"/>
    </row>
    <row r="633" spans="1:10" x14ac:dyDescent="0.3">
      <c r="A633" s="1" t="s">
        <v>566</v>
      </c>
      <c r="B633" s="7">
        <v>109.78</v>
      </c>
      <c r="C633" s="8">
        <v>0</v>
      </c>
      <c r="D633" s="1" t="s">
        <v>5</v>
      </c>
      <c r="E633" s="5">
        <f>FurnitureData[[#This Row],[price]]*FurnitureData[[#This Row],[sold]]</f>
        <v>0</v>
      </c>
      <c r="F633" t="str">
        <f>IF(FurnitureData[[#This Row],[price]]&lt;50,"Under 50",IF(FurnitureData[[#This Row],[price]]&lt;100,"50-100",IF(FurnitureData[[#This Row],[price]]&lt;200,"100-200","Over 200")))</f>
        <v>100-200</v>
      </c>
      <c r="G633" t="str">
        <f>IF(FurnitureData[[#This Row],[sold]]=0,"No Sales",IF(FurnitureData[[#This Row],[sold]]&lt;=10,"Low Sales",IF(FurnitureData[[#This Row],[sold]]&lt;=50,"Medium Sales","High Sales")))</f>
        <v>No Sales</v>
      </c>
      <c r="H633" s="1">
        <f>IF(FurnitureData[[#This Row],[price]]&gt;0,FurnitureData[[#This Row],[sold]]/FurnitureData[[#This Row],[price]],0)</f>
        <v>0</v>
      </c>
      <c r="I633" s="1">
        <f>LEN(FurnitureData[[#This Row],[productTitle]])</f>
        <v>128</v>
      </c>
      <c r="J633" s="1"/>
    </row>
    <row r="634" spans="1:10" x14ac:dyDescent="0.3">
      <c r="A634" s="1" t="s">
        <v>567</v>
      </c>
      <c r="B634" s="7">
        <v>47.07</v>
      </c>
      <c r="C634" s="8">
        <v>0</v>
      </c>
      <c r="D634" s="1" t="s">
        <v>5</v>
      </c>
      <c r="E634" s="5">
        <f>FurnitureData[[#This Row],[price]]*FurnitureData[[#This Row],[sold]]</f>
        <v>0</v>
      </c>
      <c r="F634" t="str">
        <f>IF(FurnitureData[[#This Row],[price]]&lt;50,"Under 50",IF(FurnitureData[[#This Row],[price]]&lt;100,"50-100",IF(FurnitureData[[#This Row],[price]]&lt;200,"100-200","Over 200")))</f>
        <v>Under 50</v>
      </c>
      <c r="G634" t="str">
        <f>IF(FurnitureData[[#This Row],[sold]]=0,"No Sales",IF(FurnitureData[[#This Row],[sold]]&lt;=10,"Low Sales",IF(FurnitureData[[#This Row],[sold]]&lt;=50,"Medium Sales","High Sales")))</f>
        <v>No Sales</v>
      </c>
      <c r="H634" s="1">
        <f>IF(FurnitureData[[#This Row],[price]]&gt;0,FurnitureData[[#This Row],[sold]]/FurnitureData[[#This Row],[price]],0)</f>
        <v>0</v>
      </c>
      <c r="I634" s="1">
        <f>LEN(FurnitureData[[#This Row],[productTitle]])</f>
        <v>110</v>
      </c>
      <c r="J634" s="1"/>
    </row>
    <row r="635" spans="1:10" x14ac:dyDescent="0.3">
      <c r="A635" s="1" t="s">
        <v>568</v>
      </c>
      <c r="B635" s="7">
        <v>549.07000000000005</v>
      </c>
      <c r="C635" s="8">
        <v>0</v>
      </c>
      <c r="D635" s="1" t="s">
        <v>5</v>
      </c>
      <c r="E635" s="5">
        <f>FurnitureData[[#This Row],[price]]*FurnitureData[[#This Row],[sold]]</f>
        <v>0</v>
      </c>
      <c r="F635" t="str">
        <f>IF(FurnitureData[[#This Row],[price]]&lt;50,"Under 50",IF(FurnitureData[[#This Row],[price]]&lt;100,"50-100",IF(FurnitureData[[#This Row],[price]]&lt;200,"100-200","Over 200")))</f>
        <v>Over 200</v>
      </c>
      <c r="G635" t="str">
        <f>IF(FurnitureData[[#This Row],[sold]]=0,"No Sales",IF(FurnitureData[[#This Row],[sold]]&lt;=10,"Low Sales",IF(FurnitureData[[#This Row],[sold]]&lt;=50,"Medium Sales","High Sales")))</f>
        <v>No Sales</v>
      </c>
      <c r="H635" s="1">
        <f>IF(FurnitureData[[#This Row],[price]]&gt;0,FurnitureData[[#This Row],[sold]]/FurnitureData[[#This Row],[price]],0)</f>
        <v>0</v>
      </c>
      <c r="I635" s="1">
        <f>LEN(FurnitureData[[#This Row],[productTitle]])</f>
        <v>122</v>
      </c>
      <c r="J635" s="1"/>
    </row>
    <row r="636" spans="1:10" x14ac:dyDescent="0.3">
      <c r="A636" s="1" t="s">
        <v>569</v>
      </c>
      <c r="B636" s="7">
        <v>85.58</v>
      </c>
      <c r="C636" s="8">
        <v>0</v>
      </c>
      <c r="D636" s="1" t="s">
        <v>5</v>
      </c>
      <c r="E636" s="5">
        <f>FurnitureData[[#This Row],[price]]*FurnitureData[[#This Row],[sold]]</f>
        <v>0</v>
      </c>
      <c r="F636" t="str">
        <f>IF(FurnitureData[[#This Row],[price]]&lt;50,"Under 50",IF(FurnitureData[[#This Row],[price]]&lt;100,"50-100",IF(FurnitureData[[#This Row],[price]]&lt;200,"100-200","Over 200")))</f>
        <v>50-100</v>
      </c>
      <c r="G636" t="str">
        <f>IF(FurnitureData[[#This Row],[sold]]=0,"No Sales",IF(FurnitureData[[#This Row],[sold]]&lt;=10,"Low Sales",IF(FurnitureData[[#This Row],[sold]]&lt;=50,"Medium Sales","High Sales")))</f>
        <v>No Sales</v>
      </c>
      <c r="H636" s="1">
        <f>IF(FurnitureData[[#This Row],[price]]&gt;0,FurnitureData[[#This Row],[sold]]/FurnitureData[[#This Row],[price]],0)</f>
        <v>0</v>
      </c>
      <c r="I636" s="1">
        <f>LEN(FurnitureData[[#This Row],[productTitle]])</f>
        <v>121</v>
      </c>
      <c r="J636" s="1"/>
    </row>
    <row r="637" spans="1:10" x14ac:dyDescent="0.3">
      <c r="A637" s="1" t="s">
        <v>570</v>
      </c>
      <c r="B637" s="7">
        <v>74.540000000000006</v>
      </c>
      <c r="C637" s="8">
        <v>2</v>
      </c>
      <c r="D637" s="1" t="s">
        <v>5</v>
      </c>
      <c r="E637" s="5">
        <f>FurnitureData[[#This Row],[price]]*FurnitureData[[#This Row],[sold]]</f>
        <v>149.08000000000001</v>
      </c>
      <c r="F637" t="str">
        <f>IF(FurnitureData[[#This Row],[price]]&lt;50,"Under 50",IF(FurnitureData[[#This Row],[price]]&lt;100,"50-100",IF(FurnitureData[[#This Row],[price]]&lt;200,"100-200","Over 200")))</f>
        <v>50-100</v>
      </c>
      <c r="G637" t="str">
        <f>IF(FurnitureData[[#This Row],[sold]]=0,"No Sales",IF(FurnitureData[[#This Row],[sold]]&lt;=10,"Low Sales",IF(FurnitureData[[#This Row],[sold]]&lt;=50,"Medium Sales","High Sales")))</f>
        <v>Low Sales</v>
      </c>
      <c r="H637" s="1">
        <f>IF(FurnitureData[[#This Row],[price]]&gt;0,FurnitureData[[#This Row],[sold]]/FurnitureData[[#This Row],[price]],0)</f>
        <v>2.6831231553528304E-2</v>
      </c>
      <c r="I637" s="1">
        <f>LEN(FurnitureData[[#This Row],[productTitle]])</f>
        <v>127</v>
      </c>
      <c r="J637" s="1"/>
    </row>
    <row r="638" spans="1:10" x14ac:dyDescent="0.3">
      <c r="A638" s="1" t="s">
        <v>571</v>
      </c>
      <c r="B638" s="7">
        <v>114.08</v>
      </c>
      <c r="C638" s="8">
        <v>0</v>
      </c>
      <c r="D638" s="1" t="s">
        <v>5</v>
      </c>
      <c r="E638" s="5">
        <f>FurnitureData[[#This Row],[price]]*FurnitureData[[#This Row],[sold]]</f>
        <v>0</v>
      </c>
      <c r="F638" t="str">
        <f>IF(FurnitureData[[#This Row],[price]]&lt;50,"Under 50",IF(FurnitureData[[#This Row],[price]]&lt;100,"50-100",IF(FurnitureData[[#This Row],[price]]&lt;200,"100-200","Over 200")))</f>
        <v>100-200</v>
      </c>
      <c r="G638" t="str">
        <f>IF(FurnitureData[[#This Row],[sold]]=0,"No Sales",IF(FurnitureData[[#This Row],[sold]]&lt;=10,"Low Sales",IF(FurnitureData[[#This Row],[sold]]&lt;=50,"Medium Sales","High Sales")))</f>
        <v>No Sales</v>
      </c>
      <c r="H638" s="1">
        <f>IF(FurnitureData[[#This Row],[price]]&gt;0,FurnitureData[[#This Row],[sold]]/FurnitureData[[#This Row],[price]],0)</f>
        <v>0</v>
      </c>
      <c r="I638" s="1">
        <f>LEN(FurnitureData[[#This Row],[productTitle]])</f>
        <v>53</v>
      </c>
      <c r="J638" s="1"/>
    </row>
    <row r="639" spans="1:10" x14ac:dyDescent="0.3">
      <c r="A639" s="1" t="s">
        <v>572</v>
      </c>
      <c r="B639" s="7">
        <v>122.36</v>
      </c>
      <c r="C639" s="8">
        <v>0</v>
      </c>
      <c r="D639" s="1" t="s">
        <v>5</v>
      </c>
      <c r="E639" s="5">
        <f>FurnitureData[[#This Row],[price]]*FurnitureData[[#This Row],[sold]]</f>
        <v>0</v>
      </c>
      <c r="F639" t="str">
        <f>IF(FurnitureData[[#This Row],[price]]&lt;50,"Under 50",IF(FurnitureData[[#This Row],[price]]&lt;100,"50-100",IF(FurnitureData[[#This Row],[price]]&lt;200,"100-200","Over 200")))</f>
        <v>100-200</v>
      </c>
      <c r="G639" t="str">
        <f>IF(FurnitureData[[#This Row],[sold]]=0,"No Sales",IF(FurnitureData[[#This Row],[sold]]&lt;=10,"Low Sales",IF(FurnitureData[[#This Row],[sold]]&lt;=50,"Medium Sales","High Sales")))</f>
        <v>No Sales</v>
      </c>
      <c r="H639" s="1">
        <f>IF(FurnitureData[[#This Row],[price]]&gt;0,FurnitureData[[#This Row],[sold]]/FurnitureData[[#This Row],[price]],0)</f>
        <v>0</v>
      </c>
      <c r="I639" s="1">
        <f>LEN(FurnitureData[[#This Row],[productTitle]])</f>
        <v>126</v>
      </c>
      <c r="J639" s="1"/>
    </row>
    <row r="640" spans="1:10" x14ac:dyDescent="0.3">
      <c r="A640" s="1" t="s">
        <v>573</v>
      </c>
      <c r="B640" s="7">
        <v>125.41</v>
      </c>
      <c r="C640" s="8">
        <v>1</v>
      </c>
      <c r="D640" s="1" t="s">
        <v>5</v>
      </c>
      <c r="E640" s="5">
        <f>FurnitureData[[#This Row],[price]]*FurnitureData[[#This Row],[sold]]</f>
        <v>125.41</v>
      </c>
      <c r="F640" t="str">
        <f>IF(FurnitureData[[#This Row],[price]]&lt;50,"Under 50",IF(FurnitureData[[#This Row],[price]]&lt;100,"50-100",IF(FurnitureData[[#This Row],[price]]&lt;200,"100-200","Over 200")))</f>
        <v>100-200</v>
      </c>
      <c r="G640" t="str">
        <f>IF(FurnitureData[[#This Row],[sold]]=0,"No Sales",IF(FurnitureData[[#This Row],[sold]]&lt;=10,"Low Sales",IF(FurnitureData[[#This Row],[sold]]&lt;=50,"Medium Sales","High Sales")))</f>
        <v>Low Sales</v>
      </c>
      <c r="H640" s="1">
        <f>IF(FurnitureData[[#This Row],[price]]&gt;0,FurnitureData[[#This Row],[sold]]/FurnitureData[[#This Row],[price]],0)</f>
        <v>7.9738457858225028E-3</v>
      </c>
      <c r="I640" s="1">
        <f>LEN(FurnitureData[[#This Row],[productTitle]])</f>
        <v>125</v>
      </c>
      <c r="J640" s="1"/>
    </row>
    <row r="641" spans="1:10" x14ac:dyDescent="0.3">
      <c r="A641" s="1" t="s">
        <v>574</v>
      </c>
      <c r="B641" s="7">
        <v>377.99</v>
      </c>
      <c r="C641" s="8">
        <v>8</v>
      </c>
      <c r="D641" s="1" t="s">
        <v>5</v>
      </c>
      <c r="E641" s="5">
        <f>FurnitureData[[#This Row],[price]]*FurnitureData[[#This Row],[sold]]</f>
        <v>3023.92</v>
      </c>
      <c r="F641" t="str">
        <f>IF(FurnitureData[[#This Row],[price]]&lt;50,"Under 50",IF(FurnitureData[[#This Row],[price]]&lt;100,"50-100",IF(FurnitureData[[#This Row],[price]]&lt;200,"100-200","Over 200")))</f>
        <v>Over 200</v>
      </c>
      <c r="G641" t="str">
        <f>IF(FurnitureData[[#This Row],[sold]]=0,"No Sales",IF(FurnitureData[[#This Row],[sold]]&lt;=10,"Low Sales",IF(FurnitureData[[#This Row],[sold]]&lt;=50,"Medium Sales","High Sales")))</f>
        <v>Low Sales</v>
      </c>
      <c r="H641" s="1">
        <f>IF(FurnitureData[[#This Row],[price]]&gt;0,FurnitureData[[#This Row],[sold]]/FurnitureData[[#This Row],[price]],0)</f>
        <v>2.1164581073573375E-2</v>
      </c>
      <c r="I641" s="1">
        <f>LEN(FurnitureData[[#This Row],[productTitle]])</f>
        <v>114</v>
      </c>
      <c r="J641" s="1"/>
    </row>
    <row r="642" spans="1:10" x14ac:dyDescent="0.3">
      <c r="A642" s="1" t="s">
        <v>575</v>
      </c>
      <c r="B642" s="7">
        <v>648.92999999999995</v>
      </c>
      <c r="C642" s="8">
        <v>1</v>
      </c>
      <c r="D642" s="1" t="s">
        <v>5</v>
      </c>
      <c r="E642" s="5">
        <f>FurnitureData[[#This Row],[price]]*FurnitureData[[#This Row],[sold]]</f>
        <v>648.92999999999995</v>
      </c>
      <c r="F642" t="str">
        <f>IF(FurnitureData[[#This Row],[price]]&lt;50,"Under 50",IF(FurnitureData[[#This Row],[price]]&lt;100,"50-100",IF(FurnitureData[[#This Row],[price]]&lt;200,"100-200","Over 200")))</f>
        <v>Over 200</v>
      </c>
      <c r="G642" t="str">
        <f>IF(FurnitureData[[#This Row],[sold]]=0,"No Sales",IF(FurnitureData[[#This Row],[sold]]&lt;=10,"Low Sales",IF(FurnitureData[[#This Row],[sold]]&lt;=50,"Medium Sales","High Sales")))</f>
        <v>Low Sales</v>
      </c>
      <c r="H642" s="1">
        <f>IF(FurnitureData[[#This Row],[price]]&gt;0,FurnitureData[[#This Row],[sold]]/FurnitureData[[#This Row],[price]],0)</f>
        <v>1.5409982586719678E-3</v>
      </c>
      <c r="I642" s="1">
        <f>LEN(FurnitureData[[#This Row],[productTitle]])</f>
        <v>121</v>
      </c>
      <c r="J642" s="1"/>
    </row>
    <row r="643" spans="1:10" x14ac:dyDescent="0.3">
      <c r="A643" s="1" t="s">
        <v>298</v>
      </c>
      <c r="B643" s="7">
        <v>925.33</v>
      </c>
      <c r="C643" s="8">
        <v>1</v>
      </c>
      <c r="D643" s="1" t="s">
        <v>5</v>
      </c>
      <c r="E643" s="5">
        <f>FurnitureData[[#This Row],[price]]*FurnitureData[[#This Row],[sold]]</f>
        <v>925.33</v>
      </c>
      <c r="F643" t="str">
        <f>IF(FurnitureData[[#This Row],[price]]&lt;50,"Under 50",IF(FurnitureData[[#This Row],[price]]&lt;100,"50-100",IF(FurnitureData[[#This Row],[price]]&lt;200,"100-200","Over 200")))</f>
        <v>Over 200</v>
      </c>
      <c r="G643" t="str">
        <f>IF(FurnitureData[[#This Row],[sold]]=0,"No Sales",IF(FurnitureData[[#This Row],[sold]]&lt;=10,"Low Sales",IF(FurnitureData[[#This Row],[sold]]&lt;=50,"Medium Sales","High Sales")))</f>
        <v>Low Sales</v>
      </c>
      <c r="H643" s="1">
        <f>IF(FurnitureData[[#This Row],[price]]&gt;0,FurnitureData[[#This Row],[sold]]/FurnitureData[[#This Row],[price]],0)</f>
        <v>1.0806955356467422E-3</v>
      </c>
      <c r="I643" s="1">
        <f>LEN(FurnitureData[[#This Row],[productTitle]])</f>
        <v>122</v>
      </c>
      <c r="J643" s="1"/>
    </row>
    <row r="644" spans="1:10" x14ac:dyDescent="0.3">
      <c r="A644" s="1" t="s">
        <v>576</v>
      </c>
      <c r="B644" s="7">
        <v>499.63</v>
      </c>
      <c r="C644" s="8">
        <v>10</v>
      </c>
      <c r="D644" s="1" t="s">
        <v>5</v>
      </c>
      <c r="E644" s="5">
        <f>FurnitureData[[#This Row],[price]]*FurnitureData[[#This Row],[sold]]</f>
        <v>4996.3</v>
      </c>
      <c r="F644" t="str">
        <f>IF(FurnitureData[[#This Row],[price]]&lt;50,"Under 50",IF(FurnitureData[[#This Row],[price]]&lt;100,"50-100",IF(FurnitureData[[#This Row],[price]]&lt;200,"100-200","Over 200")))</f>
        <v>Over 200</v>
      </c>
      <c r="G644" t="str">
        <f>IF(FurnitureData[[#This Row],[sold]]=0,"No Sales",IF(FurnitureData[[#This Row],[sold]]&lt;=10,"Low Sales",IF(FurnitureData[[#This Row],[sold]]&lt;=50,"Medium Sales","High Sales")))</f>
        <v>Low Sales</v>
      </c>
      <c r="H644" s="1">
        <f>IF(FurnitureData[[#This Row],[price]]&gt;0,FurnitureData[[#This Row],[sold]]/FurnitureData[[#This Row],[price]],0)</f>
        <v>2.0014810960110482E-2</v>
      </c>
      <c r="I644" s="1">
        <f>LEN(FurnitureData[[#This Row],[productTitle]])</f>
        <v>125</v>
      </c>
      <c r="J644" s="1"/>
    </row>
    <row r="645" spans="1:10" x14ac:dyDescent="0.3">
      <c r="A645" s="1" t="s">
        <v>577</v>
      </c>
      <c r="B645" s="7">
        <v>686.65</v>
      </c>
      <c r="C645" s="8">
        <v>4</v>
      </c>
      <c r="D645" s="1" t="s">
        <v>5</v>
      </c>
      <c r="E645" s="5">
        <f>FurnitureData[[#This Row],[price]]*FurnitureData[[#This Row],[sold]]</f>
        <v>2746.6</v>
      </c>
      <c r="F645" t="str">
        <f>IF(FurnitureData[[#This Row],[price]]&lt;50,"Under 50",IF(FurnitureData[[#This Row],[price]]&lt;100,"50-100",IF(FurnitureData[[#This Row],[price]]&lt;200,"100-200","Over 200")))</f>
        <v>Over 200</v>
      </c>
      <c r="G645" t="str">
        <f>IF(FurnitureData[[#This Row],[sold]]=0,"No Sales",IF(FurnitureData[[#This Row],[sold]]&lt;=10,"Low Sales",IF(FurnitureData[[#This Row],[sold]]&lt;=50,"Medium Sales","High Sales")))</f>
        <v>Low Sales</v>
      </c>
      <c r="H645" s="1">
        <f>IF(FurnitureData[[#This Row],[price]]&gt;0,FurnitureData[[#This Row],[sold]]/FurnitureData[[#This Row],[price]],0)</f>
        <v>5.825384111264837E-3</v>
      </c>
      <c r="I645" s="1">
        <f>LEN(FurnitureData[[#This Row],[productTitle]])</f>
        <v>128</v>
      </c>
      <c r="J645" s="1"/>
    </row>
    <row r="646" spans="1:10" x14ac:dyDescent="0.3">
      <c r="A646" s="1" t="s">
        <v>162</v>
      </c>
      <c r="B646" s="7">
        <v>161.81</v>
      </c>
      <c r="C646" s="8">
        <v>0</v>
      </c>
      <c r="D646" s="1" t="s">
        <v>5</v>
      </c>
      <c r="E646" s="5">
        <f>FurnitureData[[#This Row],[price]]*FurnitureData[[#This Row],[sold]]</f>
        <v>0</v>
      </c>
      <c r="F646" t="str">
        <f>IF(FurnitureData[[#This Row],[price]]&lt;50,"Under 50",IF(FurnitureData[[#This Row],[price]]&lt;100,"50-100",IF(FurnitureData[[#This Row],[price]]&lt;200,"100-200","Over 200")))</f>
        <v>100-200</v>
      </c>
      <c r="G646" t="str">
        <f>IF(FurnitureData[[#This Row],[sold]]=0,"No Sales",IF(FurnitureData[[#This Row],[sold]]&lt;=10,"Low Sales",IF(FurnitureData[[#This Row],[sold]]&lt;=50,"Medium Sales","High Sales")))</f>
        <v>No Sales</v>
      </c>
      <c r="H646" s="1">
        <f>IF(FurnitureData[[#This Row],[price]]&gt;0,FurnitureData[[#This Row],[sold]]/FurnitureData[[#This Row],[price]],0)</f>
        <v>0</v>
      </c>
      <c r="I646" s="1">
        <f>LEN(FurnitureData[[#This Row],[productTitle]])</f>
        <v>128</v>
      </c>
      <c r="J646" s="1"/>
    </row>
    <row r="647" spans="1:10" x14ac:dyDescent="0.3">
      <c r="A647" s="1" t="s">
        <v>578</v>
      </c>
      <c r="B647" s="7">
        <v>89.38</v>
      </c>
      <c r="C647" s="8">
        <v>0</v>
      </c>
      <c r="D647" s="1" t="s">
        <v>5</v>
      </c>
      <c r="E647" s="5">
        <f>FurnitureData[[#This Row],[price]]*FurnitureData[[#This Row],[sold]]</f>
        <v>0</v>
      </c>
      <c r="F647" t="str">
        <f>IF(FurnitureData[[#This Row],[price]]&lt;50,"Under 50",IF(FurnitureData[[#This Row],[price]]&lt;100,"50-100",IF(FurnitureData[[#This Row],[price]]&lt;200,"100-200","Over 200")))</f>
        <v>50-100</v>
      </c>
      <c r="G647" t="str">
        <f>IF(FurnitureData[[#This Row],[sold]]=0,"No Sales",IF(FurnitureData[[#This Row],[sold]]&lt;=10,"Low Sales",IF(FurnitureData[[#This Row],[sold]]&lt;=50,"Medium Sales","High Sales")))</f>
        <v>No Sales</v>
      </c>
      <c r="H647" s="1">
        <f>IF(FurnitureData[[#This Row],[price]]&gt;0,FurnitureData[[#This Row],[sold]]/FurnitureData[[#This Row],[price]],0)</f>
        <v>0</v>
      </c>
      <c r="I647" s="1">
        <f>LEN(FurnitureData[[#This Row],[productTitle]])</f>
        <v>83</v>
      </c>
      <c r="J647" s="1"/>
    </row>
    <row r="648" spans="1:10" x14ac:dyDescent="0.3">
      <c r="A648" s="1" t="s">
        <v>39</v>
      </c>
      <c r="B648" s="7">
        <v>182.76</v>
      </c>
      <c r="C648" s="8">
        <v>3</v>
      </c>
      <c r="D648" s="1" t="s">
        <v>5</v>
      </c>
      <c r="E648" s="5">
        <f>FurnitureData[[#This Row],[price]]*FurnitureData[[#This Row],[sold]]</f>
        <v>548.28</v>
      </c>
      <c r="F648" t="str">
        <f>IF(FurnitureData[[#This Row],[price]]&lt;50,"Under 50",IF(FurnitureData[[#This Row],[price]]&lt;100,"50-100",IF(FurnitureData[[#This Row],[price]]&lt;200,"100-200","Over 200")))</f>
        <v>100-200</v>
      </c>
      <c r="G648" t="str">
        <f>IF(FurnitureData[[#This Row],[sold]]=0,"No Sales",IF(FurnitureData[[#This Row],[sold]]&lt;=10,"Low Sales",IF(FurnitureData[[#This Row],[sold]]&lt;=50,"Medium Sales","High Sales")))</f>
        <v>Low Sales</v>
      </c>
      <c r="H648" s="1">
        <f>IF(FurnitureData[[#This Row],[price]]&gt;0,FurnitureData[[#This Row],[sold]]/FurnitureData[[#This Row],[price]],0)</f>
        <v>1.6414970453053186E-2</v>
      </c>
      <c r="I648" s="1">
        <f>LEN(FurnitureData[[#This Row],[productTitle]])</f>
        <v>128</v>
      </c>
      <c r="J648" s="1"/>
    </row>
    <row r="649" spans="1:10" x14ac:dyDescent="0.3">
      <c r="A649" s="1" t="s">
        <v>579</v>
      </c>
      <c r="B649" s="7">
        <v>288.38</v>
      </c>
      <c r="C649" s="8">
        <v>0</v>
      </c>
      <c r="D649" s="1" t="s">
        <v>5</v>
      </c>
      <c r="E649" s="5">
        <f>FurnitureData[[#This Row],[price]]*FurnitureData[[#This Row],[sold]]</f>
        <v>0</v>
      </c>
      <c r="F649" t="str">
        <f>IF(FurnitureData[[#This Row],[price]]&lt;50,"Under 50",IF(FurnitureData[[#This Row],[price]]&lt;100,"50-100",IF(FurnitureData[[#This Row],[price]]&lt;200,"100-200","Over 200")))</f>
        <v>Over 200</v>
      </c>
      <c r="G649" t="str">
        <f>IF(FurnitureData[[#This Row],[sold]]=0,"No Sales",IF(FurnitureData[[#This Row],[sold]]&lt;=10,"Low Sales",IF(FurnitureData[[#This Row],[sold]]&lt;=50,"Medium Sales","High Sales")))</f>
        <v>No Sales</v>
      </c>
      <c r="H649" s="1">
        <f>IF(FurnitureData[[#This Row],[price]]&gt;0,FurnitureData[[#This Row],[sold]]/FurnitureData[[#This Row],[price]],0)</f>
        <v>0</v>
      </c>
      <c r="I649" s="1">
        <f>LEN(FurnitureData[[#This Row],[productTitle]])</f>
        <v>70</v>
      </c>
      <c r="J649" s="1"/>
    </row>
    <row r="650" spans="1:10" x14ac:dyDescent="0.3">
      <c r="A650" s="1" t="s">
        <v>580</v>
      </c>
      <c r="B650" s="7">
        <v>174.44</v>
      </c>
      <c r="C650" s="8">
        <v>5</v>
      </c>
      <c r="D650" s="1" t="s">
        <v>5</v>
      </c>
      <c r="E650" s="5">
        <f>FurnitureData[[#This Row],[price]]*FurnitureData[[#This Row],[sold]]</f>
        <v>872.2</v>
      </c>
      <c r="F650" t="str">
        <f>IF(FurnitureData[[#This Row],[price]]&lt;50,"Under 50",IF(FurnitureData[[#This Row],[price]]&lt;100,"50-100",IF(FurnitureData[[#This Row],[price]]&lt;200,"100-200","Over 200")))</f>
        <v>100-200</v>
      </c>
      <c r="G650" t="str">
        <f>IF(FurnitureData[[#This Row],[sold]]=0,"No Sales",IF(FurnitureData[[#This Row],[sold]]&lt;=10,"Low Sales",IF(FurnitureData[[#This Row],[sold]]&lt;=50,"Medium Sales","High Sales")))</f>
        <v>Low Sales</v>
      </c>
      <c r="H650" s="1">
        <f>IF(FurnitureData[[#This Row],[price]]&gt;0,FurnitureData[[#This Row],[sold]]/FurnitureData[[#This Row],[price]],0)</f>
        <v>2.8663150653519834E-2</v>
      </c>
      <c r="I650" s="1">
        <f>LEN(FurnitureData[[#This Row],[productTitle]])</f>
        <v>94</v>
      </c>
      <c r="J650" s="1"/>
    </row>
    <row r="651" spans="1:10" x14ac:dyDescent="0.3">
      <c r="A651" s="1" t="s">
        <v>581</v>
      </c>
      <c r="B651" s="7">
        <v>392.16</v>
      </c>
      <c r="C651" s="8">
        <v>0</v>
      </c>
      <c r="D651" s="1" t="s">
        <v>5</v>
      </c>
      <c r="E651" s="5">
        <f>FurnitureData[[#This Row],[price]]*FurnitureData[[#This Row],[sold]]</f>
        <v>0</v>
      </c>
      <c r="F651" t="str">
        <f>IF(FurnitureData[[#This Row],[price]]&lt;50,"Under 50",IF(FurnitureData[[#This Row],[price]]&lt;100,"50-100",IF(FurnitureData[[#This Row],[price]]&lt;200,"100-200","Over 200")))</f>
        <v>Over 200</v>
      </c>
      <c r="G651" t="str">
        <f>IF(FurnitureData[[#This Row],[sold]]=0,"No Sales",IF(FurnitureData[[#This Row],[sold]]&lt;=10,"Low Sales",IF(FurnitureData[[#This Row],[sold]]&lt;=50,"Medium Sales","High Sales")))</f>
        <v>No Sales</v>
      </c>
      <c r="H651" s="1">
        <f>IF(FurnitureData[[#This Row],[price]]&gt;0,FurnitureData[[#This Row],[sold]]/FurnitureData[[#This Row],[price]],0)</f>
        <v>0</v>
      </c>
      <c r="I651" s="1">
        <f>LEN(FurnitureData[[#This Row],[productTitle]])</f>
        <v>103</v>
      </c>
      <c r="J651" s="1"/>
    </row>
    <row r="652" spans="1:10" x14ac:dyDescent="0.3">
      <c r="A652" s="1" t="s">
        <v>582</v>
      </c>
      <c r="B652" s="7">
        <v>239.85</v>
      </c>
      <c r="C652" s="8">
        <v>0</v>
      </c>
      <c r="D652" s="1" t="s">
        <v>5</v>
      </c>
      <c r="E652" s="5">
        <f>FurnitureData[[#This Row],[price]]*FurnitureData[[#This Row],[sold]]</f>
        <v>0</v>
      </c>
      <c r="F652" t="str">
        <f>IF(FurnitureData[[#This Row],[price]]&lt;50,"Under 50",IF(FurnitureData[[#This Row],[price]]&lt;100,"50-100",IF(FurnitureData[[#This Row],[price]]&lt;200,"100-200","Over 200")))</f>
        <v>Over 200</v>
      </c>
      <c r="G652" t="str">
        <f>IF(FurnitureData[[#This Row],[sold]]=0,"No Sales",IF(FurnitureData[[#This Row],[sold]]&lt;=10,"Low Sales",IF(FurnitureData[[#This Row],[sold]]&lt;=50,"Medium Sales","High Sales")))</f>
        <v>No Sales</v>
      </c>
      <c r="H652" s="1">
        <f>IF(FurnitureData[[#This Row],[price]]&gt;0,FurnitureData[[#This Row],[sold]]/FurnitureData[[#This Row],[price]],0)</f>
        <v>0</v>
      </c>
      <c r="I652" s="1">
        <f>LEN(FurnitureData[[#This Row],[productTitle]])</f>
        <v>48</v>
      </c>
      <c r="J652" s="1"/>
    </row>
    <row r="653" spans="1:10" x14ac:dyDescent="0.3">
      <c r="A653" s="1" t="s">
        <v>583</v>
      </c>
      <c r="B653" s="7">
        <v>161.65</v>
      </c>
      <c r="C653" s="8">
        <v>0</v>
      </c>
      <c r="D653" s="1" t="s">
        <v>5</v>
      </c>
      <c r="E653" s="5">
        <f>FurnitureData[[#This Row],[price]]*FurnitureData[[#This Row],[sold]]</f>
        <v>0</v>
      </c>
      <c r="F653" t="str">
        <f>IF(FurnitureData[[#This Row],[price]]&lt;50,"Under 50",IF(FurnitureData[[#This Row],[price]]&lt;100,"50-100",IF(FurnitureData[[#This Row],[price]]&lt;200,"100-200","Over 200")))</f>
        <v>100-200</v>
      </c>
      <c r="G653" t="str">
        <f>IF(FurnitureData[[#This Row],[sold]]=0,"No Sales",IF(FurnitureData[[#This Row],[sold]]&lt;=10,"Low Sales",IF(FurnitureData[[#This Row],[sold]]&lt;=50,"Medium Sales","High Sales")))</f>
        <v>No Sales</v>
      </c>
      <c r="H653" s="1">
        <f>IF(FurnitureData[[#This Row],[price]]&gt;0,FurnitureData[[#This Row],[sold]]/FurnitureData[[#This Row],[price]],0)</f>
        <v>0</v>
      </c>
      <c r="I653" s="1">
        <f>LEN(FurnitureData[[#This Row],[productTitle]])</f>
        <v>38</v>
      </c>
      <c r="J653" s="1"/>
    </row>
    <row r="654" spans="1:10" x14ac:dyDescent="0.3">
      <c r="A654" s="1" t="s">
        <v>584</v>
      </c>
      <c r="B654" s="7">
        <v>253.15</v>
      </c>
      <c r="C654" s="8">
        <v>0</v>
      </c>
      <c r="D654" s="1" t="s">
        <v>5</v>
      </c>
      <c r="E654" s="5">
        <f>FurnitureData[[#This Row],[price]]*FurnitureData[[#This Row],[sold]]</f>
        <v>0</v>
      </c>
      <c r="F654" t="str">
        <f>IF(FurnitureData[[#This Row],[price]]&lt;50,"Under 50",IF(FurnitureData[[#This Row],[price]]&lt;100,"50-100",IF(FurnitureData[[#This Row],[price]]&lt;200,"100-200","Over 200")))</f>
        <v>Over 200</v>
      </c>
      <c r="G654" t="str">
        <f>IF(FurnitureData[[#This Row],[sold]]=0,"No Sales",IF(FurnitureData[[#This Row],[sold]]&lt;=10,"Low Sales",IF(FurnitureData[[#This Row],[sold]]&lt;=50,"Medium Sales","High Sales")))</f>
        <v>No Sales</v>
      </c>
      <c r="H654" s="1">
        <f>IF(FurnitureData[[#This Row],[price]]&gt;0,FurnitureData[[#This Row],[sold]]/FurnitureData[[#This Row],[price]],0)</f>
        <v>0</v>
      </c>
      <c r="I654" s="1">
        <f>LEN(FurnitureData[[#This Row],[productTitle]])</f>
        <v>84</v>
      </c>
      <c r="J654" s="1"/>
    </row>
    <row r="655" spans="1:10" x14ac:dyDescent="0.3">
      <c r="A655" s="1" t="s">
        <v>585</v>
      </c>
      <c r="B655" s="7">
        <v>193.13</v>
      </c>
      <c r="C655" s="8">
        <v>0</v>
      </c>
      <c r="D655" s="1" t="s">
        <v>5</v>
      </c>
      <c r="E655" s="5">
        <f>FurnitureData[[#This Row],[price]]*FurnitureData[[#This Row],[sold]]</f>
        <v>0</v>
      </c>
      <c r="F655" t="str">
        <f>IF(FurnitureData[[#This Row],[price]]&lt;50,"Under 50",IF(FurnitureData[[#This Row],[price]]&lt;100,"50-100",IF(FurnitureData[[#This Row],[price]]&lt;200,"100-200","Over 200")))</f>
        <v>100-200</v>
      </c>
      <c r="G655" t="str">
        <f>IF(FurnitureData[[#This Row],[sold]]=0,"No Sales",IF(FurnitureData[[#This Row],[sold]]&lt;=10,"Low Sales",IF(FurnitureData[[#This Row],[sold]]&lt;=50,"Medium Sales","High Sales")))</f>
        <v>No Sales</v>
      </c>
      <c r="H655" s="1">
        <f>IF(FurnitureData[[#This Row],[price]]&gt;0,FurnitureData[[#This Row],[sold]]/FurnitureData[[#This Row],[price]],0)</f>
        <v>0</v>
      </c>
      <c r="I655" s="1">
        <f>LEN(FurnitureData[[#This Row],[productTitle]])</f>
        <v>128</v>
      </c>
      <c r="J655" s="1"/>
    </row>
    <row r="656" spans="1:10" x14ac:dyDescent="0.3">
      <c r="A656" s="1" t="s">
        <v>210</v>
      </c>
      <c r="B656" s="7">
        <v>203.08</v>
      </c>
      <c r="C656" s="8">
        <v>2</v>
      </c>
      <c r="D656" s="1" t="s">
        <v>5</v>
      </c>
      <c r="E656" s="5">
        <f>FurnitureData[[#This Row],[price]]*FurnitureData[[#This Row],[sold]]</f>
        <v>406.16</v>
      </c>
      <c r="F656" t="str">
        <f>IF(FurnitureData[[#This Row],[price]]&lt;50,"Under 50",IF(FurnitureData[[#This Row],[price]]&lt;100,"50-100",IF(FurnitureData[[#This Row],[price]]&lt;200,"100-200","Over 200")))</f>
        <v>Over 200</v>
      </c>
      <c r="G656" t="str">
        <f>IF(FurnitureData[[#This Row],[sold]]=0,"No Sales",IF(FurnitureData[[#This Row],[sold]]&lt;=10,"Low Sales",IF(FurnitureData[[#This Row],[sold]]&lt;=50,"Medium Sales","High Sales")))</f>
        <v>Low Sales</v>
      </c>
      <c r="H656" s="1">
        <f>IF(FurnitureData[[#This Row],[price]]&gt;0,FurnitureData[[#This Row],[sold]]/FurnitureData[[#This Row],[price]],0)</f>
        <v>9.8483356312783141E-3</v>
      </c>
      <c r="I656" s="1">
        <f>LEN(FurnitureData[[#This Row],[productTitle]])</f>
        <v>126</v>
      </c>
      <c r="J656" s="1"/>
    </row>
    <row r="657" spans="1:10" x14ac:dyDescent="0.3">
      <c r="A657" s="1" t="s">
        <v>107</v>
      </c>
      <c r="B657" s="7">
        <v>162.46</v>
      </c>
      <c r="C657" s="8">
        <v>2</v>
      </c>
      <c r="D657" s="1" t="s">
        <v>5</v>
      </c>
      <c r="E657" s="5">
        <f>FurnitureData[[#This Row],[price]]*FurnitureData[[#This Row],[sold]]</f>
        <v>324.92</v>
      </c>
      <c r="F657" t="str">
        <f>IF(FurnitureData[[#This Row],[price]]&lt;50,"Under 50",IF(FurnitureData[[#This Row],[price]]&lt;100,"50-100",IF(FurnitureData[[#This Row],[price]]&lt;200,"100-200","Over 200")))</f>
        <v>100-200</v>
      </c>
      <c r="G657" t="str">
        <f>IF(FurnitureData[[#This Row],[sold]]=0,"No Sales",IF(FurnitureData[[#This Row],[sold]]&lt;=10,"Low Sales",IF(FurnitureData[[#This Row],[sold]]&lt;=50,"Medium Sales","High Sales")))</f>
        <v>Low Sales</v>
      </c>
      <c r="H657" s="1">
        <f>IF(FurnitureData[[#This Row],[price]]&gt;0,FurnitureData[[#This Row],[sold]]/FurnitureData[[#This Row],[price]],0)</f>
        <v>1.2310722639418934E-2</v>
      </c>
      <c r="I657" s="1">
        <f>LEN(FurnitureData[[#This Row],[productTitle]])</f>
        <v>128</v>
      </c>
      <c r="J657" s="1"/>
    </row>
    <row r="658" spans="1:10" x14ac:dyDescent="0.3">
      <c r="A658" s="1" t="s">
        <v>586</v>
      </c>
      <c r="B658" s="7">
        <v>2876.38</v>
      </c>
      <c r="C658" s="8">
        <v>0</v>
      </c>
      <c r="D658" s="1" t="s">
        <v>5</v>
      </c>
      <c r="E658" s="5">
        <f>FurnitureData[[#This Row],[price]]*FurnitureData[[#This Row],[sold]]</f>
        <v>0</v>
      </c>
      <c r="F658" t="str">
        <f>IF(FurnitureData[[#This Row],[price]]&lt;50,"Under 50",IF(FurnitureData[[#This Row],[price]]&lt;100,"50-100",IF(FurnitureData[[#This Row],[price]]&lt;200,"100-200","Over 200")))</f>
        <v>Over 200</v>
      </c>
      <c r="G658" t="str">
        <f>IF(FurnitureData[[#This Row],[sold]]=0,"No Sales",IF(FurnitureData[[#This Row],[sold]]&lt;=10,"Low Sales",IF(FurnitureData[[#This Row],[sold]]&lt;=50,"Medium Sales","High Sales")))</f>
        <v>No Sales</v>
      </c>
      <c r="H658" s="1">
        <f>IF(FurnitureData[[#This Row],[price]]&gt;0,FurnitureData[[#This Row],[sold]]/FurnitureData[[#This Row],[price]],0)</f>
        <v>0</v>
      </c>
      <c r="I658" s="1">
        <f>LEN(FurnitureData[[#This Row],[productTitle]])</f>
        <v>123</v>
      </c>
      <c r="J658" s="1"/>
    </row>
    <row r="659" spans="1:10" x14ac:dyDescent="0.3">
      <c r="A659" s="1" t="s">
        <v>587</v>
      </c>
      <c r="B659" s="7">
        <v>290.55</v>
      </c>
      <c r="C659" s="8">
        <v>1</v>
      </c>
      <c r="D659" s="1" t="s">
        <v>5</v>
      </c>
      <c r="E659" s="5">
        <f>FurnitureData[[#This Row],[price]]*FurnitureData[[#This Row],[sold]]</f>
        <v>290.55</v>
      </c>
      <c r="F659" t="str">
        <f>IF(FurnitureData[[#This Row],[price]]&lt;50,"Under 50",IF(FurnitureData[[#This Row],[price]]&lt;100,"50-100",IF(FurnitureData[[#This Row],[price]]&lt;200,"100-200","Over 200")))</f>
        <v>Over 200</v>
      </c>
      <c r="G659" t="str">
        <f>IF(FurnitureData[[#This Row],[sold]]=0,"No Sales",IF(FurnitureData[[#This Row],[sold]]&lt;=10,"Low Sales",IF(FurnitureData[[#This Row],[sold]]&lt;=50,"Medium Sales","High Sales")))</f>
        <v>Low Sales</v>
      </c>
      <c r="H659" s="1">
        <f>IF(FurnitureData[[#This Row],[price]]&gt;0,FurnitureData[[#This Row],[sold]]/FurnitureData[[#This Row],[price]],0)</f>
        <v>3.441748408191361E-3</v>
      </c>
      <c r="I659" s="1">
        <f>LEN(FurnitureData[[#This Row],[productTitle]])</f>
        <v>127</v>
      </c>
      <c r="J659" s="1"/>
    </row>
    <row r="660" spans="1:10" x14ac:dyDescent="0.3">
      <c r="A660" s="1" t="s">
        <v>588</v>
      </c>
      <c r="B660" s="7">
        <v>452.07</v>
      </c>
      <c r="C660" s="8">
        <v>0</v>
      </c>
      <c r="D660" s="1" t="s">
        <v>5</v>
      </c>
      <c r="E660" s="5">
        <f>FurnitureData[[#This Row],[price]]*FurnitureData[[#This Row],[sold]]</f>
        <v>0</v>
      </c>
      <c r="F660" t="str">
        <f>IF(FurnitureData[[#This Row],[price]]&lt;50,"Under 50",IF(FurnitureData[[#This Row],[price]]&lt;100,"50-100",IF(FurnitureData[[#This Row],[price]]&lt;200,"100-200","Over 200")))</f>
        <v>Over 200</v>
      </c>
      <c r="G660" t="str">
        <f>IF(FurnitureData[[#This Row],[sold]]=0,"No Sales",IF(FurnitureData[[#This Row],[sold]]&lt;=10,"Low Sales",IF(FurnitureData[[#This Row],[sold]]&lt;=50,"Medium Sales","High Sales")))</f>
        <v>No Sales</v>
      </c>
      <c r="H660" s="1">
        <f>IF(FurnitureData[[#This Row],[price]]&gt;0,FurnitureData[[#This Row],[sold]]/FurnitureData[[#This Row],[price]],0)</f>
        <v>0</v>
      </c>
      <c r="I660" s="1">
        <f>LEN(FurnitureData[[#This Row],[productTitle]])</f>
        <v>123</v>
      </c>
      <c r="J660" s="1"/>
    </row>
    <row r="661" spans="1:10" x14ac:dyDescent="0.3">
      <c r="A661" s="1" t="s">
        <v>46</v>
      </c>
      <c r="B661" s="7">
        <v>111.68</v>
      </c>
      <c r="C661" s="8">
        <v>1</v>
      </c>
      <c r="D661" s="1" t="s">
        <v>5</v>
      </c>
      <c r="E661" s="5">
        <f>FurnitureData[[#This Row],[price]]*FurnitureData[[#This Row],[sold]]</f>
        <v>111.68</v>
      </c>
      <c r="F661" t="str">
        <f>IF(FurnitureData[[#This Row],[price]]&lt;50,"Under 50",IF(FurnitureData[[#This Row],[price]]&lt;100,"50-100",IF(FurnitureData[[#This Row],[price]]&lt;200,"100-200","Over 200")))</f>
        <v>100-200</v>
      </c>
      <c r="G661" t="str">
        <f>IF(FurnitureData[[#This Row],[sold]]=0,"No Sales",IF(FurnitureData[[#This Row],[sold]]&lt;=10,"Low Sales",IF(FurnitureData[[#This Row],[sold]]&lt;=50,"Medium Sales","High Sales")))</f>
        <v>Low Sales</v>
      </c>
      <c r="H661" s="1">
        <f>IF(FurnitureData[[#This Row],[price]]&gt;0,FurnitureData[[#This Row],[sold]]/FurnitureData[[#This Row],[price]],0)</f>
        <v>8.9541547277936957E-3</v>
      </c>
      <c r="I661" s="1">
        <f>LEN(FurnitureData[[#This Row],[productTitle]])</f>
        <v>125</v>
      </c>
      <c r="J661" s="1"/>
    </row>
    <row r="662" spans="1:10" x14ac:dyDescent="0.3">
      <c r="A662" s="1" t="s">
        <v>589</v>
      </c>
      <c r="B662" s="7">
        <v>235.31</v>
      </c>
      <c r="C662" s="8">
        <v>0</v>
      </c>
      <c r="D662" s="1" t="s">
        <v>5</v>
      </c>
      <c r="E662" s="5">
        <f>FurnitureData[[#This Row],[price]]*FurnitureData[[#This Row],[sold]]</f>
        <v>0</v>
      </c>
      <c r="F662" t="str">
        <f>IF(FurnitureData[[#This Row],[price]]&lt;50,"Under 50",IF(FurnitureData[[#This Row],[price]]&lt;100,"50-100",IF(FurnitureData[[#This Row],[price]]&lt;200,"100-200","Over 200")))</f>
        <v>Over 200</v>
      </c>
      <c r="G662" t="str">
        <f>IF(FurnitureData[[#This Row],[sold]]=0,"No Sales",IF(FurnitureData[[#This Row],[sold]]&lt;=10,"Low Sales",IF(FurnitureData[[#This Row],[sold]]&lt;=50,"Medium Sales","High Sales")))</f>
        <v>No Sales</v>
      </c>
      <c r="H662" s="1">
        <f>IF(FurnitureData[[#This Row],[price]]&gt;0,FurnitureData[[#This Row],[sold]]/FurnitureData[[#This Row],[price]],0)</f>
        <v>0</v>
      </c>
      <c r="I662" s="1">
        <f>LEN(FurnitureData[[#This Row],[productTitle]])</f>
        <v>91</v>
      </c>
      <c r="J662" s="1"/>
    </row>
    <row r="663" spans="1:10" x14ac:dyDescent="0.3">
      <c r="A663" s="1" t="s">
        <v>590</v>
      </c>
      <c r="B663" s="7">
        <v>186.94</v>
      </c>
      <c r="C663" s="8">
        <v>1</v>
      </c>
      <c r="D663" s="1" t="s">
        <v>5</v>
      </c>
      <c r="E663" s="5">
        <f>FurnitureData[[#This Row],[price]]*FurnitureData[[#This Row],[sold]]</f>
        <v>186.94</v>
      </c>
      <c r="F663" t="str">
        <f>IF(FurnitureData[[#This Row],[price]]&lt;50,"Under 50",IF(FurnitureData[[#This Row],[price]]&lt;100,"50-100",IF(FurnitureData[[#This Row],[price]]&lt;200,"100-200","Over 200")))</f>
        <v>100-200</v>
      </c>
      <c r="G663" t="str">
        <f>IF(FurnitureData[[#This Row],[sold]]=0,"No Sales",IF(FurnitureData[[#This Row],[sold]]&lt;=10,"Low Sales",IF(FurnitureData[[#This Row],[sold]]&lt;=50,"Medium Sales","High Sales")))</f>
        <v>Low Sales</v>
      </c>
      <c r="H663" s="1">
        <f>IF(FurnitureData[[#This Row],[price]]&gt;0,FurnitureData[[#This Row],[sold]]/FurnitureData[[#This Row],[price]],0)</f>
        <v>5.3493099390178669E-3</v>
      </c>
      <c r="I663" s="1">
        <f>LEN(FurnitureData[[#This Row],[productTitle]])</f>
        <v>124</v>
      </c>
      <c r="J663" s="1"/>
    </row>
    <row r="664" spans="1:10" x14ac:dyDescent="0.3">
      <c r="A664" s="1" t="s">
        <v>591</v>
      </c>
      <c r="B664" s="7">
        <v>198.69</v>
      </c>
      <c r="C664" s="8">
        <v>0</v>
      </c>
      <c r="D664" s="1" t="s">
        <v>5</v>
      </c>
      <c r="E664" s="5">
        <f>FurnitureData[[#This Row],[price]]*FurnitureData[[#This Row],[sold]]</f>
        <v>0</v>
      </c>
      <c r="F664" t="str">
        <f>IF(FurnitureData[[#This Row],[price]]&lt;50,"Under 50",IF(FurnitureData[[#This Row],[price]]&lt;100,"50-100",IF(FurnitureData[[#This Row],[price]]&lt;200,"100-200","Over 200")))</f>
        <v>100-200</v>
      </c>
      <c r="G664" t="str">
        <f>IF(FurnitureData[[#This Row],[sold]]=0,"No Sales",IF(FurnitureData[[#This Row],[sold]]&lt;=10,"Low Sales",IF(FurnitureData[[#This Row],[sold]]&lt;=50,"Medium Sales","High Sales")))</f>
        <v>No Sales</v>
      </c>
      <c r="H664" s="1">
        <f>IF(FurnitureData[[#This Row],[price]]&gt;0,FurnitureData[[#This Row],[sold]]/FurnitureData[[#This Row],[price]],0)</f>
        <v>0</v>
      </c>
      <c r="I664" s="1">
        <f>LEN(FurnitureData[[#This Row],[productTitle]])</f>
        <v>107</v>
      </c>
      <c r="J664" s="1"/>
    </row>
    <row r="665" spans="1:10" x14ac:dyDescent="0.3">
      <c r="A665" s="1" t="s">
        <v>592</v>
      </c>
      <c r="B665" s="7">
        <v>155.97999999999999</v>
      </c>
      <c r="C665" s="8">
        <v>0</v>
      </c>
      <c r="D665" s="1" t="s">
        <v>5</v>
      </c>
      <c r="E665" s="5">
        <f>FurnitureData[[#This Row],[price]]*FurnitureData[[#This Row],[sold]]</f>
        <v>0</v>
      </c>
      <c r="F665" t="str">
        <f>IF(FurnitureData[[#This Row],[price]]&lt;50,"Under 50",IF(FurnitureData[[#This Row],[price]]&lt;100,"50-100",IF(FurnitureData[[#This Row],[price]]&lt;200,"100-200","Over 200")))</f>
        <v>100-200</v>
      </c>
      <c r="G665" t="str">
        <f>IF(FurnitureData[[#This Row],[sold]]=0,"No Sales",IF(FurnitureData[[#This Row],[sold]]&lt;=10,"Low Sales",IF(FurnitureData[[#This Row],[sold]]&lt;=50,"Medium Sales","High Sales")))</f>
        <v>No Sales</v>
      </c>
      <c r="H665" s="1">
        <f>IF(FurnitureData[[#This Row],[price]]&gt;0,FurnitureData[[#This Row],[sold]]/FurnitureData[[#This Row],[price]],0)</f>
        <v>0</v>
      </c>
      <c r="I665" s="1">
        <f>LEN(FurnitureData[[#This Row],[productTitle]])</f>
        <v>125</v>
      </c>
      <c r="J665" s="1"/>
    </row>
    <row r="666" spans="1:10" x14ac:dyDescent="0.3">
      <c r="A666" s="1" t="s">
        <v>593</v>
      </c>
      <c r="B666" s="7">
        <v>443.05</v>
      </c>
      <c r="C666" s="8">
        <v>0</v>
      </c>
      <c r="D666" s="1" t="s">
        <v>5</v>
      </c>
      <c r="E666" s="5">
        <f>FurnitureData[[#This Row],[price]]*FurnitureData[[#This Row],[sold]]</f>
        <v>0</v>
      </c>
      <c r="F666" t="str">
        <f>IF(FurnitureData[[#This Row],[price]]&lt;50,"Under 50",IF(FurnitureData[[#This Row],[price]]&lt;100,"50-100",IF(FurnitureData[[#This Row],[price]]&lt;200,"100-200","Over 200")))</f>
        <v>Over 200</v>
      </c>
      <c r="G666" t="str">
        <f>IF(FurnitureData[[#This Row],[sold]]=0,"No Sales",IF(FurnitureData[[#This Row],[sold]]&lt;=10,"Low Sales",IF(FurnitureData[[#This Row],[sold]]&lt;=50,"Medium Sales","High Sales")))</f>
        <v>No Sales</v>
      </c>
      <c r="H666" s="1">
        <f>IF(FurnitureData[[#This Row],[price]]&gt;0,FurnitureData[[#This Row],[sold]]/FurnitureData[[#This Row],[price]],0)</f>
        <v>0</v>
      </c>
      <c r="I666" s="1">
        <f>LEN(FurnitureData[[#This Row],[productTitle]])</f>
        <v>124</v>
      </c>
      <c r="J666" s="1"/>
    </row>
    <row r="667" spans="1:10" x14ac:dyDescent="0.3">
      <c r="A667" s="1" t="s">
        <v>594</v>
      </c>
      <c r="B667" s="7">
        <v>336.99</v>
      </c>
      <c r="C667" s="8">
        <v>1</v>
      </c>
      <c r="D667" s="1" t="s">
        <v>5</v>
      </c>
      <c r="E667" s="5">
        <f>FurnitureData[[#This Row],[price]]*FurnitureData[[#This Row],[sold]]</f>
        <v>336.99</v>
      </c>
      <c r="F667" t="str">
        <f>IF(FurnitureData[[#This Row],[price]]&lt;50,"Under 50",IF(FurnitureData[[#This Row],[price]]&lt;100,"50-100",IF(FurnitureData[[#This Row],[price]]&lt;200,"100-200","Over 200")))</f>
        <v>Over 200</v>
      </c>
      <c r="G667" t="str">
        <f>IF(FurnitureData[[#This Row],[sold]]=0,"No Sales",IF(FurnitureData[[#This Row],[sold]]&lt;=10,"Low Sales",IF(FurnitureData[[#This Row],[sold]]&lt;=50,"Medium Sales","High Sales")))</f>
        <v>Low Sales</v>
      </c>
      <c r="H667" s="1">
        <f>IF(FurnitureData[[#This Row],[price]]&gt;0,FurnitureData[[#This Row],[sold]]/FurnitureData[[#This Row],[price]],0)</f>
        <v>2.9674471052553489E-3</v>
      </c>
      <c r="I667" s="1">
        <f>LEN(FurnitureData[[#This Row],[productTitle]])</f>
        <v>121</v>
      </c>
      <c r="J667" s="1"/>
    </row>
    <row r="668" spans="1:10" x14ac:dyDescent="0.3">
      <c r="A668" s="1" t="s">
        <v>595</v>
      </c>
      <c r="B668" s="7">
        <v>21.43</v>
      </c>
      <c r="C668" s="8">
        <v>31</v>
      </c>
      <c r="D668" s="1" t="s">
        <v>5</v>
      </c>
      <c r="E668" s="5">
        <f>FurnitureData[[#This Row],[price]]*FurnitureData[[#This Row],[sold]]</f>
        <v>664.33</v>
      </c>
      <c r="F668" t="str">
        <f>IF(FurnitureData[[#This Row],[price]]&lt;50,"Under 50",IF(FurnitureData[[#This Row],[price]]&lt;100,"50-100",IF(FurnitureData[[#This Row],[price]]&lt;200,"100-200","Over 200")))</f>
        <v>Under 50</v>
      </c>
      <c r="G668" t="str">
        <f>IF(FurnitureData[[#This Row],[sold]]=0,"No Sales",IF(FurnitureData[[#This Row],[sold]]&lt;=10,"Low Sales",IF(FurnitureData[[#This Row],[sold]]&lt;=50,"Medium Sales","High Sales")))</f>
        <v>Medium Sales</v>
      </c>
      <c r="H668" s="1">
        <f>IF(FurnitureData[[#This Row],[price]]&gt;0,FurnitureData[[#This Row],[sold]]/FurnitureData[[#This Row],[price]],0)</f>
        <v>1.4465702286514233</v>
      </c>
      <c r="I668" s="1">
        <f>LEN(FurnitureData[[#This Row],[productTitle]])</f>
        <v>115</v>
      </c>
      <c r="J668" s="1"/>
    </row>
    <row r="669" spans="1:10" x14ac:dyDescent="0.3">
      <c r="A669" s="1" t="s">
        <v>69</v>
      </c>
      <c r="B669" s="7">
        <v>42.93</v>
      </c>
      <c r="C669" s="8">
        <v>13</v>
      </c>
      <c r="D669" s="1" t="s">
        <v>5</v>
      </c>
      <c r="E669" s="5">
        <f>FurnitureData[[#This Row],[price]]*FurnitureData[[#This Row],[sold]]</f>
        <v>558.09</v>
      </c>
      <c r="F669" t="str">
        <f>IF(FurnitureData[[#This Row],[price]]&lt;50,"Under 50",IF(FurnitureData[[#This Row],[price]]&lt;100,"50-100",IF(FurnitureData[[#This Row],[price]]&lt;200,"100-200","Over 200")))</f>
        <v>Under 50</v>
      </c>
      <c r="G669" t="str">
        <f>IF(FurnitureData[[#This Row],[sold]]=0,"No Sales",IF(FurnitureData[[#This Row],[sold]]&lt;=10,"Low Sales",IF(FurnitureData[[#This Row],[sold]]&lt;=50,"Medium Sales","High Sales")))</f>
        <v>Medium Sales</v>
      </c>
      <c r="H669" s="1">
        <f>IF(FurnitureData[[#This Row],[price]]&gt;0,FurnitureData[[#This Row],[sold]]/FurnitureData[[#This Row],[price]],0)</f>
        <v>0.30281854181225248</v>
      </c>
      <c r="I669" s="1">
        <f>LEN(FurnitureData[[#This Row],[productTitle]])</f>
        <v>128</v>
      </c>
      <c r="J669" s="1"/>
    </row>
    <row r="670" spans="1:10" x14ac:dyDescent="0.3">
      <c r="A670" s="1" t="s">
        <v>596</v>
      </c>
      <c r="B670" s="7">
        <v>117.1</v>
      </c>
      <c r="C670" s="8">
        <v>1</v>
      </c>
      <c r="D670" s="1" t="s">
        <v>5</v>
      </c>
      <c r="E670" s="5">
        <f>FurnitureData[[#This Row],[price]]*FurnitureData[[#This Row],[sold]]</f>
        <v>117.1</v>
      </c>
      <c r="F670" t="str">
        <f>IF(FurnitureData[[#This Row],[price]]&lt;50,"Under 50",IF(FurnitureData[[#This Row],[price]]&lt;100,"50-100",IF(FurnitureData[[#This Row],[price]]&lt;200,"100-200","Over 200")))</f>
        <v>100-200</v>
      </c>
      <c r="G670" t="str">
        <f>IF(FurnitureData[[#This Row],[sold]]=0,"No Sales",IF(FurnitureData[[#This Row],[sold]]&lt;=10,"Low Sales",IF(FurnitureData[[#This Row],[sold]]&lt;=50,"Medium Sales","High Sales")))</f>
        <v>Low Sales</v>
      </c>
      <c r="H670" s="1">
        <f>IF(FurnitureData[[#This Row],[price]]&gt;0,FurnitureData[[#This Row],[sold]]/FurnitureData[[#This Row],[price]],0)</f>
        <v>8.539709649871904E-3</v>
      </c>
      <c r="I670" s="1">
        <f>LEN(FurnitureData[[#This Row],[productTitle]])</f>
        <v>115</v>
      </c>
      <c r="J670" s="1"/>
    </row>
    <row r="671" spans="1:10" x14ac:dyDescent="0.3">
      <c r="A671" s="1" t="s">
        <v>597</v>
      </c>
      <c r="B671" s="7">
        <v>148.24</v>
      </c>
      <c r="C671" s="8">
        <v>29</v>
      </c>
      <c r="D671" s="1" t="s">
        <v>5</v>
      </c>
      <c r="E671" s="5">
        <f>FurnitureData[[#This Row],[price]]*FurnitureData[[#This Row],[sold]]</f>
        <v>4298.96</v>
      </c>
      <c r="F671" t="str">
        <f>IF(FurnitureData[[#This Row],[price]]&lt;50,"Under 50",IF(FurnitureData[[#This Row],[price]]&lt;100,"50-100",IF(FurnitureData[[#This Row],[price]]&lt;200,"100-200","Over 200")))</f>
        <v>100-200</v>
      </c>
      <c r="G671" t="str">
        <f>IF(FurnitureData[[#This Row],[sold]]=0,"No Sales",IF(FurnitureData[[#This Row],[sold]]&lt;=10,"Low Sales",IF(FurnitureData[[#This Row],[sold]]&lt;=50,"Medium Sales","High Sales")))</f>
        <v>Medium Sales</v>
      </c>
      <c r="H671" s="1">
        <f>IF(FurnitureData[[#This Row],[price]]&gt;0,FurnitureData[[#This Row],[sold]]/FurnitureData[[#This Row],[price]],0)</f>
        <v>0.19562871019967618</v>
      </c>
      <c r="I671" s="1">
        <f>LEN(FurnitureData[[#This Row],[productTitle]])</f>
        <v>127</v>
      </c>
      <c r="J671" s="1"/>
    </row>
    <row r="672" spans="1:10" x14ac:dyDescent="0.3">
      <c r="A672" s="1" t="s">
        <v>598</v>
      </c>
      <c r="B672" s="7">
        <v>26.32</v>
      </c>
      <c r="C672" s="8">
        <v>7</v>
      </c>
      <c r="D672" s="1" t="s">
        <v>5</v>
      </c>
      <c r="E672" s="5">
        <f>FurnitureData[[#This Row],[price]]*FurnitureData[[#This Row],[sold]]</f>
        <v>184.24</v>
      </c>
      <c r="F672" t="str">
        <f>IF(FurnitureData[[#This Row],[price]]&lt;50,"Under 50",IF(FurnitureData[[#This Row],[price]]&lt;100,"50-100",IF(FurnitureData[[#This Row],[price]]&lt;200,"100-200","Over 200")))</f>
        <v>Under 50</v>
      </c>
      <c r="G672" t="str">
        <f>IF(FurnitureData[[#This Row],[sold]]=0,"No Sales",IF(FurnitureData[[#This Row],[sold]]&lt;=10,"Low Sales",IF(FurnitureData[[#This Row],[sold]]&lt;=50,"Medium Sales","High Sales")))</f>
        <v>Low Sales</v>
      </c>
      <c r="H672" s="1">
        <f>IF(FurnitureData[[#This Row],[price]]&gt;0,FurnitureData[[#This Row],[sold]]/FurnitureData[[#This Row],[price]],0)</f>
        <v>0.26595744680851063</v>
      </c>
      <c r="I672" s="1">
        <f>LEN(FurnitureData[[#This Row],[productTitle]])</f>
        <v>128</v>
      </c>
      <c r="J672" s="1"/>
    </row>
    <row r="673" spans="1:10" x14ac:dyDescent="0.3">
      <c r="A673" s="1" t="s">
        <v>599</v>
      </c>
      <c r="B673" s="7">
        <v>23.37</v>
      </c>
      <c r="C673" s="8">
        <v>9</v>
      </c>
      <c r="D673" s="1" t="s">
        <v>5</v>
      </c>
      <c r="E673" s="5">
        <f>FurnitureData[[#This Row],[price]]*FurnitureData[[#This Row],[sold]]</f>
        <v>210.33</v>
      </c>
      <c r="F673" t="str">
        <f>IF(FurnitureData[[#This Row],[price]]&lt;50,"Under 50",IF(FurnitureData[[#This Row],[price]]&lt;100,"50-100",IF(FurnitureData[[#This Row],[price]]&lt;200,"100-200","Over 200")))</f>
        <v>Under 50</v>
      </c>
      <c r="G673" t="str">
        <f>IF(FurnitureData[[#This Row],[sold]]=0,"No Sales",IF(FurnitureData[[#This Row],[sold]]&lt;=10,"Low Sales",IF(FurnitureData[[#This Row],[sold]]&lt;=50,"Medium Sales","High Sales")))</f>
        <v>Low Sales</v>
      </c>
      <c r="H673" s="1">
        <f>IF(FurnitureData[[#This Row],[price]]&gt;0,FurnitureData[[#This Row],[sold]]/FurnitureData[[#This Row],[price]],0)</f>
        <v>0.38510911424903721</v>
      </c>
      <c r="I673" s="1">
        <f>LEN(FurnitureData[[#This Row],[productTitle]])</f>
        <v>119</v>
      </c>
      <c r="J673" s="1"/>
    </row>
    <row r="674" spans="1:10" x14ac:dyDescent="0.3">
      <c r="A674" s="1" t="s">
        <v>600</v>
      </c>
      <c r="B674" s="7">
        <v>1274.1500000000001</v>
      </c>
      <c r="C674" s="8">
        <v>25</v>
      </c>
      <c r="D674" s="1" t="s">
        <v>5</v>
      </c>
      <c r="E674" s="5">
        <f>FurnitureData[[#This Row],[price]]*FurnitureData[[#This Row],[sold]]</f>
        <v>31853.750000000004</v>
      </c>
      <c r="F674" t="str">
        <f>IF(FurnitureData[[#This Row],[price]]&lt;50,"Under 50",IF(FurnitureData[[#This Row],[price]]&lt;100,"50-100",IF(FurnitureData[[#This Row],[price]]&lt;200,"100-200","Over 200")))</f>
        <v>Over 200</v>
      </c>
      <c r="G674" t="str">
        <f>IF(FurnitureData[[#This Row],[sold]]=0,"No Sales",IF(FurnitureData[[#This Row],[sold]]&lt;=10,"Low Sales",IF(FurnitureData[[#This Row],[sold]]&lt;=50,"Medium Sales","High Sales")))</f>
        <v>Medium Sales</v>
      </c>
      <c r="H674" s="1">
        <f>IF(FurnitureData[[#This Row],[price]]&gt;0,FurnitureData[[#This Row],[sold]]/FurnitureData[[#This Row],[price]],0)</f>
        <v>1.9620923753090293E-2</v>
      </c>
      <c r="I674" s="1">
        <f>LEN(FurnitureData[[#This Row],[productTitle]])</f>
        <v>127</v>
      </c>
      <c r="J674" s="1"/>
    </row>
    <row r="675" spans="1:10" x14ac:dyDescent="0.3">
      <c r="A675" s="1" t="s">
        <v>601</v>
      </c>
      <c r="B675" s="7">
        <v>26.38</v>
      </c>
      <c r="C675" s="8">
        <v>95</v>
      </c>
      <c r="D675" s="1" t="s">
        <v>1813</v>
      </c>
      <c r="E675" s="5">
        <f>FurnitureData[[#This Row],[price]]*FurnitureData[[#This Row],[sold]]</f>
        <v>2506.1</v>
      </c>
      <c r="F675" t="str">
        <f>IF(FurnitureData[[#This Row],[price]]&lt;50,"Under 50",IF(FurnitureData[[#This Row],[price]]&lt;100,"50-100",IF(FurnitureData[[#This Row],[price]]&lt;200,"100-200","Over 200")))</f>
        <v>Under 50</v>
      </c>
      <c r="G675" t="str">
        <f>IF(FurnitureData[[#This Row],[sold]]=0,"No Sales",IF(FurnitureData[[#This Row],[sold]]&lt;=10,"Low Sales",IF(FurnitureData[[#This Row],[sold]]&lt;=50,"Medium Sales","High Sales")))</f>
        <v>High Sales</v>
      </c>
      <c r="H675" s="1">
        <f>IF(FurnitureData[[#This Row],[price]]&gt;0,FurnitureData[[#This Row],[sold]]/FurnitureData[[#This Row],[price]],0)</f>
        <v>3.601213040181956</v>
      </c>
      <c r="I675" s="1">
        <f>LEN(FurnitureData[[#This Row],[productTitle]])</f>
        <v>125</v>
      </c>
      <c r="J675" s="1"/>
    </row>
    <row r="676" spans="1:10" x14ac:dyDescent="0.3">
      <c r="A676" s="1" t="s">
        <v>602</v>
      </c>
      <c r="B676" s="7">
        <v>21.89</v>
      </c>
      <c r="C676" s="8">
        <v>63</v>
      </c>
      <c r="D676" s="1" t="s">
        <v>5</v>
      </c>
      <c r="E676" s="5">
        <f>FurnitureData[[#This Row],[price]]*FurnitureData[[#This Row],[sold]]</f>
        <v>1379.07</v>
      </c>
      <c r="F676" t="str">
        <f>IF(FurnitureData[[#This Row],[price]]&lt;50,"Under 50",IF(FurnitureData[[#This Row],[price]]&lt;100,"50-100",IF(FurnitureData[[#This Row],[price]]&lt;200,"100-200","Over 200")))</f>
        <v>Under 50</v>
      </c>
      <c r="G676" t="str">
        <f>IF(FurnitureData[[#This Row],[sold]]=0,"No Sales",IF(FurnitureData[[#This Row],[sold]]&lt;=10,"Low Sales",IF(FurnitureData[[#This Row],[sold]]&lt;=50,"Medium Sales","High Sales")))</f>
        <v>High Sales</v>
      </c>
      <c r="H676" s="1">
        <f>IF(FurnitureData[[#This Row],[price]]&gt;0,FurnitureData[[#This Row],[sold]]/FurnitureData[[#This Row],[price]],0)</f>
        <v>2.8780264961169482</v>
      </c>
      <c r="I676" s="1">
        <f>LEN(FurnitureData[[#This Row],[productTitle]])</f>
        <v>127</v>
      </c>
      <c r="J676" s="1"/>
    </row>
    <row r="677" spans="1:10" x14ac:dyDescent="0.3">
      <c r="A677" s="1" t="s">
        <v>603</v>
      </c>
      <c r="B677" s="7">
        <v>114.1</v>
      </c>
      <c r="C677" s="8">
        <v>2</v>
      </c>
      <c r="D677" s="1" t="s">
        <v>5</v>
      </c>
      <c r="E677" s="5">
        <f>FurnitureData[[#This Row],[price]]*FurnitureData[[#This Row],[sold]]</f>
        <v>228.2</v>
      </c>
      <c r="F677" t="str">
        <f>IF(FurnitureData[[#This Row],[price]]&lt;50,"Under 50",IF(FurnitureData[[#This Row],[price]]&lt;100,"50-100",IF(FurnitureData[[#This Row],[price]]&lt;200,"100-200","Over 200")))</f>
        <v>100-200</v>
      </c>
      <c r="G677" t="str">
        <f>IF(FurnitureData[[#This Row],[sold]]=0,"No Sales",IF(FurnitureData[[#This Row],[sold]]&lt;=10,"Low Sales",IF(FurnitureData[[#This Row],[sold]]&lt;=50,"Medium Sales","High Sales")))</f>
        <v>Low Sales</v>
      </c>
      <c r="H677" s="1">
        <f>IF(FurnitureData[[#This Row],[price]]&gt;0,FurnitureData[[#This Row],[sold]]/FurnitureData[[#This Row],[price]],0)</f>
        <v>1.7528483786152498E-2</v>
      </c>
      <c r="I677" s="1">
        <f>LEN(FurnitureData[[#This Row],[productTitle]])</f>
        <v>121</v>
      </c>
      <c r="J677" s="1"/>
    </row>
    <row r="678" spans="1:10" x14ac:dyDescent="0.3">
      <c r="A678" s="1" t="s">
        <v>102</v>
      </c>
      <c r="B678" s="7">
        <v>213.23</v>
      </c>
      <c r="C678" s="8">
        <v>1</v>
      </c>
      <c r="D678" s="1" t="s">
        <v>5</v>
      </c>
      <c r="E678" s="5">
        <f>FurnitureData[[#This Row],[price]]*FurnitureData[[#This Row],[sold]]</f>
        <v>213.23</v>
      </c>
      <c r="F678" t="str">
        <f>IF(FurnitureData[[#This Row],[price]]&lt;50,"Under 50",IF(FurnitureData[[#This Row],[price]]&lt;100,"50-100",IF(FurnitureData[[#This Row],[price]]&lt;200,"100-200","Over 200")))</f>
        <v>Over 200</v>
      </c>
      <c r="G678" t="str">
        <f>IF(FurnitureData[[#This Row],[sold]]=0,"No Sales",IF(FurnitureData[[#This Row],[sold]]&lt;=10,"Low Sales",IF(FurnitureData[[#This Row],[sold]]&lt;=50,"Medium Sales","High Sales")))</f>
        <v>Low Sales</v>
      </c>
      <c r="H678" s="1">
        <f>IF(FurnitureData[[#This Row],[price]]&gt;0,FurnitureData[[#This Row],[sold]]/FurnitureData[[#This Row],[price]],0)</f>
        <v>4.6897716081226847E-3</v>
      </c>
      <c r="I678" s="1">
        <f>LEN(FurnitureData[[#This Row],[productTitle]])</f>
        <v>128</v>
      </c>
      <c r="J678" s="1"/>
    </row>
    <row r="679" spans="1:10" x14ac:dyDescent="0.3">
      <c r="A679" s="1" t="s">
        <v>585</v>
      </c>
      <c r="B679" s="7">
        <v>193.13</v>
      </c>
      <c r="C679" s="8">
        <v>0</v>
      </c>
      <c r="D679" s="1" t="s">
        <v>5</v>
      </c>
      <c r="E679" s="5">
        <f>FurnitureData[[#This Row],[price]]*FurnitureData[[#This Row],[sold]]</f>
        <v>0</v>
      </c>
      <c r="F679" t="str">
        <f>IF(FurnitureData[[#This Row],[price]]&lt;50,"Under 50",IF(FurnitureData[[#This Row],[price]]&lt;100,"50-100",IF(FurnitureData[[#This Row],[price]]&lt;200,"100-200","Over 200")))</f>
        <v>100-200</v>
      </c>
      <c r="G679" t="str">
        <f>IF(FurnitureData[[#This Row],[sold]]=0,"No Sales",IF(FurnitureData[[#This Row],[sold]]&lt;=10,"Low Sales",IF(FurnitureData[[#This Row],[sold]]&lt;=50,"Medium Sales","High Sales")))</f>
        <v>No Sales</v>
      </c>
      <c r="H679" s="1">
        <f>IF(FurnitureData[[#This Row],[price]]&gt;0,FurnitureData[[#This Row],[sold]]/FurnitureData[[#This Row],[price]],0)</f>
        <v>0</v>
      </c>
      <c r="I679" s="1">
        <f>LEN(FurnitureData[[#This Row],[productTitle]])</f>
        <v>128</v>
      </c>
      <c r="J679" s="1"/>
    </row>
    <row r="680" spans="1:10" x14ac:dyDescent="0.3">
      <c r="A680" s="1" t="s">
        <v>39</v>
      </c>
      <c r="B680" s="7">
        <v>182.76</v>
      </c>
      <c r="C680" s="8">
        <v>1</v>
      </c>
      <c r="D680" s="1" t="s">
        <v>5</v>
      </c>
      <c r="E680" s="5">
        <f>FurnitureData[[#This Row],[price]]*FurnitureData[[#This Row],[sold]]</f>
        <v>182.76</v>
      </c>
      <c r="F680" t="str">
        <f>IF(FurnitureData[[#This Row],[price]]&lt;50,"Under 50",IF(FurnitureData[[#This Row],[price]]&lt;100,"50-100",IF(FurnitureData[[#This Row],[price]]&lt;200,"100-200","Over 200")))</f>
        <v>100-200</v>
      </c>
      <c r="G680" t="str">
        <f>IF(FurnitureData[[#This Row],[sold]]=0,"No Sales",IF(FurnitureData[[#This Row],[sold]]&lt;=10,"Low Sales",IF(FurnitureData[[#This Row],[sold]]&lt;=50,"Medium Sales","High Sales")))</f>
        <v>Low Sales</v>
      </c>
      <c r="H680" s="1">
        <f>IF(FurnitureData[[#This Row],[price]]&gt;0,FurnitureData[[#This Row],[sold]]/FurnitureData[[#This Row],[price]],0)</f>
        <v>5.4716568176843951E-3</v>
      </c>
      <c r="I680" s="1">
        <f>LEN(FurnitureData[[#This Row],[productTitle]])</f>
        <v>128</v>
      </c>
      <c r="J680" s="1"/>
    </row>
    <row r="681" spans="1:10" x14ac:dyDescent="0.3">
      <c r="A681" s="1" t="s">
        <v>604</v>
      </c>
      <c r="B681" s="7">
        <v>73.42</v>
      </c>
      <c r="C681" s="8">
        <v>0</v>
      </c>
      <c r="D681" s="1" t="s">
        <v>5</v>
      </c>
      <c r="E681" s="5">
        <f>FurnitureData[[#This Row],[price]]*FurnitureData[[#This Row],[sold]]</f>
        <v>0</v>
      </c>
      <c r="F681" t="str">
        <f>IF(FurnitureData[[#This Row],[price]]&lt;50,"Under 50",IF(FurnitureData[[#This Row],[price]]&lt;100,"50-100",IF(FurnitureData[[#This Row],[price]]&lt;200,"100-200","Over 200")))</f>
        <v>50-100</v>
      </c>
      <c r="G681" t="str">
        <f>IF(FurnitureData[[#This Row],[sold]]=0,"No Sales",IF(FurnitureData[[#This Row],[sold]]&lt;=10,"Low Sales",IF(FurnitureData[[#This Row],[sold]]&lt;=50,"Medium Sales","High Sales")))</f>
        <v>No Sales</v>
      </c>
      <c r="H681" s="1">
        <f>IF(FurnitureData[[#This Row],[price]]&gt;0,FurnitureData[[#This Row],[sold]]/FurnitureData[[#This Row],[price]],0)</f>
        <v>0</v>
      </c>
      <c r="I681" s="1">
        <f>LEN(FurnitureData[[#This Row],[productTitle]])</f>
        <v>110</v>
      </c>
      <c r="J681" s="1"/>
    </row>
    <row r="682" spans="1:10" x14ac:dyDescent="0.3">
      <c r="A682" s="1" t="s">
        <v>558</v>
      </c>
      <c r="B682" s="7">
        <v>265.11</v>
      </c>
      <c r="C682" s="8">
        <v>3</v>
      </c>
      <c r="D682" s="1" t="s">
        <v>5</v>
      </c>
      <c r="E682" s="5">
        <f>FurnitureData[[#This Row],[price]]*FurnitureData[[#This Row],[sold]]</f>
        <v>795.33</v>
      </c>
      <c r="F682" t="str">
        <f>IF(FurnitureData[[#This Row],[price]]&lt;50,"Under 50",IF(FurnitureData[[#This Row],[price]]&lt;100,"50-100",IF(FurnitureData[[#This Row],[price]]&lt;200,"100-200","Over 200")))</f>
        <v>Over 200</v>
      </c>
      <c r="G682" t="str">
        <f>IF(FurnitureData[[#This Row],[sold]]=0,"No Sales",IF(FurnitureData[[#This Row],[sold]]&lt;=10,"Low Sales",IF(FurnitureData[[#This Row],[sold]]&lt;=50,"Medium Sales","High Sales")))</f>
        <v>Low Sales</v>
      </c>
      <c r="H682" s="1">
        <f>IF(FurnitureData[[#This Row],[price]]&gt;0,FurnitureData[[#This Row],[sold]]/FurnitureData[[#This Row],[price]],0)</f>
        <v>1.1316057485572026E-2</v>
      </c>
      <c r="I682" s="1">
        <f>LEN(FurnitureData[[#This Row],[productTitle]])</f>
        <v>127</v>
      </c>
      <c r="J682" s="1"/>
    </row>
    <row r="683" spans="1:10" x14ac:dyDescent="0.3">
      <c r="A683" s="1" t="s">
        <v>210</v>
      </c>
      <c r="B683" s="7">
        <v>191.52</v>
      </c>
      <c r="C683" s="8">
        <v>0</v>
      </c>
      <c r="D683" s="1" t="s">
        <v>5</v>
      </c>
      <c r="E683" s="5">
        <f>FurnitureData[[#This Row],[price]]*FurnitureData[[#This Row],[sold]]</f>
        <v>0</v>
      </c>
      <c r="F683" t="str">
        <f>IF(FurnitureData[[#This Row],[price]]&lt;50,"Under 50",IF(FurnitureData[[#This Row],[price]]&lt;100,"50-100",IF(FurnitureData[[#This Row],[price]]&lt;200,"100-200","Over 200")))</f>
        <v>100-200</v>
      </c>
      <c r="G683" t="str">
        <f>IF(FurnitureData[[#This Row],[sold]]=0,"No Sales",IF(FurnitureData[[#This Row],[sold]]&lt;=10,"Low Sales",IF(FurnitureData[[#This Row],[sold]]&lt;=50,"Medium Sales","High Sales")))</f>
        <v>No Sales</v>
      </c>
      <c r="H683" s="1">
        <f>IF(FurnitureData[[#This Row],[price]]&gt;0,FurnitureData[[#This Row],[sold]]/FurnitureData[[#This Row],[price]],0)</f>
        <v>0</v>
      </c>
      <c r="I683" s="1">
        <f>LEN(FurnitureData[[#This Row],[productTitle]])</f>
        <v>126</v>
      </c>
      <c r="J683" s="1"/>
    </row>
    <row r="684" spans="1:10" x14ac:dyDescent="0.3">
      <c r="A684" s="1" t="s">
        <v>576</v>
      </c>
      <c r="B684" s="7">
        <v>458</v>
      </c>
      <c r="C684" s="8">
        <v>3</v>
      </c>
      <c r="D684" s="1" t="s">
        <v>5</v>
      </c>
      <c r="E684" s="5">
        <f>FurnitureData[[#This Row],[price]]*FurnitureData[[#This Row],[sold]]</f>
        <v>1374</v>
      </c>
      <c r="F684" t="str">
        <f>IF(FurnitureData[[#This Row],[price]]&lt;50,"Under 50",IF(FurnitureData[[#This Row],[price]]&lt;100,"50-100",IF(FurnitureData[[#This Row],[price]]&lt;200,"100-200","Over 200")))</f>
        <v>Over 200</v>
      </c>
      <c r="G684" t="str">
        <f>IF(FurnitureData[[#This Row],[sold]]=0,"No Sales",IF(FurnitureData[[#This Row],[sold]]&lt;=10,"Low Sales",IF(FurnitureData[[#This Row],[sold]]&lt;=50,"Medium Sales","High Sales")))</f>
        <v>Low Sales</v>
      </c>
      <c r="H684" s="1">
        <f>IF(FurnitureData[[#This Row],[price]]&gt;0,FurnitureData[[#This Row],[sold]]/FurnitureData[[#This Row],[price]],0)</f>
        <v>6.5502183406113534E-3</v>
      </c>
      <c r="I684" s="1">
        <f>LEN(FurnitureData[[#This Row],[productTitle]])</f>
        <v>125</v>
      </c>
      <c r="J684" s="1"/>
    </row>
    <row r="685" spans="1:10" x14ac:dyDescent="0.3">
      <c r="A685" s="1" t="s">
        <v>605</v>
      </c>
      <c r="B685" s="7">
        <v>71.62</v>
      </c>
      <c r="C685" s="8">
        <v>2</v>
      </c>
      <c r="D685" s="1" t="s">
        <v>5</v>
      </c>
      <c r="E685" s="5">
        <f>FurnitureData[[#This Row],[price]]*FurnitureData[[#This Row],[sold]]</f>
        <v>143.24</v>
      </c>
      <c r="F685" t="str">
        <f>IF(FurnitureData[[#This Row],[price]]&lt;50,"Under 50",IF(FurnitureData[[#This Row],[price]]&lt;100,"50-100",IF(FurnitureData[[#This Row],[price]]&lt;200,"100-200","Over 200")))</f>
        <v>50-100</v>
      </c>
      <c r="G685" t="str">
        <f>IF(FurnitureData[[#This Row],[sold]]=0,"No Sales",IF(FurnitureData[[#This Row],[sold]]&lt;=10,"Low Sales",IF(FurnitureData[[#This Row],[sold]]&lt;=50,"Medium Sales","High Sales")))</f>
        <v>Low Sales</v>
      </c>
      <c r="H685" s="1">
        <f>IF(FurnitureData[[#This Row],[price]]&gt;0,FurnitureData[[#This Row],[sold]]/FurnitureData[[#This Row],[price]],0)</f>
        <v>2.7925160569673275E-2</v>
      </c>
      <c r="I685" s="1">
        <f>LEN(FurnitureData[[#This Row],[productTitle]])</f>
        <v>123</v>
      </c>
      <c r="J685" s="1"/>
    </row>
    <row r="686" spans="1:10" x14ac:dyDescent="0.3">
      <c r="A686" s="1" t="s">
        <v>146</v>
      </c>
      <c r="B686" s="7">
        <v>491.53</v>
      </c>
      <c r="C686" s="8">
        <v>9</v>
      </c>
      <c r="D686" s="1" t="s">
        <v>5</v>
      </c>
      <c r="E686" s="5">
        <f>FurnitureData[[#This Row],[price]]*FurnitureData[[#This Row],[sold]]</f>
        <v>4423.7699999999995</v>
      </c>
      <c r="F686" t="str">
        <f>IF(FurnitureData[[#This Row],[price]]&lt;50,"Under 50",IF(FurnitureData[[#This Row],[price]]&lt;100,"50-100",IF(FurnitureData[[#This Row],[price]]&lt;200,"100-200","Over 200")))</f>
        <v>Over 200</v>
      </c>
      <c r="G686" t="str">
        <f>IF(FurnitureData[[#This Row],[sold]]=0,"No Sales",IF(FurnitureData[[#This Row],[sold]]&lt;=10,"Low Sales",IF(FurnitureData[[#This Row],[sold]]&lt;=50,"Medium Sales","High Sales")))</f>
        <v>Low Sales</v>
      </c>
      <c r="H686" s="1">
        <f>IF(FurnitureData[[#This Row],[price]]&gt;0,FurnitureData[[#This Row],[sold]]/FurnitureData[[#This Row],[price]],0)</f>
        <v>1.8310174353549123E-2</v>
      </c>
      <c r="I686" s="1">
        <f>LEN(FurnitureData[[#This Row],[productTitle]])</f>
        <v>127</v>
      </c>
      <c r="J686" s="1"/>
    </row>
    <row r="687" spans="1:10" x14ac:dyDescent="0.3">
      <c r="A687" s="1" t="s">
        <v>606</v>
      </c>
      <c r="B687" s="7">
        <v>470.64</v>
      </c>
      <c r="C687" s="8">
        <v>0</v>
      </c>
      <c r="D687" s="1" t="s">
        <v>5</v>
      </c>
      <c r="E687" s="5">
        <f>FurnitureData[[#This Row],[price]]*FurnitureData[[#This Row],[sold]]</f>
        <v>0</v>
      </c>
      <c r="F687" t="str">
        <f>IF(FurnitureData[[#This Row],[price]]&lt;50,"Under 50",IF(FurnitureData[[#This Row],[price]]&lt;100,"50-100",IF(FurnitureData[[#This Row],[price]]&lt;200,"100-200","Over 200")))</f>
        <v>Over 200</v>
      </c>
      <c r="G687" t="str">
        <f>IF(FurnitureData[[#This Row],[sold]]=0,"No Sales",IF(FurnitureData[[#This Row],[sold]]&lt;=10,"Low Sales",IF(FurnitureData[[#This Row],[sold]]&lt;=50,"Medium Sales","High Sales")))</f>
        <v>No Sales</v>
      </c>
      <c r="H687" s="1">
        <f>IF(FurnitureData[[#This Row],[price]]&gt;0,FurnitureData[[#This Row],[sold]]/FurnitureData[[#This Row],[price]],0)</f>
        <v>0</v>
      </c>
      <c r="I687" s="1">
        <f>LEN(FurnitureData[[#This Row],[productTitle]])</f>
        <v>125</v>
      </c>
      <c r="J687" s="1"/>
    </row>
    <row r="688" spans="1:10" x14ac:dyDescent="0.3">
      <c r="A688" s="1" t="s">
        <v>607</v>
      </c>
      <c r="B688" s="7">
        <v>159.41</v>
      </c>
      <c r="C688" s="8">
        <v>10</v>
      </c>
      <c r="D688" s="1" t="s">
        <v>5</v>
      </c>
      <c r="E688" s="5">
        <f>FurnitureData[[#This Row],[price]]*FurnitureData[[#This Row],[sold]]</f>
        <v>1594.1</v>
      </c>
      <c r="F688" t="str">
        <f>IF(FurnitureData[[#This Row],[price]]&lt;50,"Under 50",IF(FurnitureData[[#This Row],[price]]&lt;100,"50-100",IF(FurnitureData[[#This Row],[price]]&lt;200,"100-200","Over 200")))</f>
        <v>100-200</v>
      </c>
      <c r="G688" t="str">
        <f>IF(FurnitureData[[#This Row],[sold]]=0,"No Sales",IF(FurnitureData[[#This Row],[sold]]&lt;=10,"Low Sales",IF(FurnitureData[[#This Row],[sold]]&lt;=50,"Medium Sales","High Sales")))</f>
        <v>Low Sales</v>
      </c>
      <c r="H688" s="1">
        <f>IF(FurnitureData[[#This Row],[price]]&gt;0,FurnitureData[[#This Row],[sold]]/FurnitureData[[#This Row],[price]],0)</f>
        <v>6.2731321748949256E-2</v>
      </c>
      <c r="I688" s="1">
        <f>LEN(FurnitureData[[#This Row],[productTitle]])</f>
        <v>121</v>
      </c>
      <c r="J688" s="1"/>
    </row>
    <row r="689" spans="1:10" x14ac:dyDescent="0.3">
      <c r="A689" s="1" t="s">
        <v>608</v>
      </c>
      <c r="B689" s="7">
        <v>139.4</v>
      </c>
      <c r="C689" s="8">
        <v>0</v>
      </c>
      <c r="D689" s="1" t="s">
        <v>5</v>
      </c>
      <c r="E689" s="5">
        <f>FurnitureData[[#This Row],[price]]*FurnitureData[[#This Row],[sold]]</f>
        <v>0</v>
      </c>
      <c r="F689" t="str">
        <f>IF(FurnitureData[[#This Row],[price]]&lt;50,"Under 50",IF(FurnitureData[[#This Row],[price]]&lt;100,"50-100",IF(FurnitureData[[#This Row],[price]]&lt;200,"100-200","Over 200")))</f>
        <v>100-200</v>
      </c>
      <c r="G689" t="str">
        <f>IF(FurnitureData[[#This Row],[sold]]=0,"No Sales",IF(FurnitureData[[#This Row],[sold]]&lt;=10,"Low Sales",IF(FurnitureData[[#This Row],[sold]]&lt;=50,"Medium Sales","High Sales")))</f>
        <v>No Sales</v>
      </c>
      <c r="H689" s="1">
        <f>IF(FurnitureData[[#This Row],[price]]&gt;0,FurnitureData[[#This Row],[sold]]/FurnitureData[[#This Row],[price]],0)</f>
        <v>0</v>
      </c>
      <c r="I689" s="1">
        <f>LEN(FurnitureData[[#This Row],[productTitle]])</f>
        <v>123</v>
      </c>
      <c r="J689" s="1"/>
    </row>
    <row r="690" spans="1:10" x14ac:dyDescent="0.3">
      <c r="A690" s="1" t="s">
        <v>585</v>
      </c>
      <c r="B690" s="7">
        <v>186.69</v>
      </c>
      <c r="C690" s="8">
        <v>0</v>
      </c>
      <c r="D690" s="1" t="s">
        <v>5</v>
      </c>
      <c r="E690" s="5">
        <f>FurnitureData[[#This Row],[price]]*FurnitureData[[#This Row],[sold]]</f>
        <v>0</v>
      </c>
      <c r="F690" t="str">
        <f>IF(FurnitureData[[#This Row],[price]]&lt;50,"Under 50",IF(FurnitureData[[#This Row],[price]]&lt;100,"50-100",IF(FurnitureData[[#This Row],[price]]&lt;200,"100-200","Over 200")))</f>
        <v>100-200</v>
      </c>
      <c r="G690" t="str">
        <f>IF(FurnitureData[[#This Row],[sold]]=0,"No Sales",IF(FurnitureData[[#This Row],[sold]]&lt;=10,"Low Sales",IF(FurnitureData[[#This Row],[sold]]&lt;=50,"Medium Sales","High Sales")))</f>
        <v>No Sales</v>
      </c>
      <c r="H690" s="1">
        <f>IF(FurnitureData[[#This Row],[price]]&gt;0,FurnitureData[[#This Row],[sold]]/FurnitureData[[#This Row],[price]],0)</f>
        <v>0</v>
      </c>
      <c r="I690" s="1">
        <f>LEN(FurnitureData[[#This Row],[productTitle]])</f>
        <v>128</v>
      </c>
      <c r="J690" s="1"/>
    </row>
    <row r="691" spans="1:10" x14ac:dyDescent="0.3">
      <c r="A691" s="1" t="s">
        <v>609</v>
      </c>
      <c r="B691" s="7">
        <v>1.04</v>
      </c>
      <c r="C691" s="8">
        <v>112</v>
      </c>
      <c r="D691" s="1" t="s">
        <v>5</v>
      </c>
      <c r="E691" s="5">
        <f>FurnitureData[[#This Row],[price]]*FurnitureData[[#This Row],[sold]]</f>
        <v>116.48</v>
      </c>
      <c r="F691" t="str">
        <f>IF(FurnitureData[[#This Row],[price]]&lt;50,"Under 50",IF(FurnitureData[[#This Row],[price]]&lt;100,"50-100",IF(FurnitureData[[#This Row],[price]]&lt;200,"100-200","Over 200")))</f>
        <v>Under 50</v>
      </c>
      <c r="G691" t="str">
        <f>IF(FurnitureData[[#This Row],[sold]]=0,"No Sales",IF(FurnitureData[[#This Row],[sold]]&lt;=10,"Low Sales",IF(FurnitureData[[#This Row],[sold]]&lt;=50,"Medium Sales","High Sales")))</f>
        <v>High Sales</v>
      </c>
      <c r="H691" s="1">
        <f>IF(FurnitureData[[#This Row],[price]]&gt;0,FurnitureData[[#This Row],[sold]]/FurnitureData[[#This Row],[price]],0)</f>
        <v>107.69230769230769</v>
      </c>
      <c r="I691" s="1">
        <f>LEN(FurnitureData[[#This Row],[productTitle]])</f>
        <v>41</v>
      </c>
      <c r="J691" s="1"/>
    </row>
    <row r="692" spans="1:10" x14ac:dyDescent="0.3">
      <c r="A692" s="1" t="s">
        <v>610</v>
      </c>
      <c r="B692" s="7">
        <v>14.7</v>
      </c>
      <c r="C692" s="8">
        <v>3</v>
      </c>
      <c r="D692" s="1" t="s">
        <v>5</v>
      </c>
      <c r="E692" s="5">
        <f>FurnitureData[[#This Row],[price]]*FurnitureData[[#This Row],[sold]]</f>
        <v>44.099999999999994</v>
      </c>
      <c r="F692" t="str">
        <f>IF(FurnitureData[[#This Row],[price]]&lt;50,"Under 50",IF(FurnitureData[[#This Row],[price]]&lt;100,"50-100",IF(FurnitureData[[#This Row],[price]]&lt;200,"100-200","Over 200")))</f>
        <v>Under 50</v>
      </c>
      <c r="G692" t="str">
        <f>IF(FurnitureData[[#This Row],[sold]]=0,"No Sales",IF(FurnitureData[[#This Row],[sold]]&lt;=10,"Low Sales",IF(FurnitureData[[#This Row],[sold]]&lt;=50,"Medium Sales","High Sales")))</f>
        <v>Low Sales</v>
      </c>
      <c r="H692" s="1">
        <f>IF(FurnitureData[[#This Row],[price]]&gt;0,FurnitureData[[#This Row],[sold]]/FurnitureData[[#This Row],[price]],0)</f>
        <v>0.20408163265306123</v>
      </c>
      <c r="I692" s="1">
        <f>LEN(FurnitureData[[#This Row],[productTitle]])</f>
        <v>72</v>
      </c>
      <c r="J692" s="1"/>
    </row>
    <row r="693" spans="1:10" x14ac:dyDescent="0.3">
      <c r="A693" s="1" t="s">
        <v>611</v>
      </c>
      <c r="B693" s="7">
        <v>386.28</v>
      </c>
      <c r="C693" s="8">
        <v>1</v>
      </c>
      <c r="D693" s="1" t="s">
        <v>5</v>
      </c>
      <c r="E693" s="5">
        <f>FurnitureData[[#This Row],[price]]*FurnitureData[[#This Row],[sold]]</f>
        <v>386.28</v>
      </c>
      <c r="F693" t="str">
        <f>IF(FurnitureData[[#This Row],[price]]&lt;50,"Under 50",IF(FurnitureData[[#This Row],[price]]&lt;100,"50-100",IF(FurnitureData[[#This Row],[price]]&lt;200,"100-200","Over 200")))</f>
        <v>Over 200</v>
      </c>
      <c r="G693" t="str">
        <f>IF(FurnitureData[[#This Row],[sold]]=0,"No Sales",IF(FurnitureData[[#This Row],[sold]]&lt;=10,"Low Sales",IF(FurnitureData[[#This Row],[sold]]&lt;=50,"Medium Sales","High Sales")))</f>
        <v>Low Sales</v>
      </c>
      <c r="H693" s="1">
        <f>IF(FurnitureData[[#This Row],[price]]&gt;0,FurnitureData[[#This Row],[sold]]/FurnitureData[[#This Row],[price]],0)</f>
        <v>2.5887956922439684E-3</v>
      </c>
      <c r="I693" s="1">
        <f>LEN(FurnitureData[[#This Row],[productTitle]])</f>
        <v>128</v>
      </c>
      <c r="J693" s="1"/>
    </row>
    <row r="694" spans="1:10" x14ac:dyDescent="0.3">
      <c r="A694" s="1" t="s">
        <v>609</v>
      </c>
      <c r="B694" s="7">
        <v>1.01</v>
      </c>
      <c r="C694" s="8">
        <v>15</v>
      </c>
      <c r="D694" s="1" t="s">
        <v>5</v>
      </c>
      <c r="E694" s="5">
        <f>FurnitureData[[#This Row],[price]]*FurnitureData[[#This Row],[sold]]</f>
        <v>15.15</v>
      </c>
      <c r="F694" t="str">
        <f>IF(FurnitureData[[#This Row],[price]]&lt;50,"Under 50",IF(FurnitureData[[#This Row],[price]]&lt;100,"50-100",IF(FurnitureData[[#This Row],[price]]&lt;200,"100-200","Over 200")))</f>
        <v>Under 50</v>
      </c>
      <c r="G694" t="str">
        <f>IF(FurnitureData[[#This Row],[sold]]=0,"No Sales",IF(FurnitureData[[#This Row],[sold]]&lt;=10,"Low Sales",IF(FurnitureData[[#This Row],[sold]]&lt;=50,"Medium Sales","High Sales")))</f>
        <v>Medium Sales</v>
      </c>
      <c r="H694" s="1">
        <f>IF(FurnitureData[[#This Row],[price]]&gt;0,FurnitureData[[#This Row],[sold]]/FurnitureData[[#This Row],[price]],0)</f>
        <v>14.851485148514852</v>
      </c>
      <c r="I694" s="1">
        <f>LEN(FurnitureData[[#This Row],[productTitle]])</f>
        <v>41</v>
      </c>
      <c r="J694" s="1"/>
    </row>
    <row r="695" spans="1:10" x14ac:dyDescent="0.3">
      <c r="A695" s="1" t="s">
        <v>612</v>
      </c>
      <c r="B695" s="7">
        <v>5</v>
      </c>
      <c r="C695" s="8">
        <v>900</v>
      </c>
      <c r="D695" s="1" t="s">
        <v>5</v>
      </c>
      <c r="E695" s="5">
        <f>FurnitureData[[#This Row],[price]]*FurnitureData[[#This Row],[sold]]</f>
        <v>4500</v>
      </c>
      <c r="F695" t="str">
        <f>IF(FurnitureData[[#This Row],[price]]&lt;50,"Under 50",IF(FurnitureData[[#This Row],[price]]&lt;100,"50-100",IF(FurnitureData[[#This Row],[price]]&lt;200,"100-200","Over 200")))</f>
        <v>Under 50</v>
      </c>
      <c r="G695" t="str">
        <f>IF(FurnitureData[[#This Row],[sold]]=0,"No Sales",IF(FurnitureData[[#This Row],[sold]]&lt;=10,"Low Sales",IF(FurnitureData[[#This Row],[sold]]&lt;=50,"Medium Sales","High Sales")))</f>
        <v>High Sales</v>
      </c>
      <c r="H695" s="1">
        <f>IF(FurnitureData[[#This Row],[price]]&gt;0,FurnitureData[[#This Row],[sold]]/FurnitureData[[#This Row],[price]],0)</f>
        <v>180</v>
      </c>
      <c r="I695" s="1">
        <f>LEN(FurnitureData[[#This Row],[productTitle]])</f>
        <v>124</v>
      </c>
      <c r="J695" s="1"/>
    </row>
    <row r="696" spans="1:10" x14ac:dyDescent="0.3">
      <c r="A696" s="1" t="s">
        <v>613</v>
      </c>
      <c r="B696" s="7">
        <v>83.78</v>
      </c>
      <c r="C696" s="8">
        <v>0</v>
      </c>
      <c r="D696" s="1" t="s">
        <v>5</v>
      </c>
      <c r="E696" s="5">
        <f>FurnitureData[[#This Row],[price]]*FurnitureData[[#This Row],[sold]]</f>
        <v>0</v>
      </c>
      <c r="F696" t="str">
        <f>IF(FurnitureData[[#This Row],[price]]&lt;50,"Under 50",IF(FurnitureData[[#This Row],[price]]&lt;100,"50-100",IF(FurnitureData[[#This Row],[price]]&lt;200,"100-200","Over 200")))</f>
        <v>50-100</v>
      </c>
      <c r="G696" t="str">
        <f>IF(FurnitureData[[#This Row],[sold]]=0,"No Sales",IF(FurnitureData[[#This Row],[sold]]&lt;=10,"Low Sales",IF(FurnitureData[[#This Row],[sold]]&lt;=50,"Medium Sales","High Sales")))</f>
        <v>No Sales</v>
      </c>
      <c r="H696" s="1">
        <f>IF(FurnitureData[[#This Row],[price]]&gt;0,FurnitureData[[#This Row],[sold]]/FurnitureData[[#This Row],[price]],0)</f>
        <v>0</v>
      </c>
      <c r="I696" s="1">
        <f>LEN(FurnitureData[[#This Row],[productTitle]])</f>
        <v>106</v>
      </c>
      <c r="J696" s="1"/>
    </row>
    <row r="697" spans="1:10" x14ac:dyDescent="0.3">
      <c r="A697" s="1" t="s">
        <v>614</v>
      </c>
      <c r="B697" s="7">
        <v>568.67999999999995</v>
      </c>
      <c r="C697" s="8">
        <v>0</v>
      </c>
      <c r="D697" s="1" t="s">
        <v>5</v>
      </c>
      <c r="E697" s="5">
        <f>FurnitureData[[#This Row],[price]]*FurnitureData[[#This Row],[sold]]</f>
        <v>0</v>
      </c>
      <c r="F697" t="str">
        <f>IF(FurnitureData[[#This Row],[price]]&lt;50,"Under 50",IF(FurnitureData[[#This Row],[price]]&lt;100,"50-100",IF(FurnitureData[[#This Row],[price]]&lt;200,"100-200","Over 200")))</f>
        <v>Over 200</v>
      </c>
      <c r="G697" t="str">
        <f>IF(FurnitureData[[#This Row],[sold]]=0,"No Sales",IF(FurnitureData[[#This Row],[sold]]&lt;=10,"Low Sales",IF(FurnitureData[[#This Row],[sold]]&lt;=50,"Medium Sales","High Sales")))</f>
        <v>No Sales</v>
      </c>
      <c r="H697" s="1">
        <f>IF(FurnitureData[[#This Row],[price]]&gt;0,FurnitureData[[#This Row],[sold]]/FurnitureData[[#This Row],[price]],0)</f>
        <v>0</v>
      </c>
      <c r="I697" s="1">
        <f>LEN(FurnitureData[[#This Row],[productTitle]])</f>
        <v>127</v>
      </c>
      <c r="J697" s="1"/>
    </row>
    <row r="698" spans="1:10" x14ac:dyDescent="0.3">
      <c r="A698" s="1" t="s">
        <v>615</v>
      </c>
      <c r="B698" s="7">
        <v>26.11</v>
      </c>
      <c r="C698" s="8">
        <v>3000</v>
      </c>
      <c r="D698" s="1" t="s">
        <v>5</v>
      </c>
      <c r="E698" s="5">
        <f>FurnitureData[[#This Row],[price]]*FurnitureData[[#This Row],[sold]]</f>
        <v>78330</v>
      </c>
      <c r="F698" t="str">
        <f>IF(FurnitureData[[#This Row],[price]]&lt;50,"Under 50",IF(FurnitureData[[#This Row],[price]]&lt;100,"50-100",IF(FurnitureData[[#This Row],[price]]&lt;200,"100-200","Over 200")))</f>
        <v>Under 50</v>
      </c>
      <c r="G698" t="str">
        <f>IF(FurnitureData[[#This Row],[sold]]=0,"No Sales",IF(FurnitureData[[#This Row],[sold]]&lt;=10,"Low Sales",IF(FurnitureData[[#This Row],[sold]]&lt;=50,"Medium Sales","High Sales")))</f>
        <v>High Sales</v>
      </c>
      <c r="H698" s="1">
        <f>IF(FurnitureData[[#This Row],[price]]&gt;0,FurnitureData[[#This Row],[sold]]/FurnitureData[[#This Row],[price]],0)</f>
        <v>114.89850631941785</v>
      </c>
      <c r="I698" s="1">
        <f>LEN(FurnitureData[[#This Row],[productTitle]])</f>
        <v>127</v>
      </c>
      <c r="J698" s="1"/>
    </row>
    <row r="699" spans="1:10" x14ac:dyDescent="0.3">
      <c r="A699" s="1" t="s">
        <v>616</v>
      </c>
      <c r="B699" s="7">
        <v>174.52</v>
      </c>
      <c r="C699" s="8">
        <v>0</v>
      </c>
      <c r="D699" s="1" t="s">
        <v>5</v>
      </c>
      <c r="E699" s="5">
        <f>FurnitureData[[#This Row],[price]]*FurnitureData[[#This Row],[sold]]</f>
        <v>0</v>
      </c>
      <c r="F699" t="str">
        <f>IF(FurnitureData[[#This Row],[price]]&lt;50,"Under 50",IF(FurnitureData[[#This Row],[price]]&lt;100,"50-100",IF(FurnitureData[[#This Row],[price]]&lt;200,"100-200","Over 200")))</f>
        <v>100-200</v>
      </c>
      <c r="G699" t="str">
        <f>IF(FurnitureData[[#This Row],[sold]]=0,"No Sales",IF(FurnitureData[[#This Row],[sold]]&lt;=10,"Low Sales",IF(FurnitureData[[#This Row],[sold]]&lt;=50,"Medium Sales","High Sales")))</f>
        <v>No Sales</v>
      </c>
      <c r="H699" s="1">
        <f>IF(FurnitureData[[#This Row],[price]]&gt;0,FurnitureData[[#This Row],[sold]]/FurnitureData[[#This Row],[price]],0)</f>
        <v>0</v>
      </c>
      <c r="I699" s="1">
        <f>LEN(FurnitureData[[#This Row],[productTitle]])</f>
        <v>127</v>
      </c>
      <c r="J699" s="1"/>
    </row>
    <row r="700" spans="1:10" x14ac:dyDescent="0.3">
      <c r="A700" s="1" t="s">
        <v>617</v>
      </c>
      <c r="B700" s="7">
        <v>174.52</v>
      </c>
      <c r="C700" s="8">
        <v>1</v>
      </c>
      <c r="D700" s="1" t="s">
        <v>5</v>
      </c>
      <c r="E700" s="5">
        <f>FurnitureData[[#This Row],[price]]*FurnitureData[[#This Row],[sold]]</f>
        <v>174.52</v>
      </c>
      <c r="F700" t="str">
        <f>IF(FurnitureData[[#This Row],[price]]&lt;50,"Under 50",IF(FurnitureData[[#This Row],[price]]&lt;100,"50-100",IF(FurnitureData[[#This Row],[price]]&lt;200,"100-200","Over 200")))</f>
        <v>100-200</v>
      </c>
      <c r="G700" t="str">
        <f>IF(FurnitureData[[#This Row],[sold]]=0,"No Sales",IF(FurnitureData[[#This Row],[sold]]&lt;=10,"Low Sales",IF(FurnitureData[[#This Row],[sold]]&lt;=50,"Medium Sales","High Sales")))</f>
        <v>Low Sales</v>
      </c>
      <c r="H700" s="1">
        <f>IF(FurnitureData[[#This Row],[price]]&gt;0,FurnitureData[[#This Row],[sold]]/FurnitureData[[#This Row],[price]],0)</f>
        <v>5.7300022920009162E-3</v>
      </c>
      <c r="I700" s="1">
        <f>LEN(FurnitureData[[#This Row],[productTitle]])</f>
        <v>78</v>
      </c>
      <c r="J700" s="1"/>
    </row>
    <row r="701" spans="1:10" x14ac:dyDescent="0.3">
      <c r="A701" s="1" t="s">
        <v>618</v>
      </c>
      <c r="B701" s="7">
        <v>237.79</v>
      </c>
      <c r="C701" s="8">
        <v>0</v>
      </c>
      <c r="D701" s="1" t="s">
        <v>5</v>
      </c>
      <c r="E701" s="5">
        <f>FurnitureData[[#This Row],[price]]*FurnitureData[[#This Row],[sold]]</f>
        <v>0</v>
      </c>
      <c r="F701" t="str">
        <f>IF(FurnitureData[[#This Row],[price]]&lt;50,"Under 50",IF(FurnitureData[[#This Row],[price]]&lt;100,"50-100",IF(FurnitureData[[#This Row],[price]]&lt;200,"100-200","Over 200")))</f>
        <v>Over 200</v>
      </c>
      <c r="G701" t="str">
        <f>IF(FurnitureData[[#This Row],[sold]]=0,"No Sales",IF(FurnitureData[[#This Row],[sold]]&lt;=10,"Low Sales",IF(FurnitureData[[#This Row],[sold]]&lt;=50,"Medium Sales","High Sales")))</f>
        <v>No Sales</v>
      </c>
      <c r="H701" s="1">
        <f>IF(FurnitureData[[#This Row],[price]]&gt;0,FurnitureData[[#This Row],[sold]]/FurnitureData[[#This Row],[price]],0)</f>
        <v>0</v>
      </c>
      <c r="I701" s="1">
        <f>LEN(FurnitureData[[#This Row],[productTitle]])</f>
        <v>120</v>
      </c>
      <c r="J701" s="1"/>
    </row>
    <row r="702" spans="1:10" x14ac:dyDescent="0.3">
      <c r="A702" s="1" t="s">
        <v>619</v>
      </c>
      <c r="B702" s="7">
        <v>109.07</v>
      </c>
      <c r="C702" s="8">
        <v>0</v>
      </c>
      <c r="D702" s="1" t="s">
        <v>5</v>
      </c>
      <c r="E702" s="5">
        <f>FurnitureData[[#This Row],[price]]*FurnitureData[[#This Row],[sold]]</f>
        <v>0</v>
      </c>
      <c r="F702" t="str">
        <f>IF(FurnitureData[[#This Row],[price]]&lt;50,"Under 50",IF(FurnitureData[[#This Row],[price]]&lt;100,"50-100",IF(FurnitureData[[#This Row],[price]]&lt;200,"100-200","Over 200")))</f>
        <v>100-200</v>
      </c>
      <c r="G702" t="str">
        <f>IF(FurnitureData[[#This Row],[sold]]=0,"No Sales",IF(FurnitureData[[#This Row],[sold]]&lt;=10,"Low Sales",IF(FurnitureData[[#This Row],[sold]]&lt;=50,"Medium Sales","High Sales")))</f>
        <v>No Sales</v>
      </c>
      <c r="H702" s="1">
        <f>IF(FurnitureData[[#This Row],[price]]&gt;0,FurnitureData[[#This Row],[sold]]/FurnitureData[[#This Row],[price]],0)</f>
        <v>0</v>
      </c>
      <c r="I702" s="1">
        <f>LEN(FurnitureData[[#This Row],[productTitle]])</f>
        <v>123</v>
      </c>
      <c r="J702" s="1"/>
    </row>
    <row r="703" spans="1:10" x14ac:dyDescent="0.3">
      <c r="A703" s="1" t="s">
        <v>620</v>
      </c>
      <c r="B703" s="7">
        <v>58.94</v>
      </c>
      <c r="C703" s="8">
        <v>0</v>
      </c>
      <c r="D703" s="1" t="s">
        <v>5</v>
      </c>
      <c r="E703" s="5">
        <f>FurnitureData[[#This Row],[price]]*FurnitureData[[#This Row],[sold]]</f>
        <v>0</v>
      </c>
      <c r="F703" t="str">
        <f>IF(FurnitureData[[#This Row],[price]]&lt;50,"Under 50",IF(FurnitureData[[#This Row],[price]]&lt;100,"50-100",IF(FurnitureData[[#This Row],[price]]&lt;200,"100-200","Over 200")))</f>
        <v>50-100</v>
      </c>
      <c r="G703" t="str">
        <f>IF(FurnitureData[[#This Row],[sold]]=0,"No Sales",IF(FurnitureData[[#This Row],[sold]]&lt;=10,"Low Sales",IF(FurnitureData[[#This Row],[sold]]&lt;=50,"Medium Sales","High Sales")))</f>
        <v>No Sales</v>
      </c>
      <c r="H703" s="1">
        <f>IF(FurnitureData[[#This Row],[price]]&gt;0,FurnitureData[[#This Row],[sold]]/FurnitureData[[#This Row],[price]],0)</f>
        <v>0</v>
      </c>
      <c r="I703" s="1">
        <f>LEN(FurnitureData[[#This Row],[productTitle]])</f>
        <v>126</v>
      </c>
      <c r="J703" s="1"/>
    </row>
    <row r="704" spans="1:10" x14ac:dyDescent="0.3">
      <c r="A704" s="1" t="s">
        <v>621</v>
      </c>
      <c r="B704" s="7">
        <v>88.25</v>
      </c>
      <c r="C704" s="8">
        <v>0</v>
      </c>
      <c r="D704" s="1" t="s">
        <v>5</v>
      </c>
      <c r="E704" s="5">
        <f>FurnitureData[[#This Row],[price]]*FurnitureData[[#This Row],[sold]]</f>
        <v>0</v>
      </c>
      <c r="F704" t="str">
        <f>IF(FurnitureData[[#This Row],[price]]&lt;50,"Under 50",IF(FurnitureData[[#This Row],[price]]&lt;100,"50-100",IF(FurnitureData[[#This Row],[price]]&lt;200,"100-200","Over 200")))</f>
        <v>50-100</v>
      </c>
      <c r="G704" t="str">
        <f>IF(FurnitureData[[#This Row],[sold]]=0,"No Sales",IF(FurnitureData[[#This Row],[sold]]&lt;=10,"Low Sales",IF(FurnitureData[[#This Row],[sold]]&lt;=50,"Medium Sales","High Sales")))</f>
        <v>No Sales</v>
      </c>
      <c r="H704" s="1">
        <f>IF(FurnitureData[[#This Row],[price]]&gt;0,FurnitureData[[#This Row],[sold]]/FurnitureData[[#This Row],[price]],0)</f>
        <v>0</v>
      </c>
      <c r="I704" s="1">
        <f>LEN(FurnitureData[[#This Row],[productTitle]])</f>
        <v>128</v>
      </c>
      <c r="J704" s="1"/>
    </row>
    <row r="705" spans="1:10" x14ac:dyDescent="0.3">
      <c r="A705" s="1" t="s">
        <v>622</v>
      </c>
      <c r="B705" s="7">
        <v>138.71</v>
      </c>
      <c r="C705" s="8">
        <v>0</v>
      </c>
      <c r="D705" s="1" t="s">
        <v>5</v>
      </c>
      <c r="E705" s="5">
        <f>FurnitureData[[#This Row],[price]]*FurnitureData[[#This Row],[sold]]</f>
        <v>0</v>
      </c>
      <c r="F705" t="str">
        <f>IF(FurnitureData[[#This Row],[price]]&lt;50,"Under 50",IF(FurnitureData[[#This Row],[price]]&lt;100,"50-100",IF(FurnitureData[[#This Row],[price]]&lt;200,"100-200","Over 200")))</f>
        <v>100-200</v>
      </c>
      <c r="G705" t="str">
        <f>IF(FurnitureData[[#This Row],[sold]]=0,"No Sales",IF(FurnitureData[[#This Row],[sold]]&lt;=10,"Low Sales",IF(FurnitureData[[#This Row],[sold]]&lt;=50,"Medium Sales","High Sales")))</f>
        <v>No Sales</v>
      </c>
      <c r="H705" s="1">
        <f>IF(FurnitureData[[#This Row],[price]]&gt;0,FurnitureData[[#This Row],[sold]]/FurnitureData[[#This Row],[price]],0)</f>
        <v>0</v>
      </c>
      <c r="I705" s="1">
        <f>LEN(FurnitureData[[#This Row],[productTitle]])</f>
        <v>115</v>
      </c>
      <c r="J705" s="1"/>
    </row>
    <row r="706" spans="1:10" x14ac:dyDescent="0.3">
      <c r="A706" s="1" t="s">
        <v>623</v>
      </c>
      <c r="B706" s="7">
        <v>128.9</v>
      </c>
      <c r="C706" s="8">
        <v>0</v>
      </c>
      <c r="D706" s="1" t="s">
        <v>5</v>
      </c>
      <c r="E706" s="5">
        <f>FurnitureData[[#This Row],[price]]*FurnitureData[[#This Row],[sold]]</f>
        <v>0</v>
      </c>
      <c r="F706" t="str">
        <f>IF(FurnitureData[[#This Row],[price]]&lt;50,"Under 50",IF(FurnitureData[[#This Row],[price]]&lt;100,"50-100",IF(FurnitureData[[#This Row],[price]]&lt;200,"100-200","Over 200")))</f>
        <v>100-200</v>
      </c>
      <c r="G706" t="str">
        <f>IF(FurnitureData[[#This Row],[sold]]=0,"No Sales",IF(FurnitureData[[#This Row],[sold]]&lt;=10,"Low Sales",IF(FurnitureData[[#This Row],[sold]]&lt;=50,"Medium Sales","High Sales")))</f>
        <v>No Sales</v>
      </c>
      <c r="H706" s="1">
        <f>IF(FurnitureData[[#This Row],[price]]&gt;0,FurnitureData[[#This Row],[sold]]/FurnitureData[[#This Row],[price]],0)</f>
        <v>0</v>
      </c>
      <c r="I706" s="1">
        <f>LEN(FurnitureData[[#This Row],[productTitle]])</f>
        <v>120</v>
      </c>
      <c r="J706" s="1"/>
    </row>
    <row r="707" spans="1:10" x14ac:dyDescent="0.3">
      <c r="A707" s="1" t="s">
        <v>624</v>
      </c>
      <c r="B707" s="7">
        <v>31.82</v>
      </c>
      <c r="C707" s="8">
        <v>0</v>
      </c>
      <c r="D707" s="1" t="s">
        <v>5</v>
      </c>
      <c r="E707" s="5">
        <f>FurnitureData[[#This Row],[price]]*FurnitureData[[#This Row],[sold]]</f>
        <v>0</v>
      </c>
      <c r="F707" t="str">
        <f>IF(FurnitureData[[#This Row],[price]]&lt;50,"Under 50",IF(FurnitureData[[#This Row],[price]]&lt;100,"50-100",IF(FurnitureData[[#This Row],[price]]&lt;200,"100-200","Over 200")))</f>
        <v>Under 50</v>
      </c>
      <c r="G707" t="str">
        <f>IF(FurnitureData[[#This Row],[sold]]=0,"No Sales",IF(FurnitureData[[#This Row],[sold]]&lt;=10,"Low Sales",IF(FurnitureData[[#This Row],[sold]]&lt;=50,"Medium Sales","High Sales")))</f>
        <v>No Sales</v>
      </c>
      <c r="H707" s="1">
        <f>IF(FurnitureData[[#This Row],[price]]&gt;0,FurnitureData[[#This Row],[sold]]/FurnitureData[[#This Row],[price]],0)</f>
        <v>0</v>
      </c>
      <c r="I707" s="1">
        <f>LEN(FurnitureData[[#This Row],[productTitle]])</f>
        <v>126</v>
      </c>
      <c r="J707" s="1"/>
    </row>
    <row r="708" spans="1:10" x14ac:dyDescent="0.3">
      <c r="A708" s="1" t="s">
        <v>625</v>
      </c>
      <c r="B708" s="7">
        <v>109.9</v>
      </c>
      <c r="C708" s="8">
        <v>0</v>
      </c>
      <c r="D708" s="1" t="s">
        <v>5</v>
      </c>
      <c r="E708" s="5">
        <f>FurnitureData[[#This Row],[price]]*FurnitureData[[#This Row],[sold]]</f>
        <v>0</v>
      </c>
      <c r="F708" t="str">
        <f>IF(FurnitureData[[#This Row],[price]]&lt;50,"Under 50",IF(FurnitureData[[#This Row],[price]]&lt;100,"50-100",IF(FurnitureData[[#This Row],[price]]&lt;200,"100-200","Over 200")))</f>
        <v>100-200</v>
      </c>
      <c r="G708" t="str">
        <f>IF(FurnitureData[[#This Row],[sold]]=0,"No Sales",IF(FurnitureData[[#This Row],[sold]]&lt;=10,"Low Sales",IF(FurnitureData[[#This Row],[sold]]&lt;=50,"Medium Sales","High Sales")))</f>
        <v>No Sales</v>
      </c>
      <c r="H708" s="1">
        <f>IF(FurnitureData[[#This Row],[price]]&gt;0,FurnitureData[[#This Row],[sold]]/FurnitureData[[#This Row],[price]],0)</f>
        <v>0</v>
      </c>
      <c r="I708" s="1">
        <f>LEN(FurnitureData[[#This Row],[productTitle]])</f>
        <v>119</v>
      </c>
      <c r="J708" s="1"/>
    </row>
    <row r="709" spans="1:10" x14ac:dyDescent="0.3">
      <c r="A709" s="1" t="s">
        <v>626</v>
      </c>
      <c r="B709" s="7">
        <v>53.33</v>
      </c>
      <c r="C709" s="8">
        <v>0</v>
      </c>
      <c r="D709" s="1" t="s">
        <v>5</v>
      </c>
      <c r="E709" s="5">
        <f>FurnitureData[[#This Row],[price]]*FurnitureData[[#This Row],[sold]]</f>
        <v>0</v>
      </c>
      <c r="F709" t="str">
        <f>IF(FurnitureData[[#This Row],[price]]&lt;50,"Under 50",IF(FurnitureData[[#This Row],[price]]&lt;100,"50-100",IF(FurnitureData[[#This Row],[price]]&lt;200,"100-200","Over 200")))</f>
        <v>50-100</v>
      </c>
      <c r="G709" t="str">
        <f>IF(FurnitureData[[#This Row],[sold]]=0,"No Sales",IF(FurnitureData[[#This Row],[sold]]&lt;=10,"Low Sales",IF(FurnitureData[[#This Row],[sold]]&lt;=50,"Medium Sales","High Sales")))</f>
        <v>No Sales</v>
      </c>
      <c r="H709" s="1">
        <f>IF(FurnitureData[[#This Row],[price]]&gt;0,FurnitureData[[#This Row],[sold]]/FurnitureData[[#This Row],[price]],0)</f>
        <v>0</v>
      </c>
      <c r="I709" s="1">
        <f>LEN(FurnitureData[[#This Row],[productTitle]])</f>
        <v>116</v>
      </c>
      <c r="J709" s="1"/>
    </row>
    <row r="710" spans="1:10" x14ac:dyDescent="0.3">
      <c r="A710" s="1" t="s">
        <v>627</v>
      </c>
      <c r="B710" s="7">
        <v>107.93</v>
      </c>
      <c r="C710" s="8">
        <v>25</v>
      </c>
      <c r="D710" s="1" t="s">
        <v>5</v>
      </c>
      <c r="E710" s="5">
        <f>FurnitureData[[#This Row],[price]]*FurnitureData[[#This Row],[sold]]</f>
        <v>2698.25</v>
      </c>
      <c r="F710" t="str">
        <f>IF(FurnitureData[[#This Row],[price]]&lt;50,"Under 50",IF(FurnitureData[[#This Row],[price]]&lt;100,"50-100",IF(FurnitureData[[#This Row],[price]]&lt;200,"100-200","Over 200")))</f>
        <v>100-200</v>
      </c>
      <c r="G710" t="str">
        <f>IF(FurnitureData[[#This Row],[sold]]=0,"No Sales",IF(FurnitureData[[#This Row],[sold]]&lt;=10,"Low Sales",IF(FurnitureData[[#This Row],[sold]]&lt;=50,"Medium Sales","High Sales")))</f>
        <v>Medium Sales</v>
      </c>
      <c r="H710" s="1">
        <f>IF(FurnitureData[[#This Row],[price]]&gt;0,FurnitureData[[#This Row],[sold]]/FurnitureData[[#This Row],[price]],0)</f>
        <v>0.23163161308255351</v>
      </c>
      <c r="I710" s="1">
        <f>LEN(FurnitureData[[#This Row],[productTitle]])</f>
        <v>128</v>
      </c>
      <c r="J710" s="1"/>
    </row>
    <row r="711" spans="1:10" x14ac:dyDescent="0.3">
      <c r="A711" s="1" t="s">
        <v>628</v>
      </c>
      <c r="B711" s="7">
        <v>39.24</v>
      </c>
      <c r="C711" s="8">
        <v>23</v>
      </c>
      <c r="D711" s="1" t="s">
        <v>5</v>
      </c>
      <c r="E711" s="5">
        <f>FurnitureData[[#This Row],[price]]*FurnitureData[[#This Row],[sold]]</f>
        <v>902.5200000000001</v>
      </c>
      <c r="F711" t="str">
        <f>IF(FurnitureData[[#This Row],[price]]&lt;50,"Under 50",IF(FurnitureData[[#This Row],[price]]&lt;100,"50-100",IF(FurnitureData[[#This Row],[price]]&lt;200,"100-200","Over 200")))</f>
        <v>Under 50</v>
      </c>
      <c r="G711" t="str">
        <f>IF(FurnitureData[[#This Row],[sold]]=0,"No Sales",IF(FurnitureData[[#This Row],[sold]]&lt;=10,"Low Sales",IF(FurnitureData[[#This Row],[sold]]&lt;=50,"Medium Sales","High Sales")))</f>
        <v>Medium Sales</v>
      </c>
      <c r="H711" s="1">
        <f>IF(FurnitureData[[#This Row],[price]]&gt;0,FurnitureData[[#This Row],[sold]]/FurnitureData[[#This Row],[price]],0)</f>
        <v>0.58613659531090723</v>
      </c>
      <c r="I711" s="1">
        <f>LEN(FurnitureData[[#This Row],[productTitle]])</f>
        <v>128</v>
      </c>
      <c r="J711" s="1"/>
    </row>
    <row r="712" spans="1:10" x14ac:dyDescent="0.3">
      <c r="A712" s="1" t="s">
        <v>629</v>
      </c>
      <c r="B712" s="7">
        <v>157.66</v>
      </c>
      <c r="C712" s="8">
        <v>0</v>
      </c>
      <c r="D712" s="1" t="s">
        <v>5</v>
      </c>
      <c r="E712" s="5">
        <f>FurnitureData[[#This Row],[price]]*FurnitureData[[#This Row],[sold]]</f>
        <v>0</v>
      </c>
      <c r="F712" t="str">
        <f>IF(FurnitureData[[#This Row],[price]]&lt;50,"Under 50",IF(FurnitureData[[#This Row],[price]]&lt;100,"50-100",IF(FurnitureData[[#This Row],[price]]&lt;200,"100-200","Over 200")))</f>
        <v>100-200</v>
      </c>
      <c r="G712" t="str">
        <f>IF(FurnitureData[[#This Row],[sold]]=0,"No Sales",IF(FurnitureData[[#This Row],[sold]]&lt;=10,"Low Sales",IF(FurnitureData[[#This Row],[sold]]&lt;=50,"Medium Sales","High Sales")))</f>
        <v>No Sales</v>
      </c>
      <c r="H712" s="1">
        <f>IF(FurnitureData[[#This Row],[price]]&gt;0,FurnitureData[[#This Row],[sold]]/FurnitureData[[#This Row],[price]],0)</f>
        <v>0</v>
      </c>
      <c r="I712" s="1">
        <f>LEN(FurnitureData[[#This Row],[productTitle]])</f>
        <v>127</v>
      </c>
      <c r="J712" s="1"/>
    </row>
    <row r="713" spans="1:10" x14ac:dyDescent="0.3">
      <c r="A713" s="1" t="s">
        <v>630</v>
      </c>
      <c r="B713" s="7">
        <v>209.06</v>
      </c>
      <c r="C713" s="8">
        <v>1</v>
      </c>
      <c r="D713" s="1" t="s">
        <v>5</v>
      </c>
      <c r="E713" s="5">
        <f>FurnitureData[[#This Row],[price]]*FurnitureData[[#This Row],[sold]]</f>
        <v>209.06</v>
      </c>
      <c r="F713" t="str">
        <f>IF(FurnitureData[[#This Row],[price]]&lt;50,"Under 50",IF(FurnitureData[[#This Row],[price]]&lt;100,"50-100",IF(FurnitureData[[#This Row],[price]]&lt;200,"100-200","Over 200")))</f>
        <v>Over 200</v>
      </c>
      <c r="G713" t="str">
        <f>IF(FurnitureData[[#This Row],[sold]]=0,"No Sales",IF(FurnitureData[[#This Row],[sold]]&lt;=10,"Low Sales",IF(FurnitureData[[#This Row],[sold]]&lt;=50,"Medium Sales","High Sales")))</f>
        <v>Low Sales</v>
      </c>
      <c r="H713" s="1">
        <f>IF(FurnitureData[[#This Row],[price]]&gt;0,FurnitureData[[#This Row],[sold]]/FurnitureData[[#This Row],[price]],0)</f>
        <v>4.7833157945087537E-3</v>
      </c>
      <c r="I713" s="1">
        <f>LEN(FurnitureData[[#This Row],[productTitle]])</f>
        <v>128</v>
      </c>
      <c r="J713" s="1"/>
    </row>
    <row r="714" spans="1:10" x14ac:dyDescent="0.3">
      <c r="A714" s="1" t="s">
        <v>631</v>
      </c>
      <c r="B714" s="7">
        <v>32.53</v>
      </c>
      <c r="C714" s="8">
        <v>150</v>
      </c>
      <c r="D714" s="1" t="s">
        <v>1827</v>
      </c>
      <c r="E714" s="5">
        <f>FurnitureData[[#This Row],[price]]*FurnitureData[[#This Row],[sold]]</f>
        <v>4879.5</v>
      </c>
      <c r="F714" t="str">
        <f>IF(FurnitureData[[#This Row],[price]]&lt;50,"Under 50",IF(FurnitureData[[#This Row],[price]]&lt;100,"50-100",IF(FurnitureData[[#This Row],[price]]&lt;200,"100-200","Over 200")))</f>
        <v>Under 50</v>
      </c>
      <c r="G714" t="str">
        <f>IF(FurnitureData[[#This Row],[sold]]=0,"No Sales",IF(FurnitureData[[#This Row],[sold]]&lt;=10,"Low Sales",IF(FurnitureData[[#This Row],[sold]]&lt;=50,"Medium Sales","High Sales")))</f>
        <v>High Sales</v>
      </c>
      <c r="H714" s="1">
        <f>IF(FurnitureData[[#This Row],[price]]&gt;0,FurnitureData[[#This Row],[sold]]/FurnitureData[[#This Row],[price]],0)</f>
        <v>4.6111281893636642</v>
      </c>
      <c r="I714" s="1">
        <f>LEN(FurnitureData[[#This Row],[productTitle]])</f>
        <v>117</v>
      </c>
      <c r="J714" s="1"/>
    </row>
    <row r="715" spans="1:10" x14ac:dyDescent="0.3">
      <c r="A715" s="1" t="s">
        <v>632</v>
      </c>
      <c r="B715" s="7">
        <v>25.95</v>
      </c>
      <c r="C715" s="8">
        <v>1</v>
      </c>
      <c r="D715" s="1" t="s">
        <v>5</v>
      </c>
      <c r="E715" s="5">
        <f>FurnitureData[[#This Row],[price]]*FurnitureData[[#This Row],[sold]]</f>
        <v>25.95</v>
      </c>
      <c r="F715" t="str">
        <f>IF(FurnitureData[[#This Row],[price]]&lt;50,"Under 50",IF(FurnitureData[[#This Row],[price]]&lt;100,"50-100",IF(FurnitureData[[#This Row],[price]]&lt;200,"100-200","Over 200")))</f>
        <v>Under 50</v>
      </c>
      <c r="G715" t="str">
        <f>IF(FurnitureData[[#This Row],[sold]]=0,"No Sales",IF(FurnitureData[[#This Row],[sold]]&lt;=10,"Low Sales",IF(FurnitureData[[#This Row],[sold]]&lt;=50,"Medium Sales","High Sales")))</f>
        <v>Low Sales</v>
      </c>
      <c r="H715" s="1">
        <f>IF(FurnitureData[[#This Row],[price]]&gt;0,FurnitureData[[#This Row],[sold]]/FurnitureData[[#This Row],[price]],0)</f>
        <v>3.8535645472061661E-2</v>
      </c>
      <c r="I715" s="1">
        <f>LEN(FurnitureData[[#This Row],[productTitle]])</f>
        <v>126</v>
      </c>
      <c r="J715" s="1"/>
    </row>
    <row r="716" spans="1:10" x14ac:dyDescent="0.3">
      <c r="A716" s="1" t="s">
        <v>633</v>
      </c>
      <c r="B716" s="7">
        <v>150.6</v>
      </c>
      <c r="C716" s="8">
        <v>0</v>
      </c>
      <c r="D716" s="1" t="s">
        <v>5</v>
      </c>
      <c r="E716" s="5">
        <f>FurnitureData[[#This Row],[price]]*FurnitureData[[#This Row],[sold]]</f>
        <v>0</v>
      </c>
      <c r="F716" t="str">
        <f>IF(FurnitureData[[#This Row],[price]]&lt;50,"Under 50",IF(FurnitureData[[#This Row],[price]]&lt;100,"50-100",IF(FurnitureData[[#This Row],[price]]&lt;200,"100-200","Over 200")))</f>
        <v>100-200</v>
      </c>
      <c r="G716" t="str">
        <f>IF(FurnitureData[[#This Row],[sold]]=0,"No Sales",IF(FurnitureData[[#This Row],[sold]]&lt;=10,"Low Sales",IF(FurnitureData[[#This Row],[sold]]&lt;=50,"Medium Sales","High Sales")))</f>
        <v>No Sales</v>
      </c>
      <c r="H716" s="1">
        <f>IF(FurnitureData[[#This Row],[price]]&gt;0,FurnitureData[[#This Row],[sold]]/FurnitureData[[#This Row],[price]],0)</f>
        <v>0</v>
      </c>
      <c r="I716" s="1">
        <f>LEN(FurnitureData[[#This Row],[productTitle]])</f>
        <v>128</v>
      </c>
      <c r="J716" s="1"/>
    </row>
    <row r="717" spans="1:10" x14ac:dyDescent="0.3">
      <c r="A717" s="1" t="s">
        <v>634</v>
      </c>
      <c r="B717" s="7">
        <v>175.65</v>
      </c>
      <c r="C717" s="8">
        <v>0</v>
      </c>
      <c r="D717" s="1" t="s">
        <v>5</v>
      </c>
      <c r="E717" s="5">
        <f>FurnitureData[[#This Row],[price]]*FurnitureData[[#This Row],[sold]]</f>
        <v>0</v>
      </c>
      <c r="F717" t="str">
        <f>IF(FurnitureData[[#This Row],[price]]&lt;50,"Under 50",IF(FurnitureData[[#This Row],[price]]&lt;100,"50-100",IF(FurnitureData[[#This Row],[price]]&lt;200,"100-200","Over 200")))</f>
        <v>100-200</v>
      </c>
      <c r="G717" t="str">
        <f>IF(FurnitureData[[#This Row],[sold]]=0,"No Sales",IF(FurnitureData[[#This Row],[sold]]&lt;=10,"Low Sales",IF(FurnitureData[[#This Row],[sold]]&lt;=50,"Medium Sales","High Sales")))</f>
        <v>No Sales</v>
      </c>
      <c r="H717" s="1">
        <f>IF(FurnitureData[[#This Row],[price]]&gt;0,FurnitureData[[#This Row],[sold]]/FurnitureData[[#This Row],[price]],0)</f>
        <v>0</v>
      </c>
      <c r="I717" s="1">
        <f>LEN(FurnitureData[[#This Row],[productTitle]])</f>
        <v>127</v>
      </c>
      <c r="J717" s="1"/>
    </row>
    <row r="718" spans="1:10" x14ac:dyDescent="0.3">
      <c r="A718" s="1" t="s">
        <v>635</v>
      </c>
      <c r="B718" s="7">
        <v>79.72</v>
      </c>
      <c r="C718" s="8">
        <v>0</v>
      </c>
      <c r="D718" s="1" t="s">
        <v>5</v>
      </c>
      <c r="E718" s="5">
        <f>FurnitureData[[#This Row],[price]]*FurnitureData[[#This Row],[sold]]</f>
        <v>0</v>
      </c>
      <c r="F718" t="str">
        <f>IF(FurnitureData[[#This Row],[price]]&lt;50,"Under 50",IF(FurnitureData[[#This Row],[price]]&lt;100,"50-100",IF(FurnitureData[[#This Row],[price]]&lt;200,"100-200","Over 200")))</f>
        <v>50-100</v>
      </c>
      <c r="G718" t="str">
        <f>IF(FurnitureData[[#This Row],[sold]]=0,"No Sales",IF(FurnitureData[[#This Row],[sold]]&lt;=10,"Low Sales",IF(FurnitureData[[#This Row],[sold]]&lt;=50,"Medium Sales","High Sales")))</f>
        <v>No Sales</v>
      </c>
      <c r="H718" s="1">
        <f>IF(FurnitureData[[#This Row],[price]]&gt;0,FurnitureData[[#This Row],[sold]]/FurnitureData[[#This Row],[price]],0)</f>
        <v>0</v>
      </c>
      <c r="I718" s="1">
        <f>LEN(FurnitureData[[#This Row],[productTitle]])</f>
        <v>124</v>
      </c>
      <c r="J718" s="1"/>
    </row>
    <row r="719" spans="1:10" x14ac:dyDescent="0.3">
      <c r="A719" s="1" t="s">
        <v>636</v>
      </c>
      <c r="B719" s="7">
        <v>167.22</v>
      </c>
      <c r="C719" s="8">
        <v>0</v>
      </c>
      <c r="D719" s="1" t="s">
        <v>5</v>
      </c>
      <c r="E719" s="5">
        <f>FurnitureData[[#This Row],[price]]*FurnitureData[[#This Row],[sold]]</f>
        <v>0</v>
      </c>
      <c r="F719" t="str">
        <f>IF(FurnitureData[[#This Row],[price]]&lt;50,"Under 50",IF(FurnitureData[[#This Row],[price]]&lt;100,"50-100",IF(FurnitureData[[#This Row],[price]]&lt;200,"100-200","Over 200")))</f>
        <v>100-200</v>
      </c>
      <c r="G719" t="str">
        <f>IF(FurnitureData[[#This Row],[sold]]=0,"No Sales",IF(FurnitureData[[#This Row],[sold]]&lt;=10,"Low Sales",IF(FurnitureData[[#This Row],[sold]]&lt;=50,"Medium Sales","High Sales")))</f>
        <v>No Sales</v>
      </c>
      <c r="H719" s="1">
        <f>IF(FurnitureData[[#This Row],[price]]&gt;0,FurnitureData[[#This Row],[sold]]/FurnitureData[[#This Row],[price]],0)</f>
        <v>0</v>
      </c>
      <c r="I719" s="1">
        <f>LEN(FurnitureData[[#This Row],[productTitle]])</f>
        <v>103</v>
      </c>
      <c r="J719" s="1"/>
    </row>
    <row r="720" spans="1:10" x14ac:dyDescent="0.3">
      <c r="A720" s="1" t="s">
        <v>637</v>
      </c>
      <c r="B720" s="7">
        <v>82.47</v>
      </c>
      <c r="C720" s="8">
        <v>0</v>
      </c>
      <c r="D720" s="1" t="s">
        <v>5</v>
      </c>
      <c r="E720" s="5">
        <f>FurnitureData[[#This Row],[price]]*FurnitureData[[#This Row],[sold]]</f>
        <v>0</v>
      </c>
      <c r="F720" t="str">
        <f>IF(FurnitureData[[#This Row],[price]]&lt;50,"Under 50",IF(FurnitureData[[#This Row],[price]]&lt;100,"50-100",IF(FurnitureData[[#This Row],[price]]&lt;200,"100-200","Over 200")))</f>
        <v>50-100</v>
      </c>
      <c r="G720" t="str">
        <f>IF(FurnitureData[[#This Row],[sold]]=0,"No Sales",IF(FurnitureData[[#This Row],[sold]]&lt;=10,"Low Sales",IF(FurnitureData[[#This Row],[sold]]&lt;=50,"Medium Sales","High Sales")))</f>
        <v>No Sales</v>
      </c>
      <c r="H720" s="1">
        <f>IF(FurnitureData[[#This Row],[price]]&gt;0,FurnitureData[[#This Row],[sold]]/FurnitureData[[#This Row],[price]],0)</f>
        <v>0</v>
      </c>
      <c r="I720" s="1">
        <f>LEN(FurnitureData[[#This Row],[productTitle]])</f>
        <v>128</v>
      </c>
      <c r="J720" s="1"/>
    </row>
    <row r="721" spans="1:10" x14ac:dyDescent="0.3">
      <c r="A721" s="1" t="s">
        <v>638</v>
      </c>
      <c r="B721" s="7">
        <v>217.85</v>
      </c>
      <c r="C721" s="8">
        <v>3</v>
      </c>
      <c r="D721" s="1" t="s">
        <v>5</v>
      </c>
      <c r="E721" s="5">
        <f>FurnitureData[[#This Row],[price]]*FurnitureData[[#This Row],[sold]]</f>
        <v>653.54999999999995</v>
      </c>
      <c r="F721" t="str">
        <f>IF(FurnitureData[[#This Row],[price]]&lt;50,"Under 50",IF(FurnitureData[[#This Row],[price]]&lt;100,"50-100",IF(FurnitureData[[#This Row],[price]]&lt;200,"100-200","Over 200")))</f>
        <v>Over 200</v>
      </c>
      <c r="G721" t="str">
        <f>IF(FurnitureData[[#This Row],[sold]]=0,"No Sales",IF(FurnitureData[[#This Row],[sold]]&lt;=10,"Low Sales",IF(FurnitureData[[#This Row],[sold]]&lt;=50,"Medium Sales","High Sales")))</f>
        <v>Low Sales</v>
      </c>
      <c r="H721" s="1">
        <f>IF(FurnitureData[[#This Row],[price]]&gt;0,FurnitureData[[#This Row],[sold]]/FurnitureData[[#This Row],[price]],0)</f>
        <v>1.377094330961671E-2</v>
      </c>
      <c r="I721" s="1">
        <f>LEN(FurnitureData[[#This Row],[productTitle]])</f>
        <v>73</v>
      </c>
      <c r="J721" s="1"/>
    </row>
    <row r="722" spans="1:10" x14ac:dyDescent="0.3">
      <c r="A722" s="1" t="s">
        <v>639</v>
      </c>
      <c r="B722" s="7">
        <v>161.69</v>
      </c>
      <c r="C722" s="8">
        <v>1</v>
      </c>
      <c r="D722" s="1" t="s">
        <v>5</v>
      </c>
      <c r="E722" s="5">
        <f>FurnitureData[[#This Row],[price]]*FurnitureData[[#This Row],[sold]]</f>
        <v>161.69</v>
      </c>
      <c r="F722" t="str">
        <f>IF(FurnitureData[[#This Row],[price]]&lt;50,"Under 50",IF(FurnitureData[[#This Row],[price]]&lt;100,"50-100",IF(FurnitureData[[#This Row],[price]]&lt;200,"100-200","Over 200")))</f>
        <v>100-200</v>
      </c>
      <c r="G722" t="str">
        <f>IF(FurnitureData[[#This Row],[sold]]=0,"No Sales",IF(FurnitureData[[#This Row],[sold]]&lt;=10,"Low Sales",IF(FurnitureData[[#This Row],[sold]]&lt;=50,"Medium Sales","High Sales")))</f>
        <v>Low Sales</v>
      </c>
      <c r="H722" s="1">
        <f>IF(FurnitureData[[#This Row],[price]]&gt;0,FurnitureData[[#This Row],[sold]]/FurnitureData[[#This Row],[price]],0)</f>
        <v>6.184674376894057E-3</v>
      </c>
      <c r="I722" s="1">
        <f>LEN(FurnitureData[[#This Row],[productTitle]])</f>
        <v>120</v>
      </c>
      <c r="J722" s="1"/>
    </row>
    <row r="723" spans="1:10" x14ac:dyDescent="0.3">
      <c r="A723" s="1" t="s">
        <v>640</v>
      </c>
      <c r="B723" s="7">
        <v>498.51</v>
      </c>
      <c r="C723" s="8">
        <v>0</v>
      </c>
      <c r="D723" s="1" t="s">
        <v>5</v>
      </c>
      <c r="E723" s="5">
        <f>FurnitureData[[#This Row],[price]]*FurnitureData[[#This Row],[sold]]</f>
        <v>0</v>
      </c>
      <c r="F723" t="str">
        <f>IF(FurnitureData[[#This Row],[price]]&lt;50,"Under 50",IF(FurnitureData[[#This Row],[price]]&lt;100,"50-100",IF(FurnitureData[[#This Row],[price]]&lt;200,"100-200","Over 200")))</f>
        <v>Over 200</v>
      </c>
      <c r="G723" t="str">
        <f>IF(FurnitureData[[#This Row],[sold]]=0,"No Sales",IF(FurnitureData[[#This Row],[sold]]&lt;=10,"Low Sales",IF(FurnitureData[[#This Row],[sold]]&lt;=50,"Medium Sales","High Sales")))</f>
        <v>No Sales</v>
      </c>
      <c r="H723" s="1">
        <f>IF(FurnitureData[[#This Row],[price]]&gt;0,FurnitureData[[#This Row],[sold]]/FurnitureData[[#This Row],[price]],0)</f>
        <v>0</v>
      </c>
      <c r="I723" s="1">
        <f>LEN(FurnitureData[[#This Row],[productTitle]])</f>
        <v>128</v>
      </c>
      <c r="J723" s="1"/>
    </row>
    <row r="724" spans="1:10" x14ac:dyDescent="0.3">
      <c r="A724" s="1" t="s">
        <v>641</v>
      </c>
      <c r="B724" s="7">
        <v>46.02</v>
      </c>
      <c r="C724" s="8">
        <v>42</v>
      </c>
      <c r="D724" s="1" t="s">
        <v>5</v>
      </c>
      <c r="E724" s="5">
        <f>FurnitureData[[#This Row],[price]]*FurnitureData[[#This Row],[sold]]</f>
        <v>1932.8400000000001</v>
      </c>
      <c r="F724" t="str">
        <f>IF(FurnitureData[[#This Row],[price]]&lt;50,"Under 50",IF(FurnitureData[[#This Row],[price]]&lt;100,"50-100",IF(FurnitureData[[#This Row],[price]]&lt;200,"100-200","Over 200")))</f>
        <v>Under 50</v>
      </c>
      <c r="G724" t="str">
        <f>IF(FurnitureData[[#This Row],[sold]]=0,"No Sales",IF(FurnitureData[[#This Row],[sold]]&lt;=10,"Low Sales",IF(FurnitureData[[#This Row],[sold]]&lt;=50,"Medium Sales","High Sales")))</f>
        <v>Medium Sales</v>
      </c>
      <c r="H724" s="1">
        <f>IF(FurnitureData[[#This Row],[price]]&gt;0,FurnitureData[[#This Row],[sold]]/FurnitureData[[#This Row],[price]],0)</f>
        <v>0.91264667535853972</v>
      </c>
      <c r="I724" s="1">
        <f>LEN(FurnitureData[[#This Row],[productTitle]])</f>
        <v>92</v>
      </c>
      <c r="J724" s="1"/>
    </row>
    <row r="725" spans="1:10" x14ac:dyDescent="0.3">
      <c r="A725" s="1" t="s">
        <v>642</v>
      </c>
      <c r="B725" s="7">
        <v>256.26</v>
      </c>
      <c r="C725" s="8">
        <v>2</v>
      </c>
      <c r="D725" s="1" t="s">
        <v>5</v>
      </c>
      <c r="E725" s="5">
        <f>FurnitureData[[#This Row],[price]]*FurnitureData[[#This Row],[sold]]</f>
        <v>512.52</v>
      </c>
      <c r="F725" t="str">
        <f>IF(FurnitureData[[#This Row],[price]]&lt;50,"Under 50",IF(FurnitureData[[#This Row],[price]]&lt;100,"50-100",IF(FurnitureData[[#This Row],[price]]&lt;200,"100-200","Over 200")))</f>
        <v>Over 200</v>
      </c>
      <c r="G725" t="str">
        <f>IF(FurnitureData[[#This Row],[sold]]=0,"No Sales",IF(FurnitureData[[#This Row],[sold]]&lt;=10,"Low Sales",IF(FurnitureData[[#This Row],[sold]]&lt;=50,"Medium Sales","High Sales")))</f>
        <v>Low Sales</v>
      </c>
      <c r="H725" s="1">
        <f>IF(FurnitureData[[#This Row],[price]]&gt;0,FurnitureData[[#This Row],[sold]]/FurnitureData[[#This Row],[price]],0)</f>
        <v>7.8045734800593148E-3</v>
      </c>
      <c r="I725" s="1">
        <f>LEN(FurnitureData[[#This Row],[productTitle]])</f>
        <v>117</v>
      </c>
      <c r="J725" s="1"/>
    </row>
    <row r="726" spans="1:10" x14ac:dyDescent="0.3">
      <c r="A726" s="1" t="s">
        <v>643</v>
      </c>
      <c r="B726" s="7">
        <v>31.75</v>
      </c>
      <c r="C726" s="8">
        <v>8</v>
      </c>
      <c r="D726" s="1" t="s">
        <v>5</v>
      </c>
      <c r="E726" s="5">
        <f>FurnitureData[[#This Row],[price]]*FurnitureData[[#This Row],[sold]]</f>
        <v>254</v>
      </c>
      <c r="F726" t="str">
        <f>IF(FurnitureData[[#This Row],[price]]&lt;50,"Under 50",IF(FurnitureData[[#This Row],[price]]&lt;100,"50-100",IF(FurnitureData[[#This Row],[price]]&lt;200,"100-200","Over 200")))</f>
        <v>Under 50</v>
      </c>
      <c r="G726" t="str">
        <f>IF(FurnitureData[[#This Row],[sold]]=0,"No Sales",IF(FurnitureData[[#This Row],[sold]]&lt;=10,"Low Sales",IF(FurnitureData[[#This Row],[sold]]&lt;=50,"Medium Sales","High Sales")))</f>
        <v>Low Sales</v>
      </c>
      <c r="H726" s="1">
        <f>IF(FurnitureData[[#This Row],[price]]&gt;0,FurnitureData[[#This Row],[sold]]/FurnitureData[[#This Row],[price]],0)</f>
        <v>0.25196850393700787</v>
      </c>
      <c r="I726" s="1">
        <f>LEN(FurnitureData[[#This Row],[productTitle]])</f>
        <v>105</v>
      </c>
      <c r="J726" s="1"/>
    </row>
    <row r="727" spans="1:10" x14ac:dyDescent="0.3">
      <c r="A727" s="1" t="s">
        <v>644</v>
      </c>
      <c r="B727" s="7">
        <v>184.67</v>
      </c>
      <c r="C727" s="8">
        <v>1</v>
      </c>
      <c r="D727" s="1" t="s">
        <v>5</v>
      </c>
      <c r="E727" s="5">
        <f>FurnitureData[[#This Row],[price]]*FurnitureData[[#This Row],[sold]]</f>
        <v>184.67</v>
      </c>
      <c r="F727" t="str">
        <f>IF(FurnitureData[[#This Row],[price]]&lt;50,"Under 50",IF(FurnitureData[[#This Row],[price]]&lt;100,"50-100",IF(FurnitureData[[#This Row],[price]]&lt;200,"100-200","Over 200")))</f>
        <v>100-200</v>
      </c>
      <c r="G727" t="str">
        <f>IF(FurnitureData[[#This Row],[sold]]=0,"No Sales",IF(FurnitureData[[#This Row],[sold]]&lt;=10,"Low Sales",IF(FurnitureData[[#This Row],[sold]]&lt;=50,"Medium Sales","High Sales")))</f>
        <v>Low Sales</v>
      </c>
      <c r="H727" s="1">
        <f>IF(FurnitureData[[#This Row],[price]]&gt;0,FurnitureData[[#This Row],[sold]]/FurnitureData[[#This Row],[price]],0)</f>
        <v>5.4150647100232848E-3</v>
      </c>
      <c r="I727" s="1">
        <f>LEN(FurnitureData[[#This Row],[productTitle]])</f>
        <v>127</v>
      </c>
      <c r="J727" s="1"/>
    </row>
    <row r="728" spans="1:10" x14ac:dyDescent="0.3">
      <c r="A728" s="1" t="s">
        <v>645</v>
      </c>
      <c r="B728" s="7">
        <v>140.88</v>
      </c>
      <c r="C728" s="8">
        <v>0</v>
      </c>
      <c r="D728" s="1" t="s">
        <v>5</v>
      </c>
      <c r="E728" s="5">
        <f>FurnitureData[[#This Row],[price]]*FurnitureData[[#This Row],[sold]]</f>
        <v>0</v>
      </c>
      <c r="F728" t="str">
        <f>IF(FurnitureData[[#This Row],[price]]&lt;50,"Under 50",IF(FurnitureData[[#This Row],[price]]&lt;100,"50-100",IF(FurnitureData[[#This Row],[price]]&lt;200,"100-200","Over 200")))</f>
        <v>100-200</v>
      </c>
      <c r="G728" t="str">
        <f>IF(FurnitureData[[#This Row],[sold]]=0,"No Sales",IF(FurnitureData[[#This Row],[sold]]&lt;=10,"Low Sales",IF(FurnitureData[[#This Row],[sold]]&lt;=50,"Medium Sales","High Sales")))</f>
        <v>No Sales</v>
      </c>
      <c r="H728" s="1">
        <f>IF(FurnitureData[[#This Row],[price]]&gt;0,FurnitureData[[#This Row],[sold]]/FurnitureData[[#This Row],[price]],0)</f>
        <v>0</v>
      </c>
      <c r="I728" s="1">
        <f>LEN(FurnitureData[[#This Row],[productTitle]])</f>
        <v>113</v>
      </c>
      <c r="J728" s="1"/>
    </row>
    <row r="729" spans="1:10" x14ac:dyDescent="0.3">
      <c r="A729" s="1" t="s">
        <v>646</v>
      </c>
      <c r="B729" s="7">
        <v>60.39</v>
      </c>
      <c r="C729" s="8">
        <v>0</v>
      </c>
      <c r="D729" s="1" t="s">
        <v>5</v>
      </c>
      <c r="E729" s="5">
        <f>FurnitureData[[#This Row],[price]]*FurnitureData[[#This Row],[sold]]</f>
        <v>0</v>
      </c>
      <c r="F729" t="str">
        <f>IF(FurnitureData[[#This Row],[price]]&lt;50,"Under 50",IF(FurnitureData[[#This Row],[price]]&lt;100,"50-100",IF(FurnitureData[[#This Row],[price]]&lt;200,"100-200","Over 200")))</f>
        <v>50-100</v>
      </c>
      <c r="G729" t="str">
        <f>IF(FurnitureData[[#This Row],[sold]]=0,"No Sales",IF(FurnitureData[[#This Row],[sold]]&lt;=10,"Low Sales",IF(FurnitureData[[#This Row],[sold]]&lt;=50,"Medium Sales","High Sales")))</f>
        <v>No Sales</v>
      </c>
      <c r="H729" s="1">
        <f>IF(FurnitureData[[#This Row],[price]]&gt;0,FurnitureData[[#This Row],[sold]]/FurnitureData[[#This Row],[price]],0)</f>
        <v>0</v>
      </c>
      <c r="I729" s="1">
        <f>LEN(FurnitureData[[#This Row],[productTitle]])</f>
        <v>79</v>
      </c>
      <c r="J729" s="1"/>
    </row>
    <row r="730" spans="1:10" x14ac:dyDescent="0.3">
      <c r="A730" s="1" t="s">
        <v>647</v>
      </c>
      <c r="B730" s="7">
        <v>72.38</v>
      </c>
      <c r="C730" s="8">
        <v>0</v>
      </c>
      <c r="D730" s="1" t="s">
        <v>5</v>
      </c>
      <c r="E730" s="5">
        <f>FurnitureData[[#This Row],[price]]*FurnitureData[[#This Row],[sold]]</f>
        <v>0</v>
      </c>
      <c r="F730" t="str">
        <f>IF(FurnitureData[[#This Row],[price]]&lt;50,"Under 50",IF(FurnitureData[[#This Row],[price]]&lt;100,"50-100",IF(FurnitureData[[#This Row],[price]]&lt;200,"100-200","Over 200")))</f>
        <v>50-100</v>
      </c>
      <c r="G730" t="str">
        <f>IF(FurnitureData[[#This Row],[sold]]=0,"No Sales",IF(FurnitureData[[#This Row],[sold]]&lt;=10,"Low Sales",IF(FurnitureData[[#This Row],[sold]]&lt;=50,"Medium Sales","High Sales")))</f>
        <v>No Sales</v>
      </c>
      <c r="H730" s="1">
        <f>IF(FurnitureData[[#This Row],[price]]&gt;0,FurnitureData[[#This Row],[sold]]/FurnitureData[[#This Row],[price]],0)</f>
        <v>0</v>
      </c>
      <c r="I730" s="1">
        <f>LEN(FurnitureData[[#This Row],[productTitle]])</f>
        <v>105</v>
      </c>
      <c r="J730" s="1"/>
    </row>
    <row r="731" spans="1:10" x14ac:dyDescent="0.3">
      <c r="A731" s="1" t="s">
        <v>648</v>
      </c>
      <c r="B731" s="7">
        <v>223.85</v>
      </c>
      <c r="C731" s="8">
        <v>30</v>
      </c>
      <c r="D731" s="1" t="s">
        <v>5</v>
      </c>
      <c r="E731" s="5">
        <f>FurnitureData[[#This Row],[price]]*FurnitureData[[#This Row],[sold]]</f>
        <v>6715.5</v>
      </c>
      <c r="F731" t="str">
        <f>IF(FurnitureData[[#This Row],[price]]&lt;50,"Under 50",IF(FurnitureData[[#This Row],[price]]&lt;100,"50-100",IF(FurnitureData[[#This Row],[price]]&lt;200,"100-200","Over 200")))</f>
        <v>Over 200</v>
      </c>
      <c r="G731" t="str">
        <f>IF(FurnitureData[[#This Row],[sold]]=0,"No Sales",IF(FurnitureData[[#This Row],[sold]]&lt;=10,"Low Sales",IF(FurnitureData[[#This Row],[sold]]&lt;=50,"Medium Sales","High Sales")))</f>
        <v>Medium Sales</v>
      </c>
      <c r="H731" s="1">
        <f>IF(FurnitureData[[#This Row],[price]]&gt;0,FurnitureData[[#This Row],[sold]]/FurnitureData[[#This Row],[price]],0)</f>
        <v>0.13401831583649765</v>
      </c>
      <c r="I731" s="1">
        <f>LEN(FurnitureData[[#This Row],[productTitle]])</f>
        <v>125</v>
      </c>
      <c r="J731" s="1"/>
    </row>
    <row r="732" spans="1:10" x14ac:dyDescent="0.3">
      <c r="A732" s="1" t="s">
        <v>649</v>
      </c>
      <c r="B732" s="7">
        <v>128.9</v>
      </c>
      <c r="C732" s="8">
        <v>0</v>
      </c>
      <c r="D732" s="1" t="s">
        <v>5</v>
      </c>
      <c r="E732" s="5">
        <f>FurnitureData[[#This Row],[price]]*FurnitureData[[#This Row],[sold]]</f>
        <v>0</v>
      </c>
      <c r="F732" t="str">
        <f>IF(FurnitureData[[#This Row],[price]]&lt;50,"Under 50",IF(FurnitureData[[#This Row],[price]]&lt;100,"50-100",IF(FurnitureData[[#This Row],[price]]&lt;200,"100-200","Over 200")))</f>
        <v>100-200</v>
      </c>
      <c r="G732" t="str">
        <f>IF(FurnitureData[[#This Row],[sold]]=0,"No Sales",IF(FurnitureData[[#This Row],[sold]]&lt;=10,"Low Sales",IF(FurnitureData[[#This Row],[sold]]&lt;=50,"Medium Sales","High Sales")))</f>
        <v>No Sales</v>
      </c>
      <c r="H732" s="1">
        <f>IF(FurnitureData[[#This Row],[price]]&gt;0,FurnitureData[[#This Row],[sold]]/FurnitureData[[#This Row],[price]],0)</f>
        <v>0</v>
      </c>
      <c r="I732" s="1">
        <f>LEN(FurnitureData[[#This Row],[productTitle]])</f>
        <v>114</v>
      </c>
      <c r="J732" s="1"/>
    </row>
    <row r="733" spans="1:10" x14ac:dyDescent="0.3">
      <c r="A733" s="1" t="s">
        <v>650</v>
      </c>
      <c r="B733" s="7">
        <v>243.12</v>
      </c>
      <c r="C733" s="8">
        <v>0</v>
      </c>
      <c r="D733" s="1" t="s">
        <v>5</v>
      </c>
      <c r="E733" s="5">
        <f>FurnitureData[[#This Row],[price]]*FurnitureData[[#This Row],[sold]]</f>
        <v>0</v>
      </c>
      <c r="F733" t="str">
        <f>IF(FurnitureData[[#This Row],[price]]&lt;50,"Under 50",IF(FurnitureData[[#This Row],[price]]&lt;100,"50-100",IF(FurnitureData[[#This Row],[price]]&lt;200,"100-200","Over 200")))</f>
        <v>Over 200</v>
      </c>
      <c r="G733" t="str">
        <f>IF(FurnitureData[[#This Row],[sold]]=0,"No Sales",IF(FurnitureData[[#This Row],[sold]]&lt;=10,"Low Sales",IF(FurnitureData[[#This Row],[sold]]&lt;=50,"Medium Sales","High Sales")))</f>
        <v>No Sales</v>
      </c>
      <c r="H733" s="1">
        <f>IF(FurnitureData[[#This Row],[price]]&gt;0,FurnitureData[[#This Row],[sold]]/FurnitureData[[#This Row],[price]],0)</f>
        <v>0</v>
      </c>
      <c r="I733" s="1">
        <f>LEN(FurnitureData[[#This Row],[productTitle]])</f>
        <v>100</v>
      </c>
      <c r="J733" s="1"/>
    </row>
    <row r="734" spans="1:10" x14ac:dyDescent="0.3">
      <c r="A734" s="1" t="s">
        <v>651</v>
      </c>
      <c r="B734" s="7">
        <v>192.04</v>
      </c>
      <c r="C734" s="8">
        <v>14</v>
      </c>
      <c r="D734" s="1" t="s">
        <v>5</v>
      </c>
      <c r="E734" s="5">
        <f>FurnitureData[[#This Row],[price]]*FurnitureData[[#This Row],[sold]]</f>
        <v>2688.56</v>
      </c>
      <c r="F734" t="str">
        <f>IF(FurnitureData[[#This Row],[price]]&lt;50,"Under 50",IF(FurnitureData[[#This Row],[price]]&lt;100,"50-100",IF(FurnitureData[[#This Row],[price]]&lt;200,"100-200","Over 200")))</f>
        <v>100-200</v>
      </c>
      <c r="G734" t="str">
        <f>IF(FurnitureData[[#This Row],[sold]]=0,"No Sales",IF(FurnitureData[[#This Row],[sold]]&lt;=10,"Low Sales",IF(FurnitureData[[#This Row],[sold]]&lt;=50,"Medium Sales","High Sales")))</f>
        <v>Medium Sales</v>
      </c>
      <c r="H734" s="1">
        <f>IF(FurnitureData[[#This Row],[price]]&gt;0,FurnitureData[[#This Row],[sold]]/FurnitureData[[#This Row],[price]],0)</f>
        <v>7.2901478858571137E-2</v>
      </c>
      <c r="I734" s="1">
        <f>LEN(FurnitureData[[#This Row],[productTitle]])</f>
        <v>124</v>
      </c>
      <c r="J734" s="1"/>
    </row>
    <row r="735" spans="1:10" x14ac:dyDescent="0.3">
      <c r="A735" s="1" t="s">
        <v>652</v>
      </c>
      <c r="B735" s="7">
        <v>202.87</v>
      </c>
      <c r="C735" s="8">
        <v>1</v>
      </c>
      <c r="D735" s="1" t="s">
        <v>5</v>
      </c>
      <c r="E735" s="5">
        <f>FurnitureData[[#This Row],[price]]*FurnitureData[[#This Row],[sold]]</f>
        <v>202.87</v>
      </c>
      <c r="F735" t="str">
        <f>IF(FurnitureData[[#This Row],[price]]&lt;50,"Under 50",IF(FurnitureData[[#This Row],[price]]&lt;100,"50-100",IF(FurnitureData[[#This Row],[price]]&lt;200,"100-200","Over 200")))</f>
        <v>Over 200</v>
      </c>
      <c r="G735" t="str">
        <f>IF(FurnitureData[[#This Row],[sold]]=0,"No Sales",IF(FurnitureData[[#This Row],[sold]]&lt;=10,"Low Sales",IF(FurnitureData[[#This Row],[sold]]&lt;=50,"Medium Sales","High Sales")))</f>
        <v>Low Sales</v>
      </c>
      <c r="H735" s="1">
        <f>IF(FurnitureData[[#This Row],[price]]&gt;0,FurnitureData[[#This Row],[sold]]/FurnitureData[[#This Row],[price]],0)</f>
        <v>4.929265046581555E-3</v>
      </c>
      <c r="I735" s="1">
        <f>LEN(FurnitureData[[#This Row],[productTitle]])</f>
        <v>106</v>
      </c>
      <c r="J735" s="1"/>
    </row>
    <row r="736" spans="1:10" x14ac:dyDescent="0.3">
      <c r="A736" s="1" t="s">
        <v>653</v>
      </c>
      <c r="B736" s="7">
        <v>59.34</v>
      </c>
      <c r="C736" s="8">
        <v>0</v>
      </c>
      <c r="D736" s="1" t="s">
        <v>5</v>
      </c>
      <c r="E736" s="5">
        <f>FurnitureData[[#This Row],[price]]*FurnitureData[[#This Row],[sold]]</f>
        <v>0</v>
      </c>
      <c r="F736" t="str">
        <f>IF(FurnitureData[[#This Row],[price]]&lt;50,"Under 50",IF(FurnitureData[[#This Row],[price]]&lt;100,"50-100",IF(FurnitureData[[#This Row],[price]]&lt;200,"100-200","Over 200")))</f>
        <v>50-100</v>
      </c>
      <c r="G736" t="str">
        <f>IF(FurnitureData[[#This Row],[sold]]=0,"No Sales",IF(FurnitureData[[#This Row],[sold]]&lt;=10,"Low Sales",IF(FurnitureData[[#This Row],[sold]]&lt;=50,"Medium Sales","High Sales")))</f>
        <v>No Sales</v>
      </c>
      <c r="H736" s="1">
        <f>IF(FurnitureData[[#This Row],[price]]&gt;0,FurnitureData[[#This Row],[sold]]/FurnitureData[[#This Row],[price]],0)</f>
        <v>0</v>
      </c>
      <c r="I736" s="1">
        <f>LEN(FurnitureData[[#This Row],[productTitle]])</f>
        <v>95</v>
      </c>
      <c r="J736" s="1"/>
    </row>
    <row r="737" spans="1:10" x14ac:dyDescent="0.3">
      <c r="A737" s="1" t="s">
        <v>654</v>
      </c>
      <c r="B737" s="7">
        <v>98.28</v>
      </c>
      <c r="C737" s="8">
        <v>0</v>
      </c>
      <c r="D737" s="1" t="s">
        <v>5</v>
      </c>
      <c r="E737" s="5">
        <f>FurnitureData[[#This Row],[price]]*FurnitureData[[#This Row],[sold]]</f>
        <v>0</v>
      </c>
      <c r="F737" t="str">
        <f>IF(FurnitureData[[#This Row],[price]]&lt;50,"Under 50",IF(FurnitureData[[#This Row],[price]]&lt;100,"50-100",IF(FurnitureData[[#This Row],[price]]&lt;200,"100-200","Over 200")))</f>
        <v>50-100</v>
      </c>
      <c r="G737" t="str">
        <f>IF(FurnitureData[[#This Row],[sold]]=0,"No Sales",IF(FurnitureData[[#This Row],[sold]]&lt;=10,"Low Sales",IF(FurnitureData[[#This Row],[sold]]&lt;=50,"Medium Sales","High Sales")))</f>
        <v>No Sales</v>
      </c>
      <c r="H737" s="1">
        <f>IF(FurnitureData[[#This Row],[price]]&gt;0,FurnitureData[[#This Row],[sold]]/FurnitureData[[#This Row],[price]],0)</f>
        <v>0</v>
      </c>
      <c r="I737" s="1">
        <f>LEN(FurnitureData[[#This Row],[productTitle]])</f>
        <v>117</v>
      </c>
      <c r="J737" s="1"/>
    </row>
    <row r="738" spans="1:10" x14ac:dyDescent="0.3">
      <c r="A738" s="1" t="s">
        <v>655</v>
      </c>
      <c r="B738" s="7">
        <v>92.66</v>
      </c>
      <c r="C738" s="8">
        <v>30</v>
      </c>
      <c r="D738" s="1" t="s">
        <v>5</v>
      </c>
      <c r="E738" s="5">
        <f>FurnitureData[[#This Row],[price]]*FurnitureData[[#This Row],[sold]]</f>
        <v>2779.7999999999997</v>
      </c>
      <c r="F738" t="str">
        <f>IF(FurnitureData[[#This Row],[price]]&lt;50,"Under 50",IF(FurnitureData[[#This Row],[price]]&lt;100,"50-100",IF(FurnitureData[[#This Row],[price]]&lt;200,"100-200","Over 200")))</f>
        <v>50-100</v>
      </c>
      <c r="G738" t="str">
        <f>IF(FurnitureData[[#This Row],[sold]]=0,"No Sales",IF(FurnitureData[[#This Row],[sold]]&lt;=10,"Low Sales",IF(FurnitureData[[#This Row],[sold]]&lt;=50,"Medium Sales","High Sales")))</f>
        <v>Medium Sales</v>
      </c>
      <c r="H738" s="1">
        <f>IF(FurnitureData[[#This Row],[price]]&gt;0,FurnitureData[[#This Row],[sold]]/FurnitureData[[#This Row],[price]],0)</f>
        <v>0.32376429958989855</v>
      </c>
      <c r="I738" s="1">
        <f>LEN(FurnitureData[[#This Row],[productTitle]])</f>
        <v>124</v>
      </c>
      <c r="J738" s="1"/>
    </row>
    <row r="739" spans="1:10" x14ac:dyDescent="0.3">
      <c r="A739" s="1" t="s">
        <v>656</v>
      </c>
      <c r="B739" s="7">
        <v>54.64</v>
      </c>
      <c r="C739" s="8">
        <v>22</v>
      </c>
      <c r="D739" s="1" t="s">
        <v>5</v>
      </c>
      <c r="E739" s="5">
        <f>FurnitureData[[#This Row],[price]]*FurnitureData[[#This Row],[sold]]</f>
        <v>1202.08</v>
      </c>
      <c r="F739" t="str">
        <f>IF(FurnitureData[[#This Row],[price]]&lt;50,"Under 50",IF(FurnitureData[[#This Row],[price]]&lt;100,"50-100",IF(FurnitureData[[#This Row],[price]]&lt;200,"100-200","Over 200")))</f>
        <v>50-100</v>
      </c>
      <c r="G739" t="str">
        <f>IF(FurnitureData[[#This Row],[sold]]=0,"No Sales",IF(FurnitureData[[#This Row],[sold]]&lt;=10,"Low Sales",IF(FurnitureData[[#This Row],[sold]]&lt;=50,"Medium Sales","High Sales")))</f>
        <v>Medium Sales</v>
      </c>
      <c r="H739" s="1">
        <f>IF(FurnitureData[[#This Row],[price]]&gt;0,FurnitureData[[#This Row],[sold]]/FurnitureData[[#This Row],[price]],0)</f>
        <v>0.40263543191800877</v>
      </c>
      <c r="I739" s="1">
        <f>LEN(FurnitureData[[#This Row],[productTitle]])</f>
        <v>127</v>
      </c>
      <c r="J739" s="1"/>
    </row>
    <row r="740" spans="1:10" x14ac:dyDescent="0.3">
      <c r="A740" s="1" t="s">
        <v>657</v>
      </c>
      <c r="B740" s="7">
        <v>209.8</v>
      </c>
      <c r="C740" s="8">
        <v>9</v>
      </c>
      <c r="D740" s="1" t="s">
        <v>5</v>
      </c>
      <c r="E740" s="5">
        <f>FurnitureData[[#This Row],[price]]*FurnitureData[[#This Row],[sold]]</f>
        <v>1888.2</v>
      </c>
      <c r="F740" t="str">
        <f>IF(FurnitureData[[#This Row],[price]]&lt;50,"Under 50",IF(FurnitureData[[#This Row],[price]]&lt;100,"50-100",IF(FurnitureData[[#This Row],[price]]&lt;200,"100-200","Over 200")))</f>
        <v>Over 200</v>
      </c>
      <c r="G740" t="str">
        <f>IF(FurnitureData[[#This Row],[sold]]=0,"No Sales",IF(FurnitureData[[#This Row],[sold]]&lt;=10,"Low Sales",IF(FurnitureData[[#This Row],[sold]]&lt;=50,"Medium Sales","High Sales")))</f>
        <v>Low Sales</v>
      </c>
      <c r="H740" s="1">
        <f>IF(FurnitureData[[#This Row],[price]]&gt;0,FurnitureData[[#This Row],[sold]]/FurnitureData[[#This Row],[price]],0)</f>
        <v>4.2897998093422304E-2</v>
      </c>
      <c r="I740" s="1">
        <f>LEN(FurnitureData[[#This Row],[productTitle]])</f>
        <v>119</v>
      </c>
      <c r="J740" s="1"/>
    </row>
    <row r="741" spans="1:10" x14ac:dyDescent="0.3">
      <c r="A741" s="1" t="s">
        <v>658</v>
      </c>
      <c r="B741" s="7">
        <v>271.25</v>
      </c>
      <c r="C741" s="8">
        <v>0</v>
      </c>
      <c r="D741" s="1" t="s">
        <v>5</v>
      </c>
      <c r="E741" s="5">
        <f>FurnitureData[[#This Row],[price]]*FurnitureData[[#This Row],[sold]]</f>
        <v>0</v>
      </c>
      <c r="F741" t="str">
        <f>IF(FurnitureData[[#This Row],[price]]&lt;50,"Under 50",IF(FurnitureData[[#This Row],[price]]&lt;100,"50-100",IF(FurnitureData[[#This Row],[price]]&lt;200,"100-200","Over 200")))</f>
        <v>Over 200</v>
      </c>
      <c r="G741" t="str">
        <f>IF(FurnitureData[[#This Row],[sold]]=0,"No Sales",IF(FurnitureData[[#This Row],[sold]]&lt;=10,"Low Sales",IF(FurnitureData[[#This Row],[sold]]&lt;=50,"Medium Sales","High Sales")))</f>
        <v>No Sales</v>
      </c>
      <c r="H741" s="1">
        <f>IF(FurnitureData[[#This Row],[price]]&gt;0,FurnitureData[[#This Row],[sold]]/FurnitureData[[#This Row],[price]],0)</f>
        <v>0</v>
      </c>
      <c r="I741" s="1">
        <f>LEN(FurnitureData[[#This Row],[productTitle]])</f>
        <v>117</v>
      </c>
      <c r="J741" s="1"/>
    </row>
    <row r="742" spans="1:10" x14ac:dyDescent="0.3">
      <c r="A742" s="1" t="s">
        <v>659</v>
      </c>
      <c r="B742" s="7">
        <v>226.44</v>
      </c>
      <c r="C742" s="8">
        <v>1</v>
      </c>
      <c r="D742" s="1" t="s">
        <v>5</v>
      </c>
      <c r="E742" s="5">
        <f>FurnitureData[[#This Row],[price]]*FurnitureData[[#This Row],[sold]]</f>
        <v>226.44</v>
      </c>
      <c r="F742" t="str">
        <f>IF(FurnitureData[[#This Row],[price]]&lt;50,"Under 50",IF(FurnitureData[[#This Row],[price]]&lt;100,"50-100",IF(FurnitureData[[#This Row],[price]]&lt;200,"100-200","Over 200")))</f>
        <v>Over 200</v>
      </c>
      <c r="G742" t="str">
        <f>IF(FurnitureData[[#This Row],[sold]]=0,"No Sales",IF(FurnitureData[[#This Row],[sold]]&lt;=10,"Low Sales",IF(FurnitureData[[#This Row],[sold]]&lt;=50,"Medium Sales","High Sales")))</f>
        <v>Low Sales</v>
      </c>
      <c r="H742" s="1">
        <f>IF(FurnitureData[[#This Row],[price]]&gt;0,FurnitureData[[#This Row],[sold]]/FurnitureData[[#This Row],[price]],0)</f>
        <v>4.4161808867691221E-3</v>
      </c>
      <c r="I742" s="1">
        <f>LEN(FurnitureData[[#This Row],[productTitle]])</f>
        <v>119</v>
      </c>
      <c r="J742" s="1"/>
    </row>
    <row r="743" spans="1:10" x14ac:dyDescent="0.3">
      <c r="A743" s="1" t="s">
        <v>660</v>
      </c>
      <c r="B743" s="7">
        <v>159.63999999999999</v>
      </c>
      <c r="C743" s="8">
        <v>1</v>
      </c>
      <c r="D743" s="1" t="s">
        <v>5</v>
      </c>
      <c r="E743" s="5">
        <f>FurnitureData[[#This Row],[price]]*FurnitureData[[#This Row],[sold]]</f>
        <v>159.63999999999999</v>
      </c>
      <c r="F743" t="str">
        <f>IF(FurnitureData[[#This Row],[price]]&lt;50,"Under 50",IF(FurnitureData[[#This Row],[price]]&lt;100,"50-100",IF(FurnitureData[[#This Row],[price]]&lt;200,"100-200","Over 200")))</f>
        <v>100-200</v>
      </c>
      <c r="G743" t="str">
        <f>IF(FurnitureData[[#This Row],[sold]]=0,"No Sales",IF(FurnitureData[[#This Row],[sold]]&lt;=10,"Low Sales",IF(FurnitureData[[#This Row],[sold]]&lt;=50,"Medium Sales","High Sales")))</f>
        <v>Low Sales</v>
      </c>
      <c r="H743" s="1">
        <f>IF(FurnitureData[[#This Row],[price]]&gt;0,FurnitureData[[#This Row],[sold]]/FurnitureData[[#This Row],[price]],0)</f>
        <v>6.2640942119769486E-3</v>
      </c>
      <c r="I743" s="1">
        <f>LEN(FurnitureData[[#This Row],[productTitle]])</f>
        <v>127</v>
      </c>
      <c r="J743" s="1"/>
    </row>
    <row r="744" spans="1:10" x14ac:dyDescent="0.3">
      <c r="A744" s="1" t="s">
        <v>661</v>
      </c>
      <c r="B744" s="7">
        <v>130.75</v>
      </c>
      <c r="C744" s="8">
        <v>21</v>
      </c>
      <c r="D744" s="1" t="s">
        <v>5</v>
      </c>
      <c r="E744" s="5">
        <f>FurnitureData[[#This Row],[price]]*FurnitureData[[#This Row],[sold]]</f>
        <v>2745.75</v>
      </c>
      <c r="F744" t="str">
        <f>IF(FurnitureData[[#This Row],[price]]&lt;50,"Under 50",IF(FurnitureData[[#This Row],[price]]&lt;100,"50-100",IF(FurnitureData[[#This Row],[price]]&lt;200,"100-200","Over 200")))</f>
        <v>100-200</v>
      </c>
      <c r="G744" t="str">
        <f>IF(FurnitureData[[#This Row],[sold]]=0,"No Sales",IF(FurnitureData[[#This Row],[sold]]&lt;=10,"Low Sales",IF(FurnitureData[[#This Row],[sold]]&lt;=50,"Medium Sales","High Sales")))</f>
        <v>Medium Sales</v>
      </c>
      <c r="H744" s="1">
        <f>IF(FurnitureData[[#This Row],[price]]&gt;0,FurnitureData[[#This Row],[sold]]/FurnitureData[[#This Row],[price]],0)</f>
        <v>0.16061185468451242</v>
      </c>
      <c r="I744" s="1">
        <f>LEN(FurnitureData[[#This Row],[productTitle]])</f>
        <v>106</v>
      </c>
      <c r="J744" s="1"/>
    </row>
    <row r="745" spans="1:10" x14ac:dyDescent="0.3">
      <c r="A745" s="1" t="s">
        <v>662</v>
      </c>
      <c r="B745" s="7">
        <v>233.06</v>
      </c>
      <c r="C745" s="8">
        <v>1</v>
      </c>
      <c r="D745" s="1" t="s">
        <v>5</v>
      </c>
      <c r="E745" s="5">
        <f>FurnitureData[[#This Row],[price]]*FurnitureData[[#This Row],[sold]]</f>
        <v>233.06</v>
      </c>
      <c r="F745" t="str">
        <f>IF(FurnitureData[[#This Row],[price]]&lt;50,"Under 50",IF(FurnitureData[[#This Row],[price]]&lt;100,"50-100",IF(FurnitureData[[#This Row],[price]]&lt;200,"100-200","Over 200")))</f>
        <v>Over 200</v>
      </c>
      <c r="G745" t="str">
        <f>IF(FurnitureData[[#This Row],[sold]]=0,"No Sales",IF(FurnitureData[[#This Row],[sold]]&lt;=10,"Low Sales",IF(FurnitureData[[#This Row],[sold]]&lt;=50,"Medium Sales","High Sales")))</f>
        <v>Low Sales</v>
      </c>
      <c r="H745" s="1">
        <f>IF(FurnitureData[[#This Row],[price]]&gt;0,FurnitureData[[#This Row],[sold]]/FurnitureData[[#This Row],[price]],0)</f>
        <v>4.2907405818244232E-3</v>
      </c>
      <c r="I745" s="1">
        <f>LEN(FurnitureData[[#This Row],[productTitle]])</f>
        <v>127</v>
      </c>
      <c r="J745" s="1"/>
    </row>
    <row r="746" spans="1:10" x14ac:dyDescent="0.3">
      <c r="A746" s="1" t="s">
        <v>227</v>
      </c>
      <c r="B746" s="7">
        <v>114.07</v>
      </c>
      <c r="C746" s="8">
        <v>0</v>
      </c>
      <c r="D746" s="1" t="s">
        <v>5</v>
      </c>
      <c r="E746" s="5">
        <f>FurnitureData[[#This Row],[price]]*FurnitureData[[#This Row],[sold]]</f>
        <v>0</v>
      </c>
      <c r="F746" t="str">
        <f>IF(FurnitureData[[#This Row],[price]]&lt;50,"Under 50",IF(FurnitureData[[#This Row],[price]]&lt;100,"50-100",IF(FurnitureData[[#This Row],[price]]&lt;200,"100-200","Over 200")))</f>
        <v>100-200</v>
      </c>
      <c r="G746" t="str">
        <f>IF(FurnitureData[[#This Row],[sold]]=0,"No Sales",IF(FurnitureData[[#This Row],[sold]]&lt;=10,"Low Sales",IF(FurnitureData[[#This Row],[sold]]&lt;=50,"Medium Sales","High Sales")))</f>
        <v>No Sales</v>
      </c>
      <c r="H746" s="1">
        <f>IF(FurnitureData[[#This Row],[price]]&gt;0,FurnitureData[[#This Row],[sold]]/FurnitureData[[#This Row],[price]],0)</f>
        <v>0</v>
      </c>
      <c r="I746" s="1">
        <f>LEN(FurnitureData[[#This Row],[productTitle]])</f>
        <v>122</v>
      </c>
      <c r="J746" s="1"/>
    </row>
    <row r="747" spans="1:10" x14ac:dyDescent="0.3">
      <c r="A747" s="1" t="s">
        <v>663</v>
      </c>
      <c r="B747" s="7">
        <v>281.10000000000002</v>
      </c>
      <c r="C747" s="8">
        <v>1</v>
      </c>
      <c r="D747" s="1" t="s">
        <v>5</v>
      </c>
      <c r="E747" s="5">
        <f>FurnitureData[[#This Row],[price]]*FurnitureData[[#This Row],[sold]]</f>
        <v>281.10000000000002</v>
      </c>
      <c r="F747" t="str">
        <f>IF(FurnitureData[[#This Row],[price]]&lt;50,"Under 50",IF(FurnitureData[[#This Row],[price]]&lt;100,"50-100",IF(FurnitureData[[#This Row],[price]]&lt;200,"100-200","Over 200")))</f>
        <v>Over 200</v>
      </c>
      <c r="G747" t="str">
        <f>IF(FurnitureData[[#This Row],[sold]]=0,"No Sales",IF(FurnitureData[[#This Row],[sold]]&lt;=10,"Low Sales",IF(FurnitureData[[#This Row],[sold]]&lt;=50,"Medium Sales","High Sales")))</f>
        <v>Low Sales</v>
      </c>
      <c r="H747" s="1">
        <f>IF(FurnitureData[[#This Row],[price]]&gt;0,FurnitureData[[#This Row],[sold]]/FurnitureData[[#This Row],[price]],0)</f>
        <v>3.557452863749555E-3</v>
      </c>
      <c r="I747" s="1">
        <f>LEN(FurnitureData[[#This Row],[productTitle]])</f>
        <v>122</v>
      </c>
      <c r="J747" s="1"/>
    </row>
    <row r="748" spans="1:10" x14ac:dyDescent="0.3">
      <c r="A748" s="1" t="s">
        <v>664</v>
      </c>
      <c r="B748" s="7">
        <v>284.24</v>
      </c>
      <c r="C748" s="8">
        <v>0</v>
      </c>
      <c r="D748" s="1" t="s">
        <v>5</v>
      </c>
      <c r="E748" s="5">
        <f>FurnitureData[[#This Row],[price]]*FurnitureData[[#This Row],[sold]]</f>
        <v>0</v>
      </c>
      <c r="F748" t="str">
        <f>IF(FurnitureData[[#This Row],[price]]&lt;50,"Under 50",IF(FurnitureData[[#This Row],[price]]&lt;100,"50-100",IF(FurnitureData[[#This Row],[price]]&lt;200,"100-200","Over 200")))</f>
        <v>Over 200</v>
      </c>
      <c r="G748" t="str">
        <f>IF(FurnitureData[[#This Row],[sold]]=0,"No Sales",IF(FurnitureData[[#This Row],[sold]]&lt;=10,"Low Sales",IF(FurnitureData[[#This Row],[sold]]&lt;=50,"Medium Sales","High Sales")))</f>
        <v>No Sales</v>
      </c>
      <c r="H748" s="1">
        <f>IF(FurnitureData[[#This Row],[price]]&gt;0,FurnitureData[[#This Row],[sold]]/FurnitureData[[#This Row],[price]],0)</f>
        <v>0</v>
      </c>
      <c r="I748" s="1">
        <f>LEN(FurnitureData[[#This Row],[productTitle]])</f>
        <v>111</v>
      </c>
      <c r="J748" s="1"/>
    </row>
    <row r="749" spans="1:10" x14ac:dyDescent="0.3">
      <c r="A749" s="1" t="s">
        <v>665</v>
      </c>
      <c r="B749" s="7">
        <v>153.09</v>
      </c>
      <c r="C749" s="8">
        <v>0</v>
      </c>
      <c r="D749" s="1" t="s">
        <v>5</v>
      </c>
      <c r="E749" s="5">
        <f>FurnitureData[[#This Row],[price]]*FurnitureData[[#This Row],[sold]]</f>
        <v>0</v>
      </c>
      <c r="F749" t="str">
        <f>IF(FurnitureData[[#This Row],[price]]&lt;50,"Under 50",IF(FurnitureData[[#This Row],[price]]&lt;100,"50-100",IF(FurnitureData[[#This Row],[price]]&lt;200,"100-200","Over 200")))</f>
        <v>100-200</v>
      </c>
      <c r="G749" t="str">
        <f>IF(FurnitureData[[#This Row],[sold]]=0,"No Sales",IF(FurnitureData[[#This Row],[sold]]&lt;=10,"Low Sales",IF(FurnitureData[[#This Row],[sold]]&lt;=50,"Medium Sales","High Sales")))</f>
        <v>No Sales</v>
      </c>
      <c r="H749" s="1">
        <f>IF(FurnitureData[[#This Row],[price]]&gt;0,FurnitureData[[#This Row],[sold]]/FurnitureData[[#This Row],[price]],0)</f>
        <v>0</v>
      </c>
      <c r="I749" s="1">
        <f>LEN(FurnitureData[[#This Row],[productTitle]])</f>
        <v>127</v>
      </c>
      <c r="J749" s="1"/>
    </row>
    <row r="750" spans="1:10" x14ac:dyDescent="0.3">
      <c r="A750" s="1" t="s">
        <v>666</v>
      </c>
      <c r="B750" s="7">
        <v>187.78</v>
      </c>
      <c r="C750" s="8">
        <v>1</v>
      </c>
      <c r="D750" s="1" t="s">
        <v>5</v>
      </c>
      <c r="E750" s="5">
        <f>FurnitureData[[#This Row],[price]]*FurnitureData[[#This Row],[sold]]</f>
        <v>187.78</v>
      </c>
      <c r="F750" t="str">
        <f>IF(FurnitureData[[#This Row],[price]]&lt;50,"Under 50",IF(FurnitureData[[#This Row],[price]]&lt;100,"50-100",IF(FurnitureData[[#This Row],[price]]&lt;200,"100-200","Over 200")))</f>
        <v>100-200</v>
      </c>
      <c r="G750" t="str">
        <f>IF(FurnitureData[[#This Row],[sold]]=0,"No Sales",IF(FurnitureData[[#This Row],[sold]]&lt;=10,"Low Sales",IF(FurnitureData[[#This Row],[sold]]&lt;=50,"Medium Sales","High Sales")))</f>
        <v>Low Sales</v>
      </c>
      <c r="H750" s="1">
        <f>IF(FurnitureData[[#This Row],[price]]&gt;0,FurnitureData[[#This Row],[sold]]/FurnitureData[[#This Row],[price]],0)</f>
        <v>5.3253807647246779E-3</v>
      </c>
      <c r="I750" s="1">
        <f>LEN(FurnitureData[[#This Row],[productTitle]])</f>
        <v>121</v>
      </c>
      <c r="J750" s="1"/>
    </row>
    <row r="751" spans="1:10" x14ac:dyDescent="0.3">
      <c r="A751" s="1" t="s">
        <v>667</v>
      </c>
      <c r="B751" s="7">
        <v>491.64</v>
      </c>
      <c r="C751" s="8">
        <v>0</v>
      </c>
      <c r="D751" s="1" t="s">
        <v>5</v>
      </c>
      <c r="E751" s="5">
        <f>FurnitureData[[#This Row],[price]]*FurnitureData[[#This Row],[sold]]</f>
        <v>0</v>
      </c>
      <c r="F751" t="str">
        <f>IF(FurnitureData[[#This Row],[price]]&lt;50,"Under 50",IF(FurnitureData[[#This Row],[price]]&lt;100,"50-100",IF(FurnitureData[[#This Row],[price]]&lt;200,"100-200","Over 200")))</f>
        <v>Over 200</v>
      </c>
      <c r="G751" t="str">
        <f>IF(FurnitureData[[#This Row],[sold]]=0,"No Sales",IF(FurnitureData[[#This Row],[sold]]&lt;=10,"Low Sales",IF(FurnitureData[[#This Row],[sold]]&lt;=50,"Medium Sales","High Sales")))</f>
        <v>No Sales</v>
      </c>
      <c r="H751" s="1">
        <f>IF(FurnitureData[[#This Row],[price]]&gt;0,FurnitureData[[#This Row],[sold]]/FurnitureData[[#This Row],[price]],0)</f>
        <v>0</v>
      </c>
      <c r="I751" s="1">
        <f>LEN(FurnitureData[[#This Row],[productTitle]])</f>
        <v>120</v>
      </c>
      <c r="J751" s="1"/>
    </row>
    <row r="752" spans="1:10" x14ac:dyDescent="0.3">
      <c r="A752" s="1" t="s">
        <v>668</v>
      </c>
      <c r="B752" s="7">
        <v>70.37</v>
      </c>
      <c r="C752" s="8">
        <v>1</v>
      </c>
      <c r="D752" s="1" t="s">
        <v>5</v>
      </c>
      <c r="E752" s="5">
        <f>FurnitureData[[#This Row],[price]]*FurnitureData[[#This Row],[sold]]</f>
        <v>70.37</v>
      </c>
      <c r="F752" t="str">
        <f>IF(FurnitureData[[#This Row],[price]]&lt;50,"Under 50",IF(FurnitureData[[#This Row],[price]]&lt;100,"50-100",IF(FurnitureData[[#This Row],[price]]&lt;200,"100-200","Over 200")))</f>
        <v>50-100</v>
      </c>
      <c r="G752" t="str">
        <f>IF(FurnitureData[[#This Row],[sold]]=0,"No Sales",IF(FurnitureData[[#This Row],[sold]]&lt;=10,"Low Sales",IF(FurnitureData[[#This Row],[sold]]&lt;=50,"Medium Sales","High Sales")))</f>
        <v>Low Sales</v>
      </c>
      <c r="H752" s="1">
        <f>IF(FurnitureData[[#This Row],[price]]&gt;0,FurnitureData[[#This Row],[sold]]/FurnitureData[[#This Row],[price]],0)</f>
        <v>1.4210601108426885E-2</v>
      </c>
      <c r="I752" s="1">
        <f>LEN(FurnitureData[[#This Row],[productTitle]])</f>
        <v>118</v>
      </c>
      <c r="J752" s="1"/>
    </row>
    <row r="753" spans="1:10" x14ac:dyDescent="0.3">
      <c r="A753" s="1" t="s">
        <v>669</v>
      </c>
      <c r="B753" s="7">
        <v>348.52</v>
      </c>
      <c r="C753" s="8">
        <v>0</v>
      </c>
      <c r="D753" s="1" t="s">
        <v>5</v>
      </c>
      <c r="E753" s="5">
        <f>FurnitureData[[#This Row],[price]]*FurnitureData[[#This Row],[sold]]</f>
        <v>0</v>
      </c>
      <c r="F753" t="str">
        <f>IF(FurnitureData[[#This Row],[price]]&lt;50,"Under 50",IF(FurnitureData[[#This Row],[price]]&lt;100,"50-100",IF(FurnitureData[[#This Row],[price]]&lt;200,"100-200","Over 200")))</f>
        <v>Over 200</v>
      </c>
      <c r="G753" t="str">
        <f>IF(FurnitureData[[#This Row],[sold]]=0,"No Sales",IF(FurnitureData[[#This Row],[sold]]&lt;=10,"Low Sales",IF(FurnitureData[[#This Row],[sold]]&lt;=50,"Medium Sales","High Sales")))</f>
        <v>No Sales</v>
      </c>
      <c r="H753" s="1">
        <f>IF(FurnitureData[[#This Row],[price]]&gt;0,FurnitureData[[#This Row],[sold]]/FurnitureData[[#This Row],[price]],0)</f>
        <v>0</v>
      </c>
      <c r="I753" s="1">
        <f>LEN(FurnitureData[[#This Row],[productTitle]])</f>
        <v>126</v>
      </c>
      <c r="J753" s="1"/>
    </row>
    <row r="754" spans="1:10" x14ac:dyDescent="0.3">
      <c r="A754" s="1" t="s">
        <v>670</v>
      </c>
      <c r="B754" s="7">
        <v>225.46</v>
      </c>
      <c r="C754" s="8">
        <v>8</v>
      </c>
      <c r="D754" s="1" t="s">
        <v>5</v>
      </c>
      <c r="E754" s="5">
        <f>FurnitureData[[#This Row],[price]]*FurnitureData[[#This Row],[sold]]</f>
        <v>1803.68</v>
      </c>
      <c r="F754" t="str">
        <f>IF(FurnitureData[[#This Row],[price]]&lt;50,"Under 50",IF(FurnitureData[[#This Row],[price]]&lt;100,"50-100",IF(FurnitureData[[#This Row],[price]]&lt;200,"100-200","Over 200")))</f>
        <v>Over 200</v>
      </c>
      <c r="G754" t="str">
        <f>IF(FurnitureData[[#This Row],[sold]]=0,"No Sales",IF(FurnitureData[[#This Row],[sold]]&lt;=10,"Low Sales",IF(FurnitureData[[#This Row],[sold]]&lt;=50,"Medium Sales","High Sales")))</f>
        <v>Low Sales</v>
      </c>
      <c r="H754" s="1">
        <f>IF(FurnitureData[[#This Row],[price]]&gt;0,FurnitureData[[#This Row],[sold]]/FurnitureData[[#This Row],[price]],0)</f>
        <v>3.548301250776191E-2</v>
      </c>
      <c r="I754" s="1">
        <f>LEN(FurnitureData[[#This Row],[productTitle]])</f>
        <v>125</v>
      </c>
      <c r="J754" s="1"/>
    </row>
    <row r="755" spans="1:10" x14ac:dyDescent="0.3">
      <c r="A755" s="1" t="s">
        <v>671</v>
      </c>
      <c r="B755" s="7">
        <v>36.270000000000003</v>
      </c>
      <c r="C755" s="8">
        <v>1</v>
      </c>
      <c r="D755" s="1" t="s">
        <v>5</v>
      </c>
      <c r="E755" s="5">
        <f>FurnitureData[[#This Row],[price]]*FurnitureData[[#This Row],[sold]]</f>
        <v>36.270000000000003</v>
      </c>
      <c r="F755" t="str">
        <f>IF(FurnitureData[[#This Row],[price]]&lt;50,"Under 50",IF(FurnitureData[[#This Row],[price]]&lt;100,"50-100",IF(FurnitureData[[#This Row],[price]]&lt;200,"100-200","Over 200")))</f>
        <v>Under 50</v>
      </c>
      <c r="G755" t="str">
        <f>IF(FurnitureData[[#This Row],[sold]]=0,"No Sales",IF(FurnitureData[[#This Row],[sold]]&lt;=10,"Low Sales",IF(FurnitureData[[#This Row],[sold]]&lt;=50,"Medium Sales","High Sales")))</f>
        <v>Low Sales</v>
      </c>
      <c r="H755" s="1">
        <f>IF(FurnitureData[[#This Row],[price]]&gt;0,FurnitureData[[#This Row],[sold]]/FurnitureData[[#This Row],[price]],0)</f>
        <v>2.7570995312930793E-2</v>
      </c>
      <c r="I755" s="1">
        <f>LEN(FurnitureData[[#This Row],[productTitle]])</f>
        <v>104</v>
      </c>
      <c r="J755" s="1"/>
    </row>
    <row r="756" spans="1:10" x14ac:dyDescent="0.3">
      <c r="A756" s="1" t="s">
        <v>672</v>
      </c>
      <c r="B756" s="7">
        <v>135.63</v>
      </c>
      <c r="C756" s="8">
        <v>1</v>
      </c>
      <c r="D756" s="1" t="s">
        <v>5</v>
      </c>
      <c r="E756" s="5">
        <f>FurnitureData[[#This Row],[price]]*FurnitureData[[#This Row],[sold]]</f>
        <v>135.63</v>
      </c>
      <c r="F756" t="str">
        <f>IF(FurnitureData[[#This Row],[price]]&lt;50,"Under 50",IF(FurnitureData[[#This Row],[price]]&lt;100,"50-100",IF(FurnitureData[[#This Row],[price]]&lt;200,"100-200","Over 200")))</f>
        <v>100-200</v>
      </c>
      <c r="G756" t="str">
        <f>IF(FurnitureData[[#This Row],[sold]]=0,"No Sales",IF(FurnitureData[[#This Row],[sold]]&lt;=10,"Low Sales",IF(FurnitureData[[#This Row],[sold]]&lt;=50,"Medium Sales","High Sales")))</f>
        <v>Low Sales</v>
      </c>
      <c r="H756" s="1">
        <f>IF(FurnitureData[[#This Row],[price]]&gt;0,FurnitureData[[#This Row],[sold]]/FurnitureData[[#This Row],[price]],0)</f>
        <v>7.3730000737300006E-3</v>
      </c>
      <c r="I756" s="1">
        <f>LEN(FurnitureData[[#This Row],[productTitle]])</f>
        <v>57</v>
      </c>
      <c r="J756" s="1"/>
    </row>
    <row r="757" spans="1:10" x14ac:dyDescent="0.3">
      <c r="A757" s="1" t="s">
        <v>673</v>
      </c>
      <c r="B757" s="7">
        <v>94.87</v>
      </c>
      <c r="C757" s="8">
        <v>0</v>
      </c>
      <c r="D757" s="1" t="s">
        <v>5</v>
      </c>
      <c r="E757" s="5">
        <f>FurnitureData[[#This Row],[price]]*FurnitureData[[#This Row],[sold]]</f>
        <v>0</v>
      </c>
      <c r="F757" t="str">
        <f>IF(FurnitureData[[#This Row],[price]]&lt;50,"Under 50",IF(FurnitureData[[#This Row],[price]]&lt;100,"50-100",IF(FurnitureData[[#This Row],[price]]&lt;200,"100-200","Over 200")))</f>
        <v>50-100</v>
      </c>
      <c r="G757" t="str">
        <f>IF(FurnitureData[[#This Row],[sold]]=0,"No Sales",IF(FurnitureData[[#This Row],[sold]]&lt;=10,"Low Sales",IF(FurnitureData[[#This Row],[sold]]&lt;=50,"Medium Sales","High Sales")))</f>
        <v>No Sales</v>
      </c>
      <c r="H757" s="1">
        <f>IF(FurnitureData[[#This Row],[price]]&gt;0,FurnitureData[[#This Row],[sold]]/FurnitureData[[#This Row],[price]],0)</f>
        <v>0</v>
      </c>
      <c r="I757" s="1">
        <f>LEN(FurnitureData[[#This Row],[productTitle]])</f>
        <v>109</v>
      </c>
      <c r="J757" s="1"/>
    </row>
    <row r="758" spans="1:10" x14ac:dyDescent="0.3">
      <c r="A758" s="1" t="s">
        <v>674</v>
      </c>
      <c r="B758" s="7">
        <v>159.41999999999999</v>
      </c>
      <c r="C758" s="8">
        <v>0</v>
      </c>
      <c r="D758" s="1" t="s">
        <v>5</v>
      </c>
      <c r="E758" s="5">
        <f>FurnitureData[[#This Row],[price]]*FurnitureData[[#This Row],[sold]]</f>
        <v>0</v>
      </c>
      <c r="F758" t="str">
        <f>IF(FurnitureData[[#This Row],[price]]&lt;50,"Under 50",IF(FurnitureData[[#This Row],[price]]&lt;100,"50-100",IF(FurnitureData[[#This Row],[price]]&lt;200,"100-200","Over 200")))</f>
        <v>100-200</v>
      </c>
      <c r="G758" t="str">
        <f>IF(FurnitureData[[#This Row],[sold]]=0,"No Sales",IF(FurnitureData[[#This Row],[sold]]&lt;=10,"Low Sales",IF(FurnitureData[[#This Row],[sold]]&lt;=50,"Medium Sales","High Sales")))</f>
        <v>No Sales</v>
      </c>
      <c r="H758" s="1">
        <f>IF(FurnitureData[[#This Row],[price]]&gt;0,FurnitureData[[#This Row],[sold]]/FurnitureData[[#This Row],[price]],0)</f>
        <v>0</v>
      </c>
      <c r="I758" s="1">
        <f>LEN(FurnitureData[[#This Row],[productTitle]])</f>
        <v>118</v>
      </c>
      <c r="J758" s="1"/>
    </row>
    <row r="759" spans="1:10" x14ac:dyDescent="0.3">
      <c r="A759" s="1" t="s">
        <v>675</v>
      </c>
      <c r="B759" s="7">
        <v>148.72999999999999</v>
      </c>
      <c r="C759" s="8">
        <v>1</v>
      </c>
      <c r="D759" s="1" t="s">
        <v>5</v>
      </c>
      <c r="E759" s="5">
        <f>FurnitureData[[#This Row],[price]]*FurnitureData[[#This Row],[sold]]</f>
        <v>148.72999999999999</v>
      </c>
      <c r="F759" t="str">
        <f>IF(FurnitureData[[#This Row],[price]]&lt;50,"Under 50",IF(FurnitureData[[#This Row],[price]]&lt;100,"50-100",IF(FurnitureData[[#This Row],[price]]&lt;200,"100-200","Over 200")))</f>
        <v>100-200</v>
      </c>
      <c r="G759" t="str">
        <f>IF(FurnitureData[[#This Row],[sold]]=0,"No Sales",IF(FurnitureData[[#This Row],[sold]]&lt;=10,"Low Sales",IF(FurnitureData[[#This Row],[sold]]&lt;=50,"Medium Sales","High Sales")))</f>
        <v>Low Sales</v>
      </c>
      <c r="H759" s="1">
        <f>IF(FurnitureData[[#This Row],[price]]&gt;0,FurnitureData[[#This Row],[sold]]/FurnitureData[[#This Row],[price]],0)</f>
        <v>6.7235930881463062E-3</v>
      </c>
      <c r="I759" s="1">
        <f>LEN(FurnitureData[[#This Row],[productTitle]])</f>
        <v>107</v>
      </c>
      <c r="J759" s="1"/>
    </row>
    <row r="760" spans="1:10" x14ac:dyDescent="0.3">
      <c r="A760" s="1" t="s">
        <v>676</v>
      </c>
      <c r="B760" s="7">
        <v>174.87</v>
      </c>
      <c r="C760" s="8">
        <v>0</v>
      </c>
      <c r="D760" s="1" t="s">
        <v>5</v>
      </c>
      <c r="E760" s="5">
        <f>FurnitureData[[#This Row],[price]]*FurnitureData[[#This Row],[sold]]</f>
        <v>0</v>
      </c>
      <c r="F760" t="str">
        <f>IF(FurnitureData[[#This Row],[price]]&lt;50,"Under 50",IF(FurnitureData[[#This Row],[price]]&lt;100,"50-100",IF(FurnitureData[[#This Row],[price]]&lt;200,"100-200","Over 200")))</f>
        <v>100-200</v>
      </c>
      <c r="G760" t="str">
        <f>IF(FurnitureData[[#This Row],[sold]]=0,"No Sales",IF(FurnitureData[[#This Row],[sold]]&lt;=10,"Low Sales",IF(FurnitureData[[#This Row],[sold]]&lt;=50,"Medium Sales","High Sales")))</f>
        <v>No Sales</v>
      </c>
      <c r="H760" s="1">
        <f>IF(FurnitureData[[#This Row],[price]]&gt;0,FurnitureData[[#This Row],[sold]]/FurnitureData[[#This Row],[price]],0)</f>
        <v>0</v>
      </c>
      <c r="I760" s="1">
        <f>LEN(FurnitureData[[#This Row],[productTitle]])</f>
        <v>126</v>
      </c>
      <c r="J760" s="1"/>
    </row>
    <row r="761" spans="1:10" x14ac:dyDescent="0.3">
      <c r="A761" s="1" t="s">
        <v>677</v>
      </c>
      <c r="B761" s="7">
        <v>177.84</v>
      </c>
      <c r="C761" s="8">
        <v>0</v>
      </c>
      <c r="D761" s="1" t="s">
        <v>5</v>
      </c>
      <c r="E761" s="5">
        <f>FurnitureData[[#This Row],[price]]*FurnitureData[[#This Row],[sold]]</f>
        <v>0</v>
      </c>
      <c r="F761" t="str">
        <f>IF(FurnitureData[[#This Row],[price]]&lt;50,"Under 50",IF(FurnitureData[[#This Row],[price]]&lt;100,"50-100",IF(FurnitureData[[#This Row],[price]]&lt;200,"100-200","Over 200")))</f>
        <v>100-200</v>
      </c>
      <c r="G761" t="str">
        <f>IF(FurnitureData[[#This Row],[sold]]=0,"No Sales",IF(FurnitureData[[#This Row],[sold]]&lt;=10,"Low Sales",IF(FurnitureData[[#This Row],[sold]]&lt;=50,"Medium Sales","High Sales")))</f>
        <v>No Sales</v>
      </c>
      <c r="H761" s="1">
        <f>IF(FurnitureData[[#This Row],[price]]&gt;0,FurnitureData[[#This Row],[sold]]/FurnitureData[[#This Row],[price]],0)</f>
        <v>0</v>
      </c>
      <c r="I761" s="1">
        <f>LEN(FurnitureData[[#This Row],[productTitle]])</f>
        <v>120</v>
      </c>
      <c r="J761" s="1"/>
    </row>
    <row r="762" spans="1:10" x14ac:dyDescent="0.3">
      <c r="A762" s="1" t="s">
        <v>678</v>
      </c>
      <c r="B762" s="7">
        <v>163.43</v>
      </c>
      <c r="C762" s="8">
        <v>3</v>
      </c>
      <c r="D762" s="1" t="s">
        <v>5</v>
      </c>
      <c r="E762" s="5">
        <f>FurnitureData[[#This Row],[price]]*FurnitureData[[#This Row],[sold]]</f>
        <v>490.29</v>
      </c>
      <c r="F762" t="str">
        <f>IF(FurnitureData[[#This Row],[price]]&lt;50,"Under 50",IF(FurnitureData[[#This Row],[price]]&lt;100,"50-100",IF(FurnitureData[[#This Row],[price]]&lt;200,"100-200","Over 200")))</f>
        <v>100-200</v>
      </c>
      <c r="G762" t="str">
        <f>IF(FurnitureData[[#This Row],[sold]]=0,"No Sales",IF(FurnitureData[[#This Row],[sold]]&lt;=10,"Low Sales",IF(FurnitureData[[#This Row],[sold]]&lt;=50,"Medium Sales","High Sales")))</f>
        <v>Low Sales</v>
      </c>
      <c r="H762" s="1">
        <f>IF(FurnitureData[[#This Row],[price]]&gt;0,FurnitureData[[#This Row],[sold]]/FurnitureData[[#This Row],[price]],0)</f>
        <v>1.8356482897876766E-2</v>
      </c>
      <c r="I762" s="1">
        <f>LEN(FurnitureData[[#This Row],[productTitle]])</f>
        <v>125</v>
      </c>
      <c r="J762" s="1"/>
    </row>
    <row r="763" spans="1:10" x14ac:dyDescent="0.3">
      <c r="A763" s="1" t="s">
        <v>679</v>
      </c>
      <c r="B763" s="7">
        <v>78.78</v>
      </c>
      <c r="C763" s="8">
        <v>0</v>
      </c>
      <c r="D763" s="1" t="s">
        <v>5</v>
      </c>
      <c r="E763" s="5">
        <f>FurnitureData[[#This Row],[price]]*FurnitureData[[#This Row],[sold]]</f>
        <v>0</v>
      </c>
      <c r="F763" t="str">
        <f>IF(FurnitureData[[#This Row],[price]]&lt;50,"Under 50",IF(FurnitureData[[#This Row],[price]]&lt;100,"50-100",IF(FurnitureData[[#This Row],[price]]&lt;200,"100-200","Over 200")))</f>
        <v>50-100</v>
      </c>
      <c r="G763" t="str">
        <f>IF(FurnitureData[[#This Row],[sold]]=0,"No Sales",IF(FurnitureData[[#This Row],[sold]]&lt;=10,"Low Sales",IF(FurnitureData[[#This Row],[sold]]&lt;=50,"Medium Sales","High Sales")))</f>
        <v>No Sales</v>
      </c>
      <c r="H763" s="1">
        <f>IF(FurnitureData[[#This Row],[price]]&gt;0,FurnitureData[[#This Row],[sold]]/FurnitureData[[#This Row],[price]],0)</f>
        <v>0</v>
      </c>
      <c r="I763" s="1">
        <f>LEN(FurnitureData[[#This Row],[productTitle]])</f>
        <v>128</v>
      </c>
      <c r="J763" s="1"/>
    </row>
    <row r="764" spans="1:10" x14ac:dyDescent="0.3">
      <c r="A764" s="1" t="s">
        <v>680</v>
      </c>
      <c r="B764" s="7">
        <v>27.73</v>
      </c>
      <c r="C764" s="8">
        <v>16</v>
      </c>
      <c r="D764" s="1" t="s">
        <v>5</v>
      </c>
      <c r="E764" s="5">
        <f>FurnitureData[[#This Row],[price]]*FurnitureData[[#This Row],[sold]]</f>
        <v>443.68</v>
      </c>
      <c r="F764" t="str">
        <f>IF(FurnitureData[[#This Row],[price]]&lt;50,"Under 50",IF(FurnitureData[[#This Row],[price]]&lt;100,"50-100",IF(FurnitureData[[#This Row],[price]]&lt;200,"100-200","Over 200")))</f>
        <v>Under 50</v>
      </c>
      <c r="G764" t="str">
        <f>IF(FurnitureData[[#This Row],[sold]]=0,"No Sales",IF(FurnitureData[[#This Row],[sold]]&lt;=10,"Low Sales",IF(FurnitureData[[#This Row],[sold]]&lt;=50,"Medium Sales","High Sales")))</f>
        <v>Medium Sales</v>
      </c>
      <c r="H764" s="1">
        <f>IF(FurnitureData[[#This Row],[price]]&gt;0,FurnitureData[[#This Row],[sold]]/FurnitureData[[#This Row],[price]],0)</f>
        <v>0.5769924269743959</v>
      </c>
      <c r="I764" s="1">
        <f>LEN(FurnitureData[[#This Row],[productTitle]])</f>
        <v>114</v>
      </c>
      <c r="J764" s="1"/>
    </row>
    <row r="765" spans="1:10" x14ac:dyDescent="0.3">
      <c r="A765" s="1" t="s">
        <v>681</v>
      </c>
      <c r="B765" s="7">
        <v>222.45</v>
      </c>
      <c r="C765" s="8">
        <v>0</v>
      </c>
      <c r="D765" s="1" t="s">
        <v>5</v>
      </c>
      <c r="E765" s="5">
        <f>FurnitureData[[#This Row],[price]]*FurnitureData[[#This Row],[sold]]</f>
        <v>0</v>
      </c>
      <c r="F765" t="str">
        <f>IF(FurnitureData[[#This Row],[price]]&lt;50,"Under 50",IF(FurnitureData[[#This Row],[price]]&lt;100,"50-100",IF(FurnitureData[[#This Row],[price]]&lt;200,"100-200","Over 200")))</f>
        <v>Over 200</v>
      </c>
      <c r="G765" t="str">
        <f>IF(FurnitureData[[#This Row],[sold]]=0,"No Sales",IF(FurnitureData[[#This Row],[sold]]&lt;=10,"Low Sales",IF(FurnitureData[[#This Row],[sold]]&lt;=50,"Medium Sales","High Sales")))</f>
        <v>No Sales</v>
      </c>
      <c r="H765" s="1">
        <f>IF(FurnitureData[[#This Row],[price]]&gt;0,FurnitureData[[#This Row],[sold]]/FurnitureData[[#This Row],[price]],0)</f>
        <v>0</v>
      </c>
      <c r="I765" s="1">
        <f>LEN(FurnitureData[[#This Row],[productTitle]])</f>
        <v>108</v>
      </c>
      <c r="J765" s="1"/>
    </row>
    <row r="766" spans="1:10" x14ac:dyDescent="0.3">
      <c r="A766" s="1" t="s">
        <v>682</v>
      </c>
      <c r="B766" s="7">
        <v>38.72</v>
      </c>
      <c r="C766" s="8">
        <v>2</v>
      </c>
      <c r="D766" s="1" t="s">
        <v>5</v>
      </c>
      <c r="E766" s="5">
        <f>FurnitureData[[#This Row],[price]]*FurnitureData[[#This Row],[sold]]</f>
        <v>77.44</v>
      </c>
      <c r="F766" t="str">
        <f>IF(FurnitureData[[#This Row],[price]]&lt;50,"Under 50",IF(FurnitureData[[#This Row],[price]]&lt;100,"50-100",IF(FurnitureData[[#This Row],[price]]&lt;200,"100-200","Over 200")))</f>
        <v>Under 50</v>
      </c>
      <c r="G766" t="str">
        <f>IF(FurnitureData[[#This Row],[sold]]=0,"No Sales",IF(FurnitureData[[#This Row],[sold]]&lt;=10,"Low Sales",IF(FurnitureData[[#This Row],[sold]]&lt;=50,"Medium Sales","High Sales")))</f>
        <v>Low Sales</v>
      </c>
      <c r="H766" s="1">
        <f>IF(FurnitureData[[#This Row],[price]]&gt;0,FurnitureData[[#This Row],[sold]]/FurnitureData[[#This Row],[price]],0)</f>
        <v>5.1652892561983473E-2</v>
      </c>
      <c r="I766" s="1">
        <f>LEN(FurnitureData[[#This Row],[productTitle]])</f>
        <v>126</v>
      </c>
      <c r="J766" s="1"/>
    </row>
    <row r="767" spans="1:10" x14ac:dyDescent="0.3">
      <c r="A767" s="1" t="s">
        <v>683</v>
      </c>
      <c r="B767" s="7">
        <v>154.57</v>
      </c>
      <c r="C767" s="8">
        <v>0</v>
      </c>
      <c r="D767" s="1" t="s">
        <v>5</v>
      </c>
      <c r="E767" s="5">
        <f>FurnitureData[[#This Row],[price]]*FurnitureData[[#This Row],[sold]]</f>
        <v>0</v>
      </c>
      <c r="F767" t="str">
        <f>IF(FurnitureData[[#This Row],[price]]&lt;50,"Under 50",IF(FurnitureData[[#This Row],[price]]&lt;100,"50-100",IF(FurnitureData[[#This Row],[price]]&lt;200,"100-200","Over 200")))</f>
        <v>100-200</v>
      </c>
      <c r="G767" t="str">
        <f>IF(FurnitureData[[#This Row],[sold]]=0,"No Sales",IF(FurnitureData[[#This Row],[sold]]&lt;=10,"Low Sales",IF(FurnitureData[[#This Row],[sold]]&lt;=50,"Medium Sales","High Sales")))</f>
        <v>No Sales</v>
      </c>
      <c r="H767" s="1">
        <f>IF(FurnitureData[[#This Row],[price]]&gt;0,FurnitureData[[#This Row],[sold]]/FurnitureData[[#This Row],[price]],0)</f>
        <v>0</v>
      </c>
      <c r="I767" s="1">
        <f>LEN(FurnitureData[[#This Row],[productTitle]])</f>
        <v>42</v>
      </c>
      <c r="J767" s="1"/>
    </row>
    <row r="768" spans="1:10" x14ac:dyDescent="0.3">
      <c r="A768" s="1" t="s">
        <v>684</v>
      </c>
      <c r="B768" s="7">
        <v>136.28</v>
      </c>
      <c r="C768" s="8">
        <v>0</v>
      </c>
      <c r="D768" s="1" t="s">
        <v>5</v>
      </c>
      <c r="E768" s="5">
        <f>FurnitureData[[#This Row],[price]]*FurnitureData[[#This Row],[sold]]</f>
        <v>0</v>
      </c>
      <c r="F768" t="str">
        <f>IF(FurnitureData[[#This Row],[price]]&lt;50,"Under 50",IF(FurnitureData[[#This Row],[price]]&lt;100,"50-100",IF(FurnitureData[[#This Row],[price]]&lt;200,"100-200","Over 200")))</f>
        <v>100-200</v>
      </c>
      <c r="G768" t="str">
        <f>IF(FurnitureData[[#This Row],[sold]]=0,"No Sales",IF(FurnitureData[[#This Row],[sold]]&lt;=10,"Low Sales",IF(FurnitureData[[#This Row],[sold]]&lt;=50,"Medium Sales","High Sales")))</f>
        <v>No Sales</v>
      </c>
      <c r="H768" s="1">
        <f>IF(FurnitureData[[#This Row],[price]]&gt;0,FurnitureData[[#This Row],[sold]]/FurnitureData[[#This Row],[price]],0)</f>
        <v>0</v>
      </c>
      <c r="I768" s="1">
        <f>LEN(FurnitureData[[#This Row],[productTitle]])</f>
        <v>127</v>
      </c>
      <c r="J768" s="1"/>
    </row>
    <row r="769" spans="1:10" x14ac:dyDescent="0.3">
      <c r="A769" s="1" t="s">
        <v>685</v>
      </c>
      <c r="B769" s="7">
        <v>59.6</v>
      </c>
      <c r="C769" s="8">
        <v>1</v>
      </c>
      <c r="D769" s="1" t="s">
        <v>5</v>
      </c>
      <c r="E769" s="5">
        <f>FurnitureData[[#This Row],[price]]*FurnitureData[[#This Row],[sold]]</f>
        <v>59.6</v>
      </c>
      <c r="F769" t="str">
        <f>IF(FurnitureData[[#This Row],[price]]&lt;50,"Under 50",IF(FurnitureData[[#This Row],[price]]&lt;100,"50-100",IF(FurnitureData[[#This Row],[price]]&lt;200,"100-200","Over 200")))</f>
        <v>50-100</v>
      </c>
      <c r="G769" t="str">
        <f>IF(FurnitureData[[#This Row],[sold]]=0,"No Sales",IF(FurnitureData[[#This Row],[sold]]&lt;=10,"Low Sales",IF(FurnitureData[[#This Row],[sold]]&lt;=50,"Medium Sales","High Sales")))</f>
        <v>Low Sales</v>
      </c>
      <c r="H769" s="1">
        <f>IF(FurnitureData[[#This Row],[price]]&gt;0,FurnitureData[[#This Row],[sold]]/FurnitureData[[#This Row],[price]],0)</f>
        <v>1.6778523489932886E-2</v>
      </c>
      <c r="I769" s="1">
        <f>LEN(FurnitureData[[#This Row],[productTitle]])</f>
        <v>123</v>
      </c>
      <c r="J769" s="1"/>
    </row>
    <row r="770" spans="1:10" x14ac:dyDescent="0.3">
      <c r="A770" s="1" t="s">
        <v>686</v>
      </c>
      <c r="B770" s="7">
        <v>10.5</v>
      </c>
      <c r="C770" s="8">
        <v>182</v>
      </c>
      <c r="D770" s="1" t="s">
        <v>5</v>
      </c>
      <c r="E770" s="5">
        <f>FurnitureData[[#This Row],[price]]*FurnitureData[[#This Row],[sold]]</f>
        <v>1911</v>
      </c>
      <c r="F770" t="str">
        <f>IF(FurnitureData[[#This Row],[price]]&lt;50,"Under 50",IF(FurnitureData[[#This Row],[price]]&lt;100,"50-100",IF(FurnitureData[[#This Row],[price]]&lt;200,"100-200","Over 200")))</f>
        <v>Under 50</v>
      </c>
      <c r="G770" t="str">
        <f>IF(FurnitureData[[#This Row],[sold]]=0,"No Sales",IF(FurnitureData[[#This Row],[sold]]&lt;=10,"Low Sales",IF(FurnitureData[[#This Row],[sold]]&lt;=50,"Medium Sales","High Sales")))</f>
        <v>High Sales</v>
      </c>
      <c r="H770" s="1">
        <f>IF(FurnitureData[[#This Row],[price]]&gt;0,FurnitureData[[#This Row],[sold]]/FurnitureData[[#This Row],[price]],0)</f>
        <v>17.333333333333332</v>
      </c>
      <c r="I770" s="1">
        <f>LEN(FurnitureData[[#This Row],[productTitle]])</f>
        <v>96</v>
      </c>
      <c r="J770" s="1"/>
    </row>
    <row r="771" spans="1:10" x14ac:dyDescent="0.3">
      <c r="A771" s="1" t="s">
        <v>687</v>
      </c>
      <c r="B771" s="7">
        <v>167.57</v>
      </c>
      <c r="C771" s="8">
        <v>0</v>
      </c>
      <c r="D771" s="1" t="s">
        <v>5</v>
      </c>
      <c r="E771" s="5">
        <f>FurnitureData[[#This Row],[price]]*FurnitureData[[#This Row],[sold]]</f>
        <v>0</v>
      </c>
      <c r="F771" t="str">
        <f>IF(FurnitureData[[#This Row],[price]]&lt;50,"Under 50",IF(FurnitureData[[#This Row],[price]]&lt;100,"50-100",IF(FurnitureData[[#This Row],[price]]&lt;200,"100-200","Over 200")))</f>
        <v>100-200</v>
      </c>
      <c r="G771" t="str">
        <f>IF(FurnitureData[[#This Row],[sold]]=0,"No Sales",IF(FurnitureData[[#This Row],[sold]]&lt;=10,"Low Sales",IF(FurnitureData[[#This Row],[sold]]&lt;=50,"Medium Sales","High Sales")))</f>
        <v>No Sales</v>
      </c>
      <c r="H771" s="1">
        <f>IF(FurnitureData[[#This Row],[price]]&gt;0,FurnitureData[[#This Row],[sold]]/FurnitureData[[#This Row],[price]],0)</f>
        <v>0</v>
      </c>
      <c r="I771" s="1">
        <f>LEN(FurnitureData[[#This Row],[productTitle]])</f>
        <v>128</v>
      </c>
      <c r="J771" s="1"/>
    </row>
    <row r="772" spans="1:10" x14ac:dyDescent="0.3">
      <c r="A772" s="1" t="s">
        <v>688</v>
      </c>
      <c r="B772" s="7">
        <v>239.48</v>
      </c>
      <c r="C772" s="8">
        <v>0</v>
      </c>
      <c r="D772" s="1" t="s">
        <v>5</v>
      </c>
      <c r="E772" s="5">
        <f>FurnitureData[[#This Row],[price]]*FurnitureData[[#This Row],[sold]]</f>
        <v>0</v>
      </c>
      <c r="F772" t="str">
        <f>IF(FurnitureData[[#This Row],[price]]&lt;50,"Under 50",IF(FurnitureData[[#This Row],[price]]&lt;100,"50-100",IF(FurnitureData[[#This Row],[price]]&lt;200,"100-200","Over 200")))</f>
        <v>Over 200</v>
      </c>
      <c r="G772" t="str">
        <f>IF(FurnitureData[[#This Row],[sold]]=0,"No Sales",IF(FurnitureData[[#This Row],[sold]]&lt;=10,"Low Sales",IF(FurnitureData[[#This Row],[sold]]&lt;=50,"Medium Sales","High Sales")))</f>
        <v>No Sales</v>
      </c>
      <c r="H772" s="1">
        <f>IF(FurnitureData[[#This Row],[price]]&gt;0,FurnitureData[[#This Row],[sold]]/FurnitureData[[#This Row],[price]],0)</f>
        <v>0</v>
      </c>
      <c r="I772" s="1">
        <f>LEN(FurnitureData[[#This Row],[productTitle]])</f>
        <v>123</v>
      </c>
      <c r="J772" s="1"/>
    </row>
    <row r="773" spans="1:10" x14ac:dyDescent="0.3">
      <c r="A773" s="1" t="s">
        <v>689</v>
      </c>
      <c r="B773" s="7">
        <v>436.39</v>
      </c>
      <c r="C773" s="8">
        <v>1</v>
      </c>
      <c r="D773" s="1" t="s">
        <v>5</v>
      </c>
      <c r="E773" s="5">
        <f>FurnitureData[[#This Row],[price]]*FurnitureData[[#This Row],[sold]]</f>
        <v>436.39</v>
      </c>
      <c r="F773" t="str">
        <f>IF(FurnitureData[[#This Row],[price]]&lt;50,"Under 50",IF(FurnitureData[[#This Row],[price]]&lt;100,"50-100",IF(FurnitureData[[#This Row],[price]]&lt;200,"100-200","Over 200")))</f>
        <v>Over 200</v>
      </c>
      <c r="G773" t="str">
        <f>IF(FurnitureData[[#This Row],[sold]]=0,"No Sales",IF(FurnitureData[[#This Row],[sold]]&lt;=10,"Low Sales",IF(FurnitureData[[#This Row],[sold]]&lt;=50,"Medium Sales","High Sales")))</f>
        <v>Low Sales</v>
      </c>
      <c r="H773" s="1">
        <f>IF(FurnitureData[[#This Row],[price]]&gt;0,FurnitureData[[#This Row],[sold]]/FurnitureData[[#This Row],[price]],0)</f>
        <v>2.2915282201700317E-3</v>
      </c>
      <c r="I773" s="1">
        <f>LEN(FurnitureData[[#This Row],[productTitle]])</f>
        <v>126</v>
      </c>
      <c r="J773" s="1"/>
    </row>
    <row r="774" spans="1:10" x14ac:dyDescent="0.3">
      <c r="A774" s="1" t="s">
        <v>690</v>
      </c>
      <c r="B774" s="7">
        <v>85.47</v>
      </c>
      <c r="C774" s="8">
        <v>15</v>
      </c>
      <c r="D774" s="1" t="s">
        <v>5</v>
      </c>
      <c r="E774" s="5">
        <f>FurnitureData[[#This Row],[price]]*FurnitureData[[#This Row],[sold]]</f>
        <v>1282.05</v>
      </c>
      <c r="F774" t="str">
        <f>IF(FurnitureData[[#This Row],[price]]&lt;50,"Under 50",IF(FurnitureData[[#This Row],[price]]&lt;100,"50-100",IF(FurnitureData[[#This Row],[price]]&lt;200,"100-200","Over 200")))</f>
        <v>50-100</v>
      </c>
      <c r="G774" t="str">
        <f>IF(FurnitureData[[#This Row],[sold]]=0,"No Sales",IF(FurnitureData[[#This Row],[sold]]&lt;=10,"Low Sales",IF(FurnitureData[[#This Row],[sold]]&lt;=50,"Medium Sales","High Sales")))</f>
        <v>Medium Sales</v>
      </c>
      <c r="H774" s="1">
        <f>IF(FurnitureData[[#This Row],[price]]&gt;0,FurnitureData[[#This Row],[sold]]/FurnitureData[[#This Row],[price]],0)</f>
        <v>0.17550017550017549</v>
      </c>
      <c r="I774" s="1">
        <f>LEN(FurnitureData[[#This Row],[productTitle]])</f>
        <v>127</v>
      </c>
      <c r="J774" s="1"/>
    </row>
    <row r="775" spans="1:10" x14ac:dyDescent="0.3">
      <c r="A775" s="1" t="s">
        <v>691</v>
      </c>
      <c r="B775" s="7">
        <v>146.78</v>
      </c>
      <c r="C775" s="8">
        <v>0</v>
      </c>
      <c r="D775" s="1" t="s">
        <v>5</v>
      </c>
      <c r="E775" s="5">
        <f>FurnitureData[[#This Row],[price]]*FurnitureData[[#This Row],[sold]]</f>
        <v>0</v>
      </c>
      <c r="F775" t="str">
        <f>IF(FurnitureData[[#This Row],[price]]&lt;50,"Under 50",IF(FurnitureData[[#This Row],[price]]&lt;100,"50-100",IF(FurnitureData[[#This Row],[price]]&lt;200,"100-200","Over 200")))</f>
        <v>100-200</v>
      </c>
      <c r="G775" t="str">
        <f>IF(FurnitureData[[#This Row],[sold]]=0,"No Sales",IF(FurnitureData[[#This Row],[sold]]&lt;=10,"Low Sales",IF(FurnitureData[[#This Row],[sold]]&lt;=50,"Medium Sales","High Sales")))</f>
        <v>No Sales</v>
      </c>
      <c r="H775" s="1">
        <f>IF(FurnitureData[[#This Row],[price]]&gt;0,FurnitureData[[#This Row],[sold]]/FurnitureData[[#This Row],[price]],0)</f>
        <v>0</v>
      </c>
      <c r="I775" s="1">
        <f>LEN(FurnitureData[[#This Row],[productTitle]])</f>
        <v>126</v>
      </c>
      <c r="J775" s="1"/>
    </row>
    <row r="776" spans="1:10" x14ac:dyDescent="0.3">
      <c r="A776" s="1" t="s">
        <v>692</v>
      </c>
      <c r="B776" s="7">
        <v>244.69</v>
      </c>
      <c r="C776" s="8">
        <v>1</v>
      </c>
      <c r="D776" s="1" t="s">
        <v>5</v>
      </c>
      <c r="E776" s="5">
        <f>FurnitureData[[#This Row],[price]]*FurnitureData[[#This Row],[sold]]</f>
        <v>244.69</v>
      </c>
      <c r="F776" t="str">
        <f>IF(FurnitureData[[#This Row],[price]]&lt;50,"Under 50",IF(FurnitureData[[#This Row],[price]]&lt;100,"50-100",IF(FurnitureData[[#This Row],[price]]&lt;200,"100-200","Over 200")))</f>
        <v>Over 200</v>
      </c>
      <c r="G776" t="str">
        <f>IF(FurnitureData[[#This Row],[sold]]=0,"No Sales",IF(FurnitureData[[#This Row],[sold]]&lt;=10,"Low Sales",IF(FurnitureData[[#This Row],[sold]]&lt;=50,"Medium Sales","High Sales")))</f>
        <v>Low Sales</v>
      </c>
      <c r="H776" s="1">
        <f>IF(FurnitureData[[#This Row],[price]]&gt;0,FurnitureData[[#This Row],[sold]]/FurnitureData[[#This Row],[price]],0)</f>
        <v>4.0868037108177692E-3</v>
      </c>
      <c r="I776" s="1">
        <f>LEN(FurnitureData[[#This Row],[productTitle]])</f>
        <v>107</v>
      </c>
      <c r="J776" s="1"/>
    </row>
    <row r="777" spans="1:10" x14ac:dyDescent="0.3">
      <c r="A777" s="1" t="s">
        <v>693</v>
      </c>
      <c r="B777" s="7">
        <v>65.94</v>
      </c>
      <c r="C777" s="8">
        <v>0</v>
      </c>
      <c r="D777" s="1" t="s">
        <v>5</v>
      </c>
      <c r="E777" s="5">
        <f>FurnitureData[[#This Row],[price]]*FurnitureData[[#This Row],[sold]]</f>
        <v>0</v>
      </c>
      <c r="F777" t="str">
        <f>IF(FurnitureData[[#This Row],[price]]&lt;50,"Under 50",IF(FurnitureData[[#This Row],[price]]&lt;100,"50-100",IF(FurnitureData[[#This Row],[price]]&lt;200,"100-200","Over 200")))</f>
        <v>50-100</v>
      </c>
      <c r="G777" t="str">
        <f>IF(FurnitureData[[#This Row],[sold]]=0,"No Sales",IF(FurnitureData[[#This Row],[sold]]&lt;=10,"Low Sales",IF(FurnitureData[[#This Row],[sold]]&lt;=50,"Medium Sales","High Sales")))</f>
        <v>No Sales</v>
      </c>
      <c r="H777" s="1">
        <f>IF(FurnitureData[[#This Row],[price]]&gt;0,FurnitureData[[#This Row],[sold]]/FurnitureData[[#This Row],[price]],0)</f>
        <v>0</v>
      </c>
      <c r="I777" s="1">
        <f>LEN(FurnitureData[[#This Row],[productTitle]])</f>
        <v>126</v>
      </c>
      <c r="J777" s="1"/>
    </row>
    <row r="778" spans="1:10" x14ac:dyDescent="0.3">
      <c r="A778" s="1" t="s">
        <v>694</v>
      </c>
      <c r="B778" s="7">
        <v>110.05</v>
      </c>
      <c r="C778" s="8">
        <v>0</v>
      </c>
      <c r="D778" s="1" t="s">
        <v>5</v>
      </c>
      <c r="E778" s="5">
        <f>FurnitureData[[#This Row],[price]]*FurnitureData[[#This Row],[sold]]</f>
        <v>0</v>
      </c>
      <c r="F778" t="str">
        <f>IF(FurnitureData[[#This Row],[price]]&lt;50,"Under 50",IF(FurnitureData[[#This Row],[price]]&lt;100,"50-100",IF(FurnitureData[[#This Row],[price]]&lt;200,"100-200","Over 200")))</f>
        <v>100-200</v>
      </c>
      <c r="G778" t="str">
        <f>IF(FurnitureData[[#This Row],[sold]]=0,"No Sales",IF(FurnitureData[[#This Row],[sold]]&lt;=10,"Low Sales",IF(FurnitureData[[#This Row],[sold]]&lt;=50,"Medium Sales","High Sales")))</f>
        <v>No Sales</v>
      </c>
      <c r="H778" s="1">
        <f>IF(FurnitureData[[#This Row],[price]]&gt;0,FurnitureData[[#This Row],[sold]]/FurnitureData[[#This Row],[price]],0)</f>
        <v>0</v>
      </c>
      <c r="I778" s="1">
        <f>LEN(FurnitureData[[#This Row],[productTitle]])</f>
        <v>104</v>
      </c>
      <c r="J778" s="1"/>
    </row>
    <row r="779" spans="1:10" x14ac:dyDescent="0.3">
      <c r="A779" s="1" t="s">
        <v>695</v>
      </c>
      <c r="B779" s="7">
        <v>80.95</v>
      </c>
      <c r="C779" s="8">
        <v>0</v>
      </c>
      <c r="D779" s="1" t="s">
        <v>5</v>
      </c>
      <c r="E779" s="5">
        <f>FurnitureData[[#This Row],[price]]*FurnitureData[[#This Row],[sold]]</f>
        <v>0</v>
      </c>
      <c r="F779" t="str">
        <f>IF(FurnitureData[[#This Row],[price]]&lt;50,"Under 50",IF(FurnitureData[[#This Row],[price]]&lt;100,"50-100",IF(FurnitureData[[#This Row],[price]]&lt;200,"100-200","Over 200")))</f>
        <v>50-100</v>
      </c>
      <c r="G779" t="str">
        <f>IF(FurnitureData[[#This Row],[sold]]=0,"No Sales",IF(FurnitureData[[#This Row],[sold]]&lt;=10,"Low Sales",IF(FurnitureData[[#This Row],[sold]]&lt;=50,"Medium Sales","High Sales")))</f>
        <v>No Sales</v>
      </c>
      <c r="H779" s="1">
        <f>IF(FurnitureData[[#This Row],[price]]&gt;0,FurnitureData[[#This Row],[sold]]/FurnitureData[[#This Row],[price]],0)</f>
        <v>0</v>
      </c>
      <c r="I779" s="1">
        <f>LEN(FurnitureData[[#This Row],[productTitle]])</f>
        <v>108</v>
      </c>
      <c r="J779" s="1"/>
    </row>
    <row r="780" spans="1:10" x14ac:dyDescent="0.3">
      <c r="A780" s="1" t="s">
        <v>696</v>
      </c>
      <c r="B780" s="7">
        <v>114.39</v>
      </c>
      <c r="C780" s="8">
        <v>11</v>
      </c>
      <c r="D780" s="1" t="s">
        <v>5</v>
      </c>
      <c r="E780" s="5">
        <f>FurnitureData[[#This Row],[price]]*FurnitureData[[#This Row],[sold]]</f>
        <v>1258.29</v>
      </c>
      <c r="F780" t="str">
        <f>IF(FurnitureData[[#This Row],[price]]&lt;50,"Under 50",IF(FurnitureData[[#This Row],[price]]&lt;100,"50-100",IF(FurnitureData[[#This Row],[price]]&lt;200,"100-200","Over 200")))</f>
        <v>100-200</v>
      </c>
      <c r="G780" t="str">
        <f>IF(FurnitureData[[#This Row],[sold]]=0,"No Sales",IF(FurnitureData[[#This Row],[sold]]&lt;=10,"Low Sales",IF(FurnitureData[[#This Row],[sold]]&lt;=50,"Medium Sales","High Sales")))</f>
        <v>Medium Sales</v>
      </c>
      <c r="H780" s="1">
        <f>IF(FurnitureData[[#This Row],[price]]&gt;0,FurnitureData[[#This Row],[sold]]/FurnitureData[[#This Row],[price]],0)</f>
        <v>9.61622519451001E-2</v>
      </c>
      <c r="I780" s="1">
        <f>LEN(FurnitureData[[#This Row],[productTitle]])</f>
        <v>79</v>
      </c>
      <c r="J780" s="1"/>
    </row>
    <row r="781" spans="1:10" x14ac:dyDescent="0.3">
      <c r="A781" s="1" t="s">
        <v>697</v>
      </c>
      <c r="B781" s="7">
        <v>193.52</v>
      </c>
      <c r="C781" s="8">
        <v>12</v>
      </c>
      <c r="D781" s="1" t="s">
        <v>5</v>
      </c>
      <c r="E781" s="5">
        <f>FurnitureData[[#This Row],[price]]*FurnitureData[[#This Row],[sold]]</f>
        <v>2322.2400000000002</v>
      </c>
      <c r="F781" t="str">
        <f>IF(FurnitureData[[#This Row],[price]]&lt;50,"Under 50",IF(FurnitureData[[#This Row],[price]]&lt;100,"50-100",IF(FurnitureData[[#This Row],[price]]&lt;200,"100-200","Over 200")))</f>
        <v>100-200</v>
      </c>
      <c r="G781" t="str">
        <f>IF(FurnitureData[[#This Row],[sold]]=0,"No Sales",IF(FurnitureData[[#This Row],[sold]]&lt;=10,"Low Sales",IF(FurnitureData[[#This Row],[sold]]&lt;=50,"Medium Sales","High Sales")))</f>
        <v>Medium Sales</v>
      </c>
      <c r="H781" s="1">
        <f>IF(FurnitureData[[#This Row],[price]]&gt;0,FurnitureData[[#This Row],[sold]]/FurnitureData[[#This Row],[price]],0)</f>
        <v>6.2009094667217858E-2</v>
      </c>
      <c r="I781" s="1">
        <f>LEN(FurnitureData[[#This Row],[productTitle]])</f>
        <v>116</v>
      </c>
      <c r="J781" s="1"/>
    </row>
    <row r="782" spans="1:10" x14ac:dyDescent="0.3">
      <c r="A782" s="1" t="s">
        <v>698</v>
      </c>
      <c r="B782" s="7">
        <v>62.81</v>
      </c>
      <c r="C782" s="8">
        <v>0</v>
      </c>
      <c r="D782" s="1" t="s">
        <v>5</v>
      </c>
      <c r="E782" s="5">
        <f>FurnitureData[[#This Row],[price]]*FurnitureData[[#This Row],[sold]]</f>
        <v>0</v>
      </c>
      <c r="F782" t="str">
        <f>IF(FurnitureData[[#This Row],[price]]&lt;50,"Under 50",IF(FurnitureData[[#This Row],[price]]&lt;100,"50-100",IF(FurnitureData[[#This Row],[price]]&lt;200,"100-200","Over 200")))</f>
        <v>50-100</v>
      </c>
      <c r="G782" t="str">
        <f>IF(FurnitureData[[#This Row],[sold]]=0,"No Sales",IF(FurnitureData[[#This Row],[sold]]&lt;=10,"Low Sales",IF(FurnitureData[[#This Row],[sold]]&lt;=50,"Medium Sales","High Sales")))</f>
        <v>No Sales</v>
      </c>
      <c r="H782" s="1">
        <f>IF(FurnitureData[[#This Row],[price]]&gt;0,FurnitureData[[#This Row],[sold]]/FurnitureData[[#This Row],[price]],0)</f>
        <v>0</v>
      </c>
      <c r="I782" s="1">
        <f>LEN(FurnitureData[[#This Row],[productTitle]])</f>
        <v>102</v>
      </c>
      <c r="J782" s="1"/>
    </row>
    <row r="783" spans="1:10" x14ac:dyDescent="0.3">
      <c r="A783" s="1" t="s">
        <v>699</v>
      </c>
      <c r="B783" s="7">
        <v>32.03</v>
      </c>
      <c r="C783" s="8">
        <v>22</v>
      </c>
      <c r="D783" s="1" t="s">
        <v>5</v>
      </c>
      <c r="E783" s="5">
        <f>FurnitureData[[#This Row],[price]]*FurnitureData[[#This Row],[sold]]</f>
        <v>704.66000000000008</v>
      </c>
      <c r="F783" t="str">
        <f>IF(FurnitureData[[#This Row],[price]]&lt;50,"Under 50",IF(FurnitureData[[#This Row],[price]]&lt;100,"50-100",IF(FurnitureData[[#This Row],[price]]&lt;200,"100-200","Over 200")))</f>
        <v>Under 50</v>
      </c>
      <c r="G783" t="str">
        <f>IF(FurnitureData[[#This Row],[sold]]=0,"No Sales",IF(FurnitureData[[#This Row],[sold]]&lt;=10,"Low Sales",IF(FurnitureData[[#This Row],[sold]]&lt;=50,"Medium Sales","High Sales")))</f>
        <v>Medium Sales</v>
      </c>
      <c r="H783" s="1">
        <f>IF(FurnitureData[[#This Row],[price]]&gt;0,FurnitureData[[#This Row],[sold]]/FurnitureData[[#This Row],[price]],0)</f>
        <v>0.6868560724320949</v>
      </c>
      <c r="I783" s="1">
        <f>LEN(FurnitureData[[#This Row],[productTitle]])</f>
        <v>90</v>
      </c>
      <c r="J783" s="1"/>
    </row>
    <row r="784" spans="1:10" x14ac:dyDescent="0.3">
      <c r="A784" s="1" t="s">
        <v>700</v>
      </c>
      <c r="B784" s="7">
        <v>73.14</v>
      </c>
      <c r="C784" s="8">
        <v>0</v>
      </c>
      <c r="D784" s="1" t="s">
        <v>5</v>
      </c>
      <c r="E784" s="5">
        <f>FurnitureData[[#This Row],[price]]*FurnitureData[[#This Row],[sold]]</f>
        <v>0</v>
      </c>
      <c r="F784" t="str">
        <f>IF(FurnitureData[[#This Row],[price]]&lt;50,"Under 50",IF(FurnitureData[[#This Row],[price]]&lt;100,"50-100",IF(FurnitureData[[#This Row],[price]]&lt;200,"100-200","Over 200")))</f>
        <v>50-100</v>
      </c>
      <c r="G784" t="str">
        <f>IF(FurnitureData[[#This Row],[sold]]=0,"No Sales",IF(FurnitureData[[#This Row],[sold]]&lt;=10,"Low Sales",IF(FurnitureData[[#This Row],[sold]]&lt;=50,"Medium Sales","High Sales")))</f>
        <v>No Sales</v>
      </c>
      <c r="H784" s="1">
        <f>IF(FurnitureData[[#This Row],[price]]&gt;0,FurnitureData[[#This Row],[sold]]/FurnitureData[[#This Row],[price]],0)</f>
        <v>0</v>
      </c>
      <c r="I784" s="1">
        <f>LEN(FurnitureData[[#This Row],[productTitle]])</f>
        <v>126</v>
      </c>
      <c r="J784" s="1"/>
    </row>
    <row r="785" spans="1:10" x14ac:dyDescent="0.3">
      <c r="A785" s="1" t="s">
        <v>701</v>
      </c>
      <c r="B785" s="7">
        <v>207.53</v>
      </c>
      <c r="C785" s="8">
        <v>2</v>
      </c>
      <c r="D785" s="1" t="s">
        <v>5</v>
      </c>
      <c r="E785" s="5">
        <f>FurnitureData[[#This Row],[price]]*FurnitureData[[#This Row],[sold]]</f>
        <v>415.06</v>
      </c>
      <c r="F785" t="str">
        <f>IF(FurnitureData[[#This Row],[price]]&lt;50,"Under 50",IF(FurnitureData[[#This Row],[price]]&lt;100,"50-100",IF(FurnitureData[[#This Row],[price]]&lt;200,"100-200","Over 200")))</f>
        <v>Over 200</v>
      </c>
      <c r="G785" t="str">
        <f>IF(FurnitureData[[#This Row],[sold]]=0,"No Sales",IF(FurnitureData[[#This Row],[sold]]&lt;=10,"Low Sales",IF(FurnitureData[[#This Row],[sold]]&lt;=50,"Medium Sales","High Sales")))</f>
        <v>Low Sales</v>
      </c>
      <c r="H785" s="1">
        <f>IF(FurnitureData[[#This Row],[price]]&gt;0,FurnitureData[[#This Row],[sold]]/FurnitureData[[#This Row],[price]],0)</f>
        <v>9.637160892401098E-3</v>
      </c>
      <c r="I785" s="1">
        <f>LEN(FurnitureData[[#This Row],[productTitle]])</f>
        <v>114</v>
      </c>
      <c r="J785" s="1"/>
    </row>
    <row r="786" spans="1:10" x14ac:dyDescent="0.3">
      <c r="A786" s="1" t="s">
        <v>702</v>
      </c>
      <c r="B786" s="7">
        <v>393.91</v>
      </c>
      <c r="C786" s="8">
        <v>1</v>
      </c>
      <c r="D786" s="1" t="s">
        <v>5</v>
      </c>
      <c r="E786" s="5">
        <f>FurnitureData[[#This Row],[price]]*FurnitureData[[#This Row],[sold]]</f>
        <v>393.91</v>
      </c>
      <c r="F786" t="str">
        <f>IF(FurnitureData[[#This Row],[price]]&lt;50,"Under 50",IF(FurnitureData[[#This Row],[price]]&lt;100,"50-100",IF(FurnitureData[[#This Row],[price]]&lt;200,"100-200","Over 200")))</f>
        <v>Over 200</v>
      </c>
      <c r="G786" t="str">
        <f>IF(FurnitureData[[#This Row],[sold]]=0,"No Sales",IF(FurnitureData[[#This Row],[sold]]&lt;=10,"Low Sales",IF(FurnitureData[[#This Row],[sold]]&lt;=50,"Medium Sales","High Sales")))</f>
        <v>Low Sales</v>
      </c>
      <c r="H786" s="1">
        <f>IF(FurnitureData[[#This Row],[price]]&gt;0,FurnitureData[[#This Row],[sold]]/FurnitureData[[#This Row],[price]],0)</f>
        <v>2.5386509608793886E-3</v>
      </c>
      <c r="I786" s="1">
        <f>LEN(FurnitureData[[#This Row],[productTitle]])</f>
        <v>124</v>
      </c>
      <c r="J786" s="1"/>
    </row>
    <row r="787" spans="1:10" x14ac:dyDescent="0.3">
      <c r="A787" s="1" t="s">
        <v>703</v>
      </c>
      <c r="B787" s="7">
        <v>187.35</v>
      </c>
      <c r="C787" s="8">
        <v>0</v>
      </c>
      <c r="D787" s="1" t="s">
        <v>5</v>
      </c>
      <c r="E787" s="5">
        <f>FurnitureData[[#This Row],[price]]*FurnitureData[[#This Row],[sold]]</f>
        <v>0</v>
      </c>
      <c r="F787" t="str">
        <f>IF(FurnitureData[[#This Row],[price]]&lt;50,"Under 50",IF(FurnitureData[[#This Row],[price]]&lt;100,"50-100",IF(FurnitureData[[#This Row],[price]]&lt;200,"100-200","Over 200")))</f>
        <v>100-200</v>
      </c>
      <c r="G787" t="str">
        <f>IF(FurnitureData[[#This Row],[sold]]=0,"No Sales",IF(FurnitureData[[#This Row],[sold]]&lt;=10,"Low Sales",IF(FurnitureData[[#This Row],[sold]]&lt;=50,"Medium Sales","High Sales")))</f>
        <v>No Sales</v>
      </c>
      <c r="H787" s="1">
        <f>IF(FurnitureData[[#This Row],[price]]&gt;0,FurnitureData[[#This Row],[sold]]/FurnitureData[[#This Row],[price]],0)</f>
        <v>0</v>
      </c>
      <c r="I787" s="1">
        <f>LEN(FurnitureData[[#This Row],[productTitle]])</f>
        <v>99</v>
      </c>
      <c r="J787" s="1"/>
    </row>
    <row r="788" spans="1:10" x14ac:dyDescent="0.3">
      <c r="A788" s="1" t="s">
        <v>704</v>
      </c>
      <c r="B788" s="7">
        <v>70.87</v>
      </c>
      <c r="C788" s="8">
        <v>1</v>
      </c>
      <c r="D788" s="1" t="s">
        <v>5</v>
      </c>
      <c r="E788" s="5">
        <f>FurnitureData[[#This Row],[price]]*FurnitureData[[#This Row],[sold]]</f>
        <v>70.87</v>
      </c>
      <c r="F788" t="str">
        <f>IF(FurnitureData[[#This Row],[price]]&lt;50,"Under 50",IF(FurnitureData[[#This Row],[price]]&lt;100,"50-100",IF(FurnitureData[[#This Row],[price]]&lt;200,"100-200","Over 200")))</f>
        <v>50-100</v>
      </c>
      <c r="G788" t="str">
        <f>IF(FurnitureData[[#This Row],[sold]]=0,"No Sales",IF(FurnitureData[[#This Row],[sold]]&lt;=10,"Low Sales",IF(FurnitureData[[#This Row],[sold]]&lt;=50,"Medium Sales","High Sales")))</f>
        <v>Low Sales</v>
      </c>
      <c r="H788" s="1">
        <f>IF(FurnitureData[[#This Row],[price]]&gt;0,FurnitureData[[#This Row],[sold]]/FurnitureData[[#This Row],[price]],0)</f>
        <v>1.4110342881332016E-2</v>
      </c>
      <c r="I788" s="1">
        <f>LEN(FurnitureData[[#This Row],[productTitle]])</f>
        <v>116</v>
      </c>
      <c r="J788" s="1"/>
    </row>
    <row r="789" spans="1:10" x14ac:dyDescent="0.3">
      <c r="A789" s="1" t="s">
        <v>705</v>
      </c>
      <c r="B789" s="7">
        <v>147.65</v>
      </c>
      <c r="C789" s="8">
        <v>4</v>
      </c>
      <c r="D789" s="1" t="s">
        <v>5</v>
      </c>
      <c r="E789" s="5">
        <f>FurnitureData[[#This Row],[price]]*FurnitureData[[#This Row],[sold]]</f>
        <v>590.6</v>
      </c>
      <c r="F789" t="str">
        <f>IF(FurnitureData[[#This Row],[price]]&lt;50,"Under 50",IF(FurnitureData[[#This Row],[price]]&lt;100,"50-100",IF(FurnitureData[[#This Row],[price]]&lt;200,"100-200","Over 200")))</f>
        <v>100-200</v>
      </c>
      <c r="G789" t="str">
        <f>IF(FurnitureData[[#This Row],[sold]]=0,"No Sales",IF(FurnitureData[[#This Row],[sold]]&lt;=10,"Low Sales",IF(FurnitureData[[#This Row],[sold]]&lt;=50,"Medium Sales","High Sales")))</f>
        <v>Low Sales</v>
      </c>
      <c r="H789" s="1">
        <f>IF(FurnitureData[[#This Row],[price]]&gt;0,FurnitureData[[#This Row],[sold]]/FurnitureData[[#This Row],[price]],0)</f>
        <v>2.7091093802912292E-2</v>
      </c>
      <c r="I789" s="1">
        <f>LEN(FurnitureData[[#This Row],[productTitle]])</f>
        <v>127</v>
      </c>
      <c r="J789" s="1"/>
    </row>
    <row r="790" spans="1:10" x14ac:dyDescent="0.3">
      <c r="A790" s="1" t="s">
        <v>706</v>
      </c>
      <c r="B790" s="7">
        <v>458.26</v>
      </c>
      <c r="C790" s="8">
        <v>0</v>
      </c>
      <c r="D790" s="1" t="s">
        <v>5</v>
      </c>
      <c r="E790" s="5">
        <f>FurnitureData[[#This Row],[price]]*FurnitureData[[#This Row],[sold]]</f>
        <v>0</v>
      </c>
      <c r="F790" t="str">
        <f>IF(FurnitureData[[#This Row],[price]]&lt;50,"Under 50",IF(FurnitureData[[#This Row],[price]]&lt;100,"50-100",IF(FurnitureData[[#This Row],[price]]&lt;200,"100-200","Over 200")))</f>
        <v>Over 200</v>
      </c>
      <c r="G790" t="str">
        <f>IF(FurnitureData[[#This Row],[sold]]=0,"No Sales",IF(FurnitureData[[#This Row],[sold]]&lt;=10,"Low Sales",IF(FurnitureData[[#This Row],[sold]]&lt;=50,"Medium Sales","High Sales")))</f>
        <v>No Sales</v>
      </c>
      <c r="H790" s="1">
        <f>IF(FurnitureData[[#This Row],[price]]&gt;0,FurnitureData[[#This Row],[sold]]/FurnitureData[[#This Row],[price]],0)</f>
        <v>0</v>
      </c>
      <c r="I790" s="1">
        <f>LEN(FurnitureData[[#This Row],[productTitle]])</f>
        <v>128</v>
      </c>
      <c r="J790" s="1"/>
    </row>
    <row r="791" spans="1:10" x14ac:dyDescent="0.3">
      <c r="A791" s="1" t="s">
        <v>707</v>
      </c>
      <c r="B791" s="7">
        <v>44.71</v>
      </c>
      <c r="C791" s="8">
        <v>13</v>
      </c>
      <c r="D791" s="1" t="s">
        <v>5</v>
      </c>
      <c r="E791" s="5">
        <f>FurnitureData[[#This Row],[price]]*FurnitureData[[#This Row],[sold]]</f>
        <v>581.23</v>
      </c>
      <c r="F791" t="str">
        <f>IF(FurnitureData[[#This Row],[price]]&lt;50,"Under 50",IF(FurnitureData[[#This Row],[price]]&lt;100,"50-100",IF(FurnitureData[[#This Row],[price]]&lt;200,"100-200","Over 200")))</f>
        <v>Under 50</v>
      </c>
      <c r="G791" t="str">
        <f>IF(FurnitureData[[#This Row],[sold]]=0,"No Sales",IF(FurnitureData[[#This Row],[sold]]&lt;=10,"Low Sales",IF(FurnitureData[[#This Row],[sold]]&lt;=50,"Medium Sales","High Sales")))</f>
        <v>Medium Sales</v>
      </c>
      <c r="H791" s="1">
        <f>IF(FurnitureData[[#This Row],[price]]&gt;0,FurnitureData[[#This Row],[sold]]/FurnitureData[[#This Row],[price]],0)</f>
        <v>0.29076269290986356</v>
      </c>
      <c r="I791" s="1">
        <f>LEN(FurnitureData[[#This Row],[productTitle]])</f>
        <v>125</v>
      </c>
      <c r="J791" s="1"/>
    </row>
    <row r="792" spans="1:10" x14ac:dyDescent="0.3">
      <c r="A792" s="1" t="s">
        <v>708</v>
      </c>
      <c r="B792" s="7">
        <v>211.21</v>
      </c>
      <c r="C792" s="8">
        <v>0</v>
      </c>
      <c r="D792" s="1" t="s">
        <v>5</v>
      </c>
      <c r="E792" s="5">
        <f>FurnitureData[[#This Row],[price]]*FurnitureData[[#This Row],[sold]]</f>
        <v>0</v>
      </c>
      <c r="F792" t="str">
        <f>IF(FurnitureData[[#This Row],[price]]&lt;50,"Under 50",IF(FurnitureData[[#This Row],[price]]&lt;100,"50-100",IF(FurnitureData[[#This Row],[price]]&lt;200,"100-200","Over 200")))</f>
        <v>Over 200</v>
      </c>
      <c r="G792" t="str">
        <f>IF(FurnitureData[[#This Row],[sold]]=0,"No Sales",IF(FurnitureData[[#This Row],[sold]]&lt;=10,"Low Sales",IF(FurnitureData[[#This Row],[sold]]&lt;=50,"Medium Sales","High Sales")))</f>
        <v>No Sales</v>
      </c>
      <c r="H792" s="1">
        <f>IF(FurnitureData[[#This Row],[price]]&gt;0,FurnitureData[[#This Row],[sold]]/FurnitureData[[#This Row],[price]],0)</f>
        <v>0</v>
      </c>
      <c r="I792" s="1">
        <f>LEN(FurnitureData[[#This Row],[productTitle]])</f>
        <v>119</v>
      </c>
      <c r="J792" s="1"/>
    </row>
    <row r="793" spans="1:10" x14ac:dyDescent="0.3">
      <c r="A793" s="1" t="s">
        <v>709</v>
      </c>
      <c r="B793" s="7">
        <v>84.55</v>
      </c>
      <c r="C793" s="8">
        <v>1</v>
      </c>
      <c r="D793" s="1" t="s">
        <v>5</v>
      </c>
      <c r="E793" s="5">
        <f>FurnitureData[[#This Row],[price]]*FurnitureData[[#This Row],[sold]]</f>
        <v>84.55</v>
      </c>
      <c r="F793" t="str">
        <f>IF(FurnitureData[[#This Row],[price]]&lt;50,"Under 50",IF(FurnitureData[[#This Row],[price]]&lt;100,"50-100",IF(FurnitureData[[#This Row],[price]]&lt;200,"100-200","Over 200")))</f>
        <v>50-100</v>
      </c>
      <c r="G793" t="str">
        <f>IF(FurnitureData[[#This Row],[sold]]=0,"No Sales",IF(FurnitureData[[#This Row],[sold]]&lt;=10,"Low Sales",IF(FurnitureData[[#This Row],[sold]]&lt;=50,"Medium Sales","High Sales")))</f>
        <v>Low Sales</v>
      </c>
      <c r="H793" s="1">
        <f>IF(FurnitureData[[#This Row],[price]]&gt;0,FurnitureData[[#This Row],[sold]]/FurnitureData[[#This Row],[price]],0)</f>
        <v>1.1827321111768185E-2</v>
      </c>
      <c r="I793" s="1">
        <f>LEN(FurnitureData[[#This Row],[productTitle]])</f>
        <v>94</v>
      </c>
      <c r="J793" s="1"/>
    </row>
    <row r="794" spans="1:10" x14ac:dyDescent="0.3">
      <c r="A794" s="1" t="s">
        <v>710</v>
      </c>
      <c r="B794" s="7">
        <v>149.1</v>
      </c>
      <c r="C794" s="8">
        <v>0</v>
      </c>
      <c r="D794" s="1" t="s">
        <v>5</v>
      </c>
      <c r="E794" s="5">
        <f>FurnitureData[[#This Row],[price]]*FurnitureData[[#This Row],[sold]]</f>
        <v>0</v>
      </c>
      <c r="F794" t="str">
        <f>IF(FurnitureData[[#This Row],[price]]&lt;50,"Under 50",IF(FurnitureData[[#This Row],[price]]&lt;100,"50-100",IF(FurnitureData[[#This Row],[price]]&lt;200,"100-200","Over 200")))</f>
        <v>100-200</v>
      </c>
      <c r="G794" t="str">
        <f>IF(FurnitureData[[#This Row],[sold]]=0,"No Sales",IF(FurnitureData[[#This Row],[sold]]&lt;=10,"Low Sales",IF(FurnitureData[[#This Row],[sold]]&lt;=50,"Medium Sales","High Sales")))</f>
        <v>No Sales</v>
      </c>
      <c r="H794" s="1">
        <f>IF(FurnitureData[[#This Row],[price]]&gt;0,FurnitureData[[#This Row],[sold]]/FurnitureData[[#This Row],[price]],0)</f>
        <v>0</v>
      </c>
      <c r="I794" s="1">
        <f>LEN(FurnitureData[[#This Row],[productTitle]])</f>
        <v>118</v>
      </c>
      <c r="J794" s="1"/>
    </row>
    <row r="795" spans="1:10" x14ac:dyDescent="0.3">
      <c r="A795" s="1" t="s">
        <v>711</v>
      </c>
      <c r="B795" s="7">
        <v>138.37</v>
      </c>
      <c r="C795" s="8">
        <v>0</v>
      </c>
      <c r="D795" s="1" t="s">
        <v>5</v>
      </c>
      <c r="E795" s="5">
        <f>FurnitureData[[#This Row],[price]]*FurnitureData[[#This Row],[sold]]</f>
        <v>0</v>
      </c>
      <c r="F795" t="str">
        <f>IF(FurnitureData[[#This Row],[price]]&lt;50,"Under 50",IF(FurnitureData[[#This Row],[price]]&lt;100,"50-100",IF(FurnitureData[[#This Row],[price]]&lt;200,"100-200","Over 200")))</f>
        <v>100-200</v>
      </c>
      <c r="G795" t="str">
        <f>IF(FurnitureData[[#This Row],[sold]]=0,"No Sales",IF(FurnitureData[[#This Row],[sold]]&lt;=10,"Low Sales",IF(FurnitureData[[#This Row],[sold]]&lt;=50,"Medium Sales","High Sales")))</f>
        <v>No Sales</v>
      </c>
      <c r="H795" s="1">
        <f>IF(FurnitureData[[#This Row],[price]]&gt;0,FurnitureData[[#This Row],[sold]]/FurnitureData[[#This Row],[price]],0)</f>
        <v>0</v>
      </c>
      <c r="I795" s="1">
        <f>LEN(FurnitureData[[#This Row],[productTitle]])</f>
        <v>111</v>
      </c>
      <c r="J795" s="1"/>
    </row>
    <row r="796" spans="1:10" x14ac:dyDescent="0.3">
      <c r="A796" s="1" t="s">
        <v>712</v>
      </c>
      <c r="B796" s="7">
        <v>1874.29</v>
      </c>
      <c r="C796" s="8">
        <v>0</v>
      </c>
      <c r="D796" s="1" t="s">
        <v>5</v>
      </c>
      <c r="E796" s="5">
        <f>FurnitureData[[#This Row],[price]]*FurnitureData[[#This Row],[sold]]</f>
        <v>0</v>
      </c>
      <c r="F796" t="str">
        <f>IF(FurnitureData[[#This Row],[price]]&lt;50,"Under 50",IF(FurnitureData[[#This Row],[price]]&lt;100,"50-100",IF(FurnitureData[[#This Row],[price]]&lt;200,"100-200","Over 200")))</f>
        <v>Over 200</v>
      </c>
      <c r="G796" t="str">
        <f>IF(FurnitureData[[#This Row],[sold]]=0,"No Sales",IF(FurnitureData[[#This Row],[sold]]&lt;=10,"Low Sales",IF(FurnitureData[[#This Row],[sold]]&lt;=50,"Medium Sales","High Sales")))</f>
        <v>No Sales</v>
      </c>
      <c r="H796" s="1">
        <f>IF(FurnitureData[[#This Row],[price]]&gt;0,FurnitureData[[#This Row],[sold]]/FurnitureData[[#This Row],[price]],0)</f>
        <v>0</v>
      </c>
      <c r="I796" s="1">
        <f>LEN(FurnitureData[[#This Row],[productTitle]])</f>
        <v>124</v>
      </c>
      <c r="J796" s="1"/>
    </row>
    <row r="797" spans="1:10" x14ac:dyDescent="0.3">
      <c r="A797" s="1" t="s">
        <v>713</v>
      </c>
      <c r="B797" s="7">
        <v>155.66999999999999</v>
      </c>
      <c r="C797" s="8">
        <v>1</v>
      </c>
      <c r="D797" s="1" t="s">
        <v>5</v>
      </c>
      <c r="E797" s="5">
        <f>FurnitureData[[#This Row],[price]]*FurnitureData[[#This Row],[sold]]</f>
        <v>155.66999999999999</v>
      </c>
      <c r="F797" t="str">
        <f>IF(FurnitureData[[#This Row],[price]]&lt;50,"Under 50",IF(FurnitureData[[#This Row],[price]]&lt;100,"50-100",IF(FurnitureData[[#This Row],[price]]&lt;200,"100-200","Over 200")))</f>
        <v>100-200</v>
      </c>
      <c r="G797" t="str">
        <f>IF(FurnitureData[[#This Row],[sold]]=0,"No Sales",IF(FurnitureData[[#This Row],[sold]]&lt;=10,"Low Sales",IF(FurnitureData[[#This Row],[sold]]&lt;=50,"Medium Sales","High Sales")))</f>
        <v>Low Sales</v>
      </c>
      <c r="H797" s="1">
        <f>IF(FurnitureData[[#This Row],[price]]&gt;0,FurnitureData[[#This Row],[sold]]/FurnitureData[[#This Row],[price]],0)</f>
        <v>6.4238453138048442E-3</v>
      </c>
      <c r="I797" s="1">
        <f>LEN(FurnitureData[[#This Row],[productTitle]])</f>
        <v>125</v>
      </c>
      <c r="J797" s="1"/>
    </row>
    <row r="798" spans="1:10" x14ac:dyDescent="0.3">
      <c r="A798" s="1" t="s">
        <v>714</v>
      </c>
      <c r="B798" s="7">
        <v>191.55</v>
      </c>
      <c r="C798" s="8">
        <v>21</v>
      </c>
      <c r="D798" s="1" t="s">
        <v>5</v>
      </c>
      <c r="E798" s="5">
        <f>FurnitureData[[#This Row],[price]]*FurnitureData[[#This Row],[sold]]</f>
        <v>4022.55</v>
      </c>
      <c r="F798" t="str">
        <f>IF(FurnitureData[[#This Row],[price]]&lt;50,"Under 50",IF(FurnitureData[[#This Row],[price]]&lt;100,"50-100",IF(FurnitureData[[#This Row],[price]]&lt;200,"100-200","Over 200")))</f>
        <v>100-200</v>
      </c>
      <c r="G798" t="str">
        <f>IF(FurnitureData[[#This Row],[sold]]=0,"No Sales",IF(FurnitureData[[#This Row],[sold]]&lt;=10,"Low Sales",IF(FurnitureData[[#This Row],[sold]]&lt;=50,"Medium Sales","High Sales")))</f>
        <v>Medium Sales</v>
      </c>
      <c r="H798" s="1">
        <f>IF(FurnitureData[[#This Row],[price]]&gt;0,FurnitureData[[#This Row],[sold]]/FurnitureData[[#This Row],[price]],0)</f>
        <v>0.10963194988253719</v>
      </c>
      <c r="I798" s="1">
        <f>LEN(FurnitureData[[#This Row],[productTitle]])</f>
        <v>121</v>
      </c>
      <c r="J798" s="1"/>
    </row>
    <row r="799" spans="1:10" x14ac:dyDescent="0.3">
      <c r="A799" s="1" t="s">
        <v>715</v>
      </c>
      <c r="B799" s="7">
        <v>182.18</v>
      </c>
      <c r="C799" s="8">
        <v>1</v>
      </c>
      <c r="D799" s="1" t="s">
        <v>5</v>
      </c>
      <c r="E799" s="5">
        <f>FurnitureData[[#This Row],[price]]*FurnitureData[[#This Row],[sold]]</f>
        <v>182.18</v>
      </c>
      <c r="F799" t="str">
        <f>IF(FurnitureData[[#This Row],[price]]&lt;50,"Under 50",IF(FurnitureData[[#This Row],[price]]&lt;100,"50-100",IF(FurnitureData[[#This Row],[price]]&lt;200,"100-200","Over 200")))</f>
        <v>100-200</v>
      </c>
      <c r="G799" t="str">
        <f>IF(FurnitureData[[#This Row],[sold]]=0,"No Sales",IF(FurnitureData[[#This Row],[sold]]&lt;=10,"Low Sales",IF(FurnitureData[[#This Row],[sold]]&lt;=50,"Medium Sales","High Sales")))</f>
        <v>Low Sales</v>
      </c>
      <c r="H799" s="1">
        <f>IF(FurnitureData[[#This Row],[price]]&gt;0,FurnitureData[[#This Row],[sold]]/FurnitureData[[#This Row],[price]],0)</f>
        <v>5.4890767372927874E-3</v>
      </c>
      <c r="I799" s="1">
        <f>LEN(FurnitureData[[#This Row],[productTitle]])</f>
        <v>116</v>
      </c>
      <c r="J799" s="1"/>
    </row>
    <row r="800" spans="1:10" x14ac:dyDescent="0.3">
      <c r="A800" s="1" t="s">
        <v>716</v>
      </c>
      <c r="B800" s="7">
        <v>81.55</v>
      </c>
      <c r="C800" s="8">
        <v>5</v>
      </c>
      <c r="D800" s="1" t="s">
        <v>5</v>
      </c>
      <c r="E800" s="5">
        <f>FurnitureData[[#This Row],[price]]*FurnitureData[[#This Row],[sold]]</f>
        <v>407.75</v>
      </c>
      <c r="F800" t="str">
        <f>IF(FurnitureData[[#This Row],[price]]&lt;50,"Under 50",IF(FurnitureData[[#This Row],[price]]&lt;100,"50-100",IF(FurnitureData[[#This Row],[price]]&lt;200,"100-200","Over 200")))</f>
        <v>50-100</v>
      </c>
      <c r="G800" t="str">
        <f>IF(FurnitureData[[#This Row],[sold]]=0,"No Sales",IF(FurnitureData[[#This Row],[sold]]&lt;=10,"Low Sales",IF(FurnitureData[[#This Row],[sold]]&lt;=50,"Medium Sales","High Sales")))</f>
        <v>Low Sales</v>
      </c>
      <c r="H800" s="1">
        <f>IF(FurnitureData[[#This Row],[price]]&gt;0,FurnitureData[[#This Row],[sold]]/FurnitureData[[#This Row],[price]],0)</f>
        <v>6.1312078479460456E-2</v>
      </c>
      <c r="I800" s="1">
        <f>LEN(FurnitureData[[#This Row],[productTitle]])</f>
        <v>44</v>
      </c>
      <c r="J800" s="1"/>
    </row>
    <row r="801" spans="1:10" x14ac:dyDescent="0.3">
      <c r="A801" s="1" t="s">
        <v>717</v>
      </c>
      <c r="B801" s="7">
        <v>292.54000000000002</v>
      </c>
      <c r="C801" s="8">
        <v>41</v>
      </c>
      <c r="D801" s="1" t="s">
        <v>5</v>
      </c>
      <c r="E801" s="5">
        <f>FurnitureData[[#This Row],[price]]*FurnitureData[[#This Row],[sold]]</f>
        <v>11994.140000000001</v>
      </c>
      <c r="F801" t="str">
        <f>IF(FurnitureData[[#This Row],[price]]&lt;50,"Under 50",IF(FurnitureData[[#This Row],[price]]&lt;100,"50-100",IF(FurnitureData[[#This Row],[price]]&lt;200,"100-200","Over 200")))</f>
        <v>Over 200</v>
      </c>
      <c r="G801" t="str">
        <f>IF(FurnitureData[[#This Row],[sold]]=0,"No Sales",IF(FurnitureData[[#This Row],[sold]]&lt;=10,"Low Sales",IF(FurnitureData[[#This Row],[sold]]&lt;=50,"Medium Sales","High Sales")))</f>
        <v>Medium Sales</v>
      </c>
      <c r="H801" s="1">
        <f>IF(FurnitureData[[#This Row],[price]]&gt;0,FurnitureData[[#This Row],[sold]]/FurnitureData[[#This Row],[price]],0)</f>
        <v>0.14015177411636015</v>
      </c>
      <c r="I801" s="1">
        <f>LEN(FurnitureData[[#This Row],[productTitle]])</f>
        <v>103</v>
      </c>
      <c r="J801" s="1"/>
    </row>
    <row r="802" spans="1:10" x14ac:dyDescent="0.3">
      <c r="A802" s="1" t="s">
        <v>718</v>
      </c>
      <c r="B802" s="7">
        <v>24.74</v>
      </c>
      <c r="C802" s="8">
        <v>3</v>
      </c>
      <c r="D802" s="1" t="s">
        <v>5</v>
      </c>
      <c r="E802" s="5">
        <f>FurnitureData[[#This Row],[price]]*FurnitureData[[#This Row],[sold]]</f>
        <v>74.22</v>
      </c>
      <c r="F802" t="str">
        <f>IF(FurnitureData[[#This Row],[price]]&lt;50,"Under 50",IF(FurnitureData[[#This Row],[price]]&lt;100,"50-100",IF(FurnitureData[[#This Row],[price]]&lt;200,"100-200","Over 200")))</f>
        <v>Under 50</v>
      </c>
      <c r="G802" t="str">
        <f>IF(FurnitureData[[#This Row],[sold]]=0,"No Sales",IF(FurnitureData[[#This Row],[sold]]&lt;=10,"Low Sales",IF(FurnitureData[[#This Row],[sold]]&lt;=50,"Medium Sales","High Sales")))</f>
        <v>Low Sales</v>
      </c>
      <c r="H802" s="1">
        <f>IF(FurnitureData[[#This Row],[price]]&gt;0,FurnitureData[[#This Row],[sold]]/FurnitureData[[#This Row],[price]],0)</f>
        <v>0.12126111560226355</v>
      </c>
      <c r="I802" s="1">
        <f>LEN(FurnitureData[[#This Row],[productTitle]])</f>
        <v>125</v>
      </c>
      <c r="J802" s="1"/>
    </row>
    <row r="803" spans="1:10" x14ac:dyDescent="0.3">
      <c r="A803" s="1" t="s">
        <v>719</v>
      </c>
      <c r="B803" s="7">
        <v>192.31</v>
      </c>
      <c r="C803" s="8">
        <v>12</v>
      </c>
      <c r="D803" s="1" t="s">
        <v>5</v>
      </c>
      <c r="E803" s="5">
        <f>FurnitureData[[#This Row],[price]]*FurnitureData[[#This Row],[sold]]</f>
        <v>2307.7200000000003</v>
      </c>
      <c r="F803" t="str">
        <f>IF(FurnitureData[[#This Row],[price]]&lt;50,"Under 50",IF(FurnitureData[[#This Row],[price]]&lt;100,"50-100",IF(FurnitureData[[#This Row],[price]]&lt;200,"100-200","Over 200")))</f>
        <v>100-200</v>
      </c>
      <c r="G803" t="str">
        <f>IF(FurnitureData[[#This Row],[sold]]=0,"No Sales",IF(FurnitureData[[#This Row],[sold]]&lt;=10,"Low Sales",IF(FurnitureData[[#This Row],[sold]]&lt;=50,"Medium Sales","High Sales")))</f>
        <v>Medium Sales</v>
      </c>
      <c r="H803" s="1">
        <f>IF(FurnitureData[[#This Row],[price]]&gt;0,FurnitureData[[#This Row],[sold]]/FurnitureData[[#This Row],[price]],0)</f>
        <v>6.2399251208985491E-2</v>
      </c>
      <c r="I803" s="1">
        <f>LEN(FurnitureData[[#This Row],[productTitle]])</f>
        <v>111</v>
      </c>
      <c r="J803" s="1"/>
    </row>
    <row r="804" spans="1:10" x14ac:dyDescent="0.3">
      <c r="A804" s="1" t="s">
        <v>720</v>
      </c>
      <c r="B804" s="7">
        <v>58.94</v>
      </c>
      <c r="C804" s="8">
        <v>0</v>
      </c>
      <c r="D804" s="1" t="s">
        <v>5</v>
      </c>
      <c r="E804" s="5">
        <f>FurnitureData[[#This Row],[price]]*FurnitureData[[#This Row],[sold]]</f>
        <v>0</v>
      </c>
      <c r="F804" t="str">
        <f>IF(FurnitureData[[#This Row],[price]]&lt;50,"Under 50",IF(FurnitureData[[#This Row],[price]]&lt;100,"50-100",IF(FurnitureData[[#This Row],[price]]&lt;200,"100-200","Over 200")))</f>
        <v>50-100</v>
      </c>
      <c r="G804" t="str">
        <f>IF(FurnitureData[[#This Row],[sold]]=0,"No Sales",IF(FurnitureData[[#This Row],[sold]]&lt;=10,"Low Sales",IF(FurnitureData[[#This Row],[sold]]&lt;=50,"Medium Sales","High Sales")))</f>
        <v>No Sales</v>
      </c>
      <c r="H804" s="1">
        <f>IF(FurnitureData[[#This Row],[price]]&gt;0,FurnitureData[[#This Row],[sold]]/FurnitureData[[#This Row],[price]],0)</f>
        <v>0</v>
      </c>
      <c r="I804" s="1">
        <f>LEN(FurnitureData[[#This Row],[productTitle]])</f>
        <v>125</v>
      </c>
      <c r="J804" s="1"/>
    </row>
    <row r="805" spans="1:10" x14ac:dyDescent="0.3">
      <c r="A805" s="1" t="s">
        <v>721</v>
      </c>
      <c r="B805" s="7">
        <v>133.87</v>
      </c>
      <c r="C805" s="8">
        <v>1</v>
      </c>
      <c r="D805" s="1" t="s">
        <v>5</v>
      </c>
      <c r="E805" s="5">
        <f>FurnitureData[[#This Row],[price]]*FurnitureData[[#This Row],[sold]]</f>
        <v>133.87</v>
      </c>
      <c r="F805" t="str">
        <f>IF(FurnitureData[[#This Row],[price]]&lt;50,"Under 50",IF(FurnitureData[[#This Row],[price]]&lt;100,"50-100",IF(FurnitureData[[#This Row],[price]]&lt;200,"100-200","Over 200")))</f>
        <v>100-200</v>
      </c>
      <c r="G805" t="str">
        <f>IF(FurnitureData[[#This Row],[sold]]=0,"No Sales",IF(FurnitureData[[#This Row],[sold]]&lt;=10,"Low Sales",IF(FurnitureData[[#This Row],[sold]]&lt;=50,"Medium Sales","High Sales")))</f>
        <v>Low Sales</v>
      </c>
      <c r="H805" s="1">
        <f>IF(FurnitureData[[#This Row],[price]]&gt;0,FurnitureData[[#This Row],[sold]]/FurnitureData[[#This Row],[price]],0)</f>
        <v>7.4699335175916932E-3</v>
      </c>
      <c r="I805" s="1">
        <f>LEN(FurnitureData[[#This Row],[productTitle]])</f>
        <v>98</v>
      </c>
      <c r="J805" s="1"/>
    </row>
    <row r="806" spans="1:10" x14ac:dyDescent="0.3">
      <c r="A806" s="1" t="s">
        <v>722</v>
      </c>
      <c r="B806" s="7">
        <v>120.76</v>
      </c>
      <c r="C806" s="8">
        <v>2</v>
      </c>
      <c r="D806" s="1" t="s">
        <v>5</v>
      </c>
      <c r="E806" s="5">
        <f>FurnitureData[[#This Row],[price]]*FurnitureData[[#This Row],[sold]]</f>
        <v>241.52</v>
      </c>
      <c r="F806" t="str">
        <f>IF(FurnitureData[[#This Row],[price]]&lt;50,"Under 50",IF(FurnitureData[[#This Row],[price]]&lt;100,"50-100",IF(FurnitureData[[#This Row],[price]]&lt;200,"100-200","Over 200")))</f>
        <v>100-200</v>
      </c>
      <c r="G806" t="str">
        <f>IF(FurnitureData[[#This Row],[sold]]=0,"No Sales",IF(FurnitureData[[#This Row],[sold]]&lt;=10,"Low Sales",IF(FurnitureData[[#This Row],[sold]]&lt;=50,"Medium Sales","High Sales")))</f>
        <v>Low Sales</v>
      </c>
      <c r="H806" s="1">
        <f>IF(FurnitureData[[#This Row],[price]]&gt;0,FurnitureData[[#This Row],[sold]]/FurnitureData[[#This Row],[price]],0)</f>
        <v>1.6561775422325273E-2</v>
      </c>
      <c r="I806" s="1">
        <f>LEN(FurnitureData[[#This Row],[productTitle]])</f>
        <v>110</v>
      </c>
      <c r="J806" s="1"/>
    </row>
    <row r="807" spans="1:10" x14ac:dyDescent="0.3">
      <c r="A807" s="1" t="s">
        <v>723</v>
      </c>
      <c r="B807" s="7">
        <v>152.1</v>
      </c>
      <c r="C807" s="8">
        <v>1</v>
      </c>
      <c r="D807" s="1" t="s">
        <v>5</v>
      </c>
      <c r="E807" s="5">
        <f>FurnitureData[[#This Row],[price]]*FurnitureData[[#This Row],[sold]]</f>
        <v>152.1</v>
      </c>
      <c r="F807" t="str">
        <f>IF(FurnitureData[[#This Row],[price]]&lt;50,"Under 50",IF(FurnitureData[[#This Row],[price]]&lt;100,"50-100",IF(FurnitureData[[#This Row],[price]]&lt;200,"100-200","Over 200")))</f>
        <v>100-200</v>
      </c>
      <c r="G807" t="str">
        <f>IF(FurnitureData[[#This Row],[sold]]=0,"No Sales",IF(FurnitureData[[#This Row],[sold]]&lt;=10,"Low Sales",IF(FurnitureData[[#This Row],[sold]]&lt;=50,"Medium Sales","High Sales")))</f>
        <v>Low Sales</v>
      </c>
      <c r="H807" s="1">
        <f>IF(FurnitureData[[#This Row],[price]]&gt;0,FurnitureData[[#This Row],[sold]]/FurnitureData[[#This Row],[price]],0)</f>
        <v>6.5746219592373442E-3</v>
      </c>
      <c r="I807" s="1">
        <f>LEN(FurnitureData[[#This Row],[productTitle]])</f>
        <v>123</v>
      </c>
      <c r="J807" s="1"/>
    </row>
    <row r="808" spans="1:10" x14ac:dyDescent="0.3">
      <c r="A808" s="1" t="s">
        <v>724</v>
      </c>
      <c r="B808" s="7">
        <v>7.92</v>
      </c>
      <c r="C808" s="8">
        <v>0</v>
      </c>
      <c r="D808" s="1" t="s">
        <v>5</v>
      </c>
      <c r="E808" s="5">
        <f>FurnitureData[[#This Row],[price]]*FurnitureData[[#This Row],[sold]]</f>
        <v>0</v>
      </c>
      <c r="F808" t="str">
        <f>IF(FurnitureData[[#This Row],[price]]&lt;50,"Under 50",IF(FurnitureData[[#This Row],[price]]&lt;100,"50-100",IF(FurnitureData[[#This Row],[price]]&lt;200,"100-200","Over 200")))</f>
        <v>Under 50</v>
      </c>
      <c r="G808" t="str">
        <f>IF(FurnitureData[[#This Row],[sold]]=0,"No Sales",IF(FurnitureData[[#This Row],[sold]]&lt;=10,"Low Sales",IF(FurnitureData[[#This Row],[sold]]&lt;=50,"Medium Sales","High Sales")))</f>
        <v>No Sales</v>
      </c>
      <c r="H808" s="1">
        <f>IF(FurnitureData[[#This Row],[price]]&gt;0,FurnitureData[[#This Row],[sold]]/FurnitureData[[#This Row],[price]],0)</f>
        <v>0</v>
      </c>
      <c r="I808" s="1">
        <f>LEN(FurnitureData[[#This Row],[productTitle]])</f>
        <v>114</v>
      </c>
      <c r="J808" s="1"/>
    </row>
    <row r="809" spans="1:10" x14ac:dyDescent="0.3">
      <c r="A809" s="1" t="s">
        <v>725</v>
      </c>
      <c r="B809" s="7">
        <v>130.76</v>
      </c>
      <c r="C809" s="8">
        <v>2</v>
      </c>
      <c r="D809" s="1" t="s">
        <v>5</v>
      </c>
      <c r="E809" s="5">
        <f>FurnitureData[[#This Row],[price]]*FurnitureData[[#This Row],[sold]]</f>
        <v>261.52</v>
      </c>
      <c r="F809" t="str">
        <f>IF(FurnitureData[[#This Row],[price]]&lt;50,"Under 50",IF(FurnitureData[[#This Row],[price]]&lt;100,"50-100",IF(FurnitureData[[#This Row],[price]]&lt;200,"100-200","Over 200")))</f>
        <v>100-200</v>
      </c>
      <c r="G809" t="str">
        <f>IF(FurnitureData[[#This Row],[sold]]=0,"No Sales",IF(FurnitureData[[#This Row],[sold]]&lt;=10,"Low Sales",IF(FurnitureData[[#This Row],[sold]]&lt;=50,"Medium Sales","High Sales")))</f>
        <v>Low Sales</v>
      </c>
      <c r="H809" s="1">
        <f>IF(FurnitureData[[#This Row],[price]]&gt;0,FurnitureData[[#This Row],[sold]]/FurnitureData[[#This Row],[price]],0)</f>
        <v>1.5295197308045275E-2</v>
      </c>
      <c r="I809" s="1">
        <f>LEN(FurnitureData[[#This Row],[productTitle]])</f>
        <v>64</v>
      </c>
      <c r="J809" s="1"/>
    </row>
    <row r="810" spans="1:10" x14ac:dyDescent="0.3">
      <c r="A810" s="1" t="s">
        <v>726</v>
      </c>
      <c r="B810" s="7">
        <v>199.32</v>
      </c>
      <c r="C810" s="8">
        <v>0</v>
      </c>
      <c r="D810" s="1" t="s">
        <v>5</v>
      </c>
      <c r="E810" s="5">
        <f>FurnitureData[[#This Row],[price]]*FurnitureData[[#This Row],[sold]]</f>
        <v>0</v>
      </c>
      <c r="F810" t="str">
        <f>IF(FurnitureData[[#This Row],[price]]&lt;50,"Under 50",IF(FurnitureData[[#This Row],[price]]&lt;100,"50-100",IF(FurnitureData[[#This Row],[price]]&lt;200,"100-200","Over 200")))</f>
        <v>100-200</v>
      </c>
      <c r="G810" t="str">
        <f>IF(FurnitureData[[#This Row],[sold]]=0,"No Sales",IF(FurnitureData[[#This Row],[sold]]&lt;=10,"Low Sales",IF(FurnitureData[[#This Row],[sold]]&lt;=50,"Medium Sales","High Sales")))</f>
        <v>No Sales</v>
      </c>
      <c r="H810" s="1">
        <f>IF(FurnitureData[[#This Row],[price]]&gt;0,FurnitureData[[#This Row],[sold]]/FurnitureData[[#This Row],[price]],0)</f>
        <v>0</v>
      </c>
      <c r="I810" s="1">
        <f>LEN(FurnitureData[[#This Row],[productTitle]])</f>
        <v>121</v>
      </c>
      <c r="J810" s="1"/>
    </row>
    <row r="811" spans="1:10" x14ac:dyDescent="0.3">
      <c r="A811" s="1" t="s">
        <v>727</v>
      </c>
      <c r="B811" s="7">
        <v>131.13999999999999</v>
      </c>
      <c r="C811" s="8">
        <v>3</v>
      </c>
      <c r="D811" s="1" t="s">
        <v>5</v>
      </c>
      <c r="E811" s="5">
        <f>FurnitureData[[#This Row],[price]]*FurnitureData[[#This Row],[sold]]</f>
        <v>393.41999999999996</v>
      </c>
      <c r="F811" t="str">
        <f>IF(FurnitureData[[#This Row],[price]]&lt;50,"Under 50",IF(FurnitureData[[#This Row],[price]]&lt;100,"50-100",IF(FurnitureData[[#This Row],[price]]&lt;200,"100-200","Over 200")))</f>
        <v>100-200</v>
      </c>
      <c r="G811" t="str">
        <f>IF(FurnitureData[[#This Row],[sold]]=0,"No Sales",IF(FurnitureData[[#This Row],[sold]]&lt;=10,"Low Sales",IF(FurnitureData[[#This Row],[sold]]&lt;=50,"Medium Sales","High Sales")))</f>
        <v>Low Sales</v>
      </c>
      <c r="H811" s="1">
        <f>IF(FurnitureData[[#This Row],[price]]&gt;0,FurnitureData[[#This Row],[sold]]/FurnitureData[[#This Row],[price]],0)</f>
        <v>2.2876315388134821E-2</v>
      </c>
      <c r="I811" s="1">
        <f>LEN(FurnitureData[[#This Row],[productTitle]])</f>
        <v>126</v>
      </c>
      <c r="J811" s="1"/>
    </row>
    <row r="812" spans="1:10" x14ac:dyDescent="0.3">
      <c r="A812" s="1" t="s">
        <v>728</v>
      </c>
      <c r="B812" s="7">
        <v>194.87</v>
      </c>
      <c r="C812" s="8">
        <v>1</v>
      </c>
      <c r="D812" s="1" t="s">
        <v>5</v>
      </c>
      <c r="E812" s="5">
        <f>FurnitureData[[#This Row],[price]]*FurnitureData[[#This Row],[sold]]</f>
        <v>194.87</v>
      </c>
      <c r="F812" t="str">
        <f>IF(FurnitureData[[#This Row],[price]]&lt;50,"Under 50",IF(FurnitureData[[#This Row],[price]]&lt;100,"50-100",IF(FurnitureData[[#This Row],[price]]&lt;200,"100-200","Over 200")))</f>
        <v>100-200</v>
      </c>
      <c r="G812" t="str">
        <f>IF(FurnitureData[[#This Row],[sold]]=0,"No Sales",IF(FurnitureData[[#This Row],[sold]]&lt;=10,"Low Sales",IF(FurnitureData[[#This Row],[sold]]&lt;=50,"Medium Sales","High Sales")))</f>
        <v>Low Sales</v>
      </c>
      <c r="H812" s="1">
        <f>IF(FurnitureData[[#This Row],[price]]&gt;0,FurnitureData[[#This Row],[sold]]/FurnitureData[[#This Row],[price]],0)</f>
        <v>5.1316262123466926E-3</v>
      </c>
      <c r="I812" s="1">
        <f>LEN(FurnitureData[[#This Row],[productTitle]])</f>
        <v>78</v>
      </c>
      <c r="J812" s="1"/>
    </row>
    <row r="813" spans="1:10" x14ac:dyDescent="0.3">
      <c r="A813" s="1" t="s">
        <v>729</v>
      </c>
      <c r="B813" s="7">
        <v>470.77</v>
      </c>
      <c r="C813" s="8">
        <v>6</v>
      </c>
      <c r="D813" s="1" t="s">
        <v>5</v>
      </c>
      <c r="E813" s="5">
        <f>FurnitureData[[#This Row],[price]]*FurnitureData[[#This Row],[sold]]</f>
        <v>2824.62</v>
      </c>
      <c r="F813" t="str">
        <f>IF(FurnitureData[[#This Row],[price]]&lt;50,"Under 50",IF(FurnitureData[[#This Row],[price]]&lt;100,"50-100",IF(FurnitureData[[#This Row],[price]]&lt;200,"100-200","Over 200")))</f>
        <v>Over 200</v>
      </c>
      <c r="G813" t="str">
        <f>IF(FurnitureData[[#This Row],[sold]]=0,"No Sales",IF(FurnitureData[[#This Row],[sold]]&lt;=10,"Low Sales",IF(FurnitureData[[#This Row],[sold]]&lt;=50,"Medium Sales","High Sales")))</f>
        <v>Low Sales</v>
      </c>
      <c r="H813" s="1">
        <f>IF(FurnitureData[[#This Row],[price]]&gt;0,FurnitureData[[#This Row],[sold]]/FurnitureData[[#This Row],[price]],0)</f>
        <v>1.2745077213926122E-2</v>
      </c>
      <c r="I813" s="1">
        <f>LEN(FurnitureData[[#This Row],[productTitle]])</f>
        <v>93</v>
      </c>
      <c r="J813" s="1"/>
    </row>
    <row r="814" spans="1:10" x14ac:dyDescent="0.3">
      <c r="A814" s="1" t="s">
        <v>730</v>
      </c>
      <c r="B814" s="7">
        <v>98.44</v>
      </c>
      <c r="C814" s="8">
        <v>3</v>
      </c>
      <c r="D814" s="1" t="s">
        <v>5</v>
      </c>
      <c r="E814" s="5">
        <f>FurnitureData[[#This Row],[price]]*FurnitureData[[#This Row],[sold]]</f>
        <v>295.32</v>
      </c>
      <c r="F814" t="str">
        <f>IF(FurnitureData[[#This Row],[price]]&lt;50,"Under 50",IF(FurnitureData[[#This Row],[price]]&lt;100,"50-100",IF(FurnitureData[[#This Row],[price]]&lt;200,"100-200","Over 200")))</f>
        <v>50-100</v>
      </c>
      <c r="G814" t="str">
        <f>IF(FurnitureData[[#This Row],[sold]]=0,"No Sales",IF(FurnitureData[[#This Row],[sold]]&lt;=10,"Low Sales",IF(FurnitureData[[#This Row],[sold]]&lt;=50,"Medium Sales","High Sales")))</f>
        <v>Low Sales</v>
      </c>
      <c r="H814" s="1">
        <f>IF(FurnitureData[[#This Row],[price]]&gt;0,FurnitureData[[#This Row],[sold]]/FurnitureData[[#This Row],[price]],0)</f>
        <v>3.0475416497358798E-2</v>
      </c>
      <c r="I814" s="1">
        <f>LEN(FurnitureData[[#This Row],[productTitle]])</f>
        <v>125</v>
      </c>
      <c r="J814" s="1"/>
    </row>
    <row r="815" spans="1:10" x14ac:dyDescent="0.3">
      <c r="A815" s="1" t="s">
        <v>731</v>
      </c>
      <c r="B815" s="7">
        <v>91.27</v>
      </c>
      <c r="C815" s="8">
        <v>3</v>
      </c>
      <c r="D815" s="1" t="s">
        <v>5</v>
      </c>
      <c r="E815" s="5">
        <f>FurnitureData[[#This Row],[price]]*FurnitureData[[#This Row],[sold]]</f>
        <v>273.81</v>
      </c>
      <c r="F815" t="str">
        <f>IF(FurnitureData[[#This Row],[price]]&lt;50,"Under 50",IF(FurnitureData[[#This Row],[price]]&lt;100,"50-100",IF(FurnitureData[[#This Row],[price]]&lt;200,"100-200","Over 200")))</f>
        <v>50-100</v>
      </c>
      <c r="G815" t="str">
        <f>IF(FurnitureData[[#This Row],[sold]]=0,"No Sales",IF(FurnitureData[[#This Row],[sold]]&lt;=10,"Low Sales",IF(FurnitureData[[#This Row],[sold]]&lt;=50,"Medium Sales","High Sales")))</f>
        <v>Low Sales</v>
      </c>
      <c r="H815" s="1">
        <f>IF(FurnitureData[[#This Row],[price]]&gt;0,FurnitureData[[#This Row],[sold]]/FurnitureData[[#This Row],[price]],0)</f>
        <v>3.2869508053029475E-2</v>
      </c>
      <c r="I815" s="1">
        <f>LEN(FurnitureData[[#This Row],[productTitle]])</f>
        <v>120</v>
      </c>
      <c r="J815" s="1"/>
    </row>
    <row r="816" spans="1:10" x14ac:dyDescent="0.3">
      <c r="A816" s="1" t="s">
        <v>732</v>
      </c>
      <c r="B816" s="7">
        <v>73.81</v>
      </c>
      <c r="C816" s="8">
        <v>3</v>
      </c>
      <c r="D816" s="1" t="s">
        <v>5</v>
      </c>
      <c r="E816" s="5">
        <f>FurnitureData[[#This Row],[price]]*FurnitureData[[#This Row],[sold]]</f>
        <v>221.43</v>
      </c>
      <c r="F816" t="str">
        <f>IF(FurnitureData[[#This Row],[price]]&lt;50,"Under 50",IF(FurnitureData[[#This Row],[price]]&lt;100,"50-100",IF(FurnitureData[[#This Row],[price]]&lt;200,"100-200","Over 200")))</f>
        <v>50-100</v>
      </c>
      <c r="G816" t="str">
        <f>IF(FurnitureData[[#This Row],[sold]]=0,"No Sales",IF(FurnitureData[[#This Row],[sold]]&lt;=10,"Low Sales",IF(FurnitureData[[#This Row],[sold]]&lt;=50,"Medium Sales","High Sales")))</f>
        <v>Low Sales</v>
      </c>
      <c r="H816" s="1">
        <f>IF(FurnitureData[[#This Row],[price]]&gt;0,FurnitureData[[#This Row],[sold]]/FurnitureData[[#This Row],[price]],0)</f>
        <v>4.0644899065167321E-2</v>
      </c>
      <c r="I816" s="1">
        <f>LEN(FurnitureData[[#This Row],[productTitle]])</f>
        <v>93</v>
      </c>
      <c r="J816" s="1"/>
    </row>
    <row r="817" spans="1:10" x14ac:dyDescent="0.3">
      <c r="A817" s="1" t="s">
        <v>617</v>
      </c>
      <c r="B817" s="7">
        <v>144.77000000000001</v>
      </c>
      <c r="C817" s="8">
        <v>0</v>
      </c>
      <c r="D817" s="1" t="s">
        <v>5</v>
      </c>
      <c r="E817" s="5">
        <f>FurnitureData[[#This Row],[price]]*FurnitureData[[#This Row],[sold]]</f>
        <v>0</v>
      </c>
      <c r="F817" t="str">
        <f>IF(FurnitureData[[#This Row],[price]]&lt;50,"Under 50",IF(FurnitureData[[#This Row],[price]]&lt;100,"50-100",IF(FurnitureData[[#This Row],[price]]&lt;200,"100-200","Over 200")))</f>
        <v>100-200</v>
      </c>
      <c r="G817" t="str">
        <f>IF(FurnitureData[[#This Row],[sold]]=0,"No Sales",IF(FurnitureData[[#This Row],[sold]]&lt;=10,"Low Sales",IF(FurnitureData[[#This Row],[sold]]&lt;=50,"Medium Sales","High Sales")))</f>
        <v>No Sales</v>
      </c>
      <c r="H817" s="1">
        <f>IF(FurnitureData[[#This Row],[price]]&gt;0,FurnitureData[[#This Row],[sold]]/FurnitureData[[#This Row],[price]],0)</f>
        <v>0</v>
      </c>
      <c r="I817" s="1">
        <f>LEN(FurnitureData[[#This Row],[productTitle]])</f>
        <v>78</v>
      </c>
      <c r="J817" s="1"/>
    </row>
    <row r="818" spans="1:10" x14ac:dyDescent="0.3">
      <c r="A818" s="1" t="s">
        <v>733</v>
      </c>
      <c r="B818" s="7">
        <v>141.79</v>
      </c>
      <c r="C818" s="8">
        <v>0</v>
      </c>
      <c r="D818" s="1" t="s">
        <v>5</v>
      </c>
      <c r="E818" s="5">
        <f>FurnitureData[[#This Row],[price]]*FurnitureData[[#This Row],[sold]]</f>
        <v>0</v>
      </c>
      <c r="F818" t="str">
        <f>IF(FurnitureData[[#This Row],[price]]&lt;50,"Under 50",IF(FurnitureData[[#This Row],[price]]&lt;100,"50-100",IF(FurnitureData[[#This Row],[price]]&lt;200,"100-200","Over 200")))</f>
        <v>100-200</v>
      </c>
      <c r="G818" t="str">
        <f>IF(FurnitureData[[#This Row],[sold]]=0,"No Sales",IF(FurnitureData[[#This Row],[sold]]&lt;=10,"Low Sales",IF(FurnitureData[[#This Row],[sold]]&lt;=50,"Medium Sales","High Sales")))</f>
        <v>No Sales</v>
      </c>
      <c r="H818" s="1">
        <f>IF(FurnitureData[[#This Row],[price]]&gt;0,FurnitureData[[#This Row],[sold]]/FurnitureData[[#This Row],[price]],0)</f>
        <v>0</v>
      </c>
      <c r="I818" s="1">
        <f>LEN(FurnitureData[[#This Row],[productTitle]])</f>
        <v>128</v>
      </c>
      <c r="J818" s="1"/>
    </row>
    <row r="819" spans="1:10" x14ac:dyDescent="0.3">
      <c r="A819" s="1" t="s">
        <v>663</v>
      </c>
      <c r="B819" s="7">
        <v>218.14</v>
      </c>
      <c r="C819" s="8">
        <v>0</v>
      </c>
      <c r="D819" s="1" t="s">
        <v>5</v>
      </c>
      <c r="E819" s="5">
        <f>FurnitureData[[#This Row],[price]]*FurnitureData[[#This Row],[sold]]</f>
        <v>0</v>
      </c>
      <c r="F819" t="str">
        <f>IF(FurnitureData[[#This Row],[price]]&lt;50,"Under 50",IF(FurnitureData[[#This Row],[price]]&lt;100,"50-100",IF(FurnitureData[[#This Row],[price]]&lt;200,"100-200","Over 200")))</f>
        <v>Over 200</v>
      </c>
      <c r="G819" t="str">
        <f>IF(FurnitureData[[#This Row],[sold]]=0,"No Sales",IF(FurnitureData[[#This Row],[sold]]&lt;=10,"Low Sales",IF(FurnitureData[[#This Row],[sold]]&lt;=50,"Medium Sales","High Sales")))</f>
        <v>No Sales</v>
      </c>
      <c r="H819" s="1">
        <f>IF(FurnitureData[[#This Row],[price]]&gt;0,FurnitureData[[#This Row],[sold]]/FurnitureData[[#This Row],[price]],0)</f>
        <v>0</v>
      </c>
      <c r="I819" s="1">
        <f>LEN(FurnitureData[[#This Row],[productTitle]])</f>
        <v>122</v>
      </c>
      <c r="J819" s="1"/>
    </row>
    <row r="820" spans="1:10" x14ac:dyDescent="0.3">
      <c r="A820" s="1" t="s">
        <v>734</v>
      </c>
      <c r="B820" s="7">
        <v>96.22</v>
      </c>
      <c r="C820" s="8">
        <v>0</v>
      </c>
      <c r="D820" s="1" t="s">
        <v>5</v>
      </c>
      <c r="E820" s="5">
        <f>FurnitureData[[#This Row],[price]]*FurnitureData[[#This Row],[sold]]</f>
        <v>0</v>
      </c>
      <c r="F820" t="str">
        <f>IF(FurnitureData[[#This Row],[price]]&lt;50,"Under 50",IF(FurnitureData[[#This Row],[price]]&lt;100,"50-100",IF(FurnitureData[[#This Row],[price]]&lt;200,"100-200","Over 200")))</f>
        <v>50-100</v>
      </c>
      <c r="G820" t="str">
        <f>IF(FurnitureData[[#This Row],[sold]]=0,"No Sales",IF(FurnitureData[[#This Row],[sold]]&lt;=10,"Low Sales",IF(FurnitureData[[#This Row],[sold]]&lt;=50,"Medium Sales","High Sales")))</f>
        <v>No Sales</v>
      </c>
      <c r="H820" s="1">
        <f>IF(FurnitureData[[#This Row],[price]]&gt;0,FurnitureData[[#This Row],[sold]]/FurnitureData[[#This Row],[price]],0)</f>
        <v>0</v>
      </c>
      <c r="I820" s="1">
        <f>LEN(FurnitureData[[#This Row],[productTitle]])</f>
        <v>102</v>
      </c>
      <c r="J820" s="1"/>
    </row>
    <row r="821" spans="1:10" x14ac:dyDescent="0.3">
      <c r="A821" s="1" t="s">
        <v>735</v>
      </c>
      <c r="B821" s="7">
        <v>73.010000000000005</v>
      </c>
      <c r="C821" s="8">
        <v>1</v>
      </c>
      <c r="D821" s="1" t="s">
        <v>5</v>
      </c>
      <c r="E821" s="5">
        <f>FurnitureData[[#This Row],[price]]*FurnitureData[[#This Row],[sold]]</f>
        <v>73.010000000000005</v>
      </c>
      <c r="F821" t="str">
        <f>IF(FurnitureData[[#This Row],[price]]&lt;50,"Under 50",IF(FurnitureData[[#This Row],[price]]&lt;100,"50-100",IF(FurnitureData[[#This Row],[price]]&lt;200,"100-200","Over 200")))</f>
        <v>50-100</v>
      </c>
      <c r="G821" t="str">
        <f>IF(FurnitureData[[#This Row],[sold]]=0,"No Sales",IF(FurnitureData[[#This Row],[sold]]&lt;=10,"Low Sales",IF(FurnitureData[[#This Row],[sold]]&lt;=50,"Medium Sales","High Sales")))</f>
        <v>Low Sales</v>
      </c>
      <c r="H821" s="1">
        <f>IF(FurnitureData[[#This Row],[price]]&gt;0,FurnitureData[[#This Row],[sold]]/FurnitureData[[#This Row],[price]],0)</f>
        <v>1.3696753869332967E-2</v>
      </c>
      <c r="I821" s="1">
        <f>LEN(FurnitureData[[#This Row],[productTitle]])</f>
        <v>107</v>
      </c>
      <c r="J821" s="1"/>
    </row>
    <row r="822" spans="1:10" x14ac:dyDescent="0.3">
      <c r="A822" s="1" t="s">
        <v>736</v>
      </c>
      <c r="B822" s="7">
        <v>95.67</v>
      </c>
      <c r="C822" s="8">
        <v>0</v>
      </c>
      <c r="D822" s="1" t="s">
        <v>5</v>
      </c>
      <c r="E822" s="5">
        <f>FurnitureData[[#This Row],[price]]*FurnitureData[[#This Row],[sold]]</f>
        <v>0</v>
      </c>
      <c r="F822" t="str">
        <f>IF(FurnitureData[[#This Row],[price]]&lt;50,"Under 50",IF(FurnitureData[[#This Row],[price]]&lt;100,"50-100",IF(FurnitureData[[#This Row],[price]]&lt;200,"100-200","Over 200")))</f>
        <v>50-100</v>
      </c>
      <c r="G822" t="str">
        <f>IF(FurnitureData[[#This Row],[sold]]=0,"No Sales",IF(FurnitureData[[#This Row],[sold]]&lt;=10,"Low Sales",IF(FurnitureData[[#This Row],[sold]]&lt;=50,"Medium Sales","High Sales")))</f>
        <v>No Sales</v>
      </c>
      <c r="H822" s="1">
        <f>IF(FurnitureData[[#This Row],[price]]&gt;0,FurnitureData[[#This Row],[sold]]/FurnitureData[[#This Row],[price]],0)</f>
        <v>0</v>
      </c>
      <c r="I822" s="1">
        <f>LEN(FurnitureData[[#This Row],[productTitle]])</f>
        <v>128</v>
      </c>
      <c r="J822" s="1"/>
    </row>
    <row r="823" spans="1:10" x14ac:dyDescent="0.3">
      <c r="A823" s="1" t="s">
        <v>737</v>
      </c>
      <c r="B823" s="7">
        <v>58.65</v>
      </c>
      <c r="C823" s="8">
        <v>0</v>
      </c>
      <c r="D823" s="1" t="s">
        <v>5</v>
      </c>
      <c r="E823" s="5">
        <f>FurnitureData[[#This Row],[price]]*FurnitureData[[#This Row],[sold]]</f>
        <v>0</v>
      </c>
      <c r="F823" t="str">
        <f>IF(FurnitureData[[#This Row],[price]]&lt;50,"Under 50",IF(FurnitureData[[#This Row],[price]]&lt;100,"50-100",IF(FurnitureData[[#This Row],[price]]&lt;200,"100-200","Over 200")))</f>
        <v>50-100</v>
      </c>
      <c r="G823" t="str">
        <f>IF(FurnitureData[[#This Row],[sold]]=0,"No Sales",IF(FurnitureData[[#This Row],[sold]]&lt;=10,"Low Sales",IF(FurnitureData[[#This Row],[sold]]&lt;=50,"Medium Sales","High Sales")))</f>
        <v>No Sales</v>
      </c>
      <c r="H823" s="1">
        <f>IF(FurnitureData[[#This Row],[price]]&gt;0,FurnitureData[[#This Row],[sold]]/FurnitureData[[#This Row],[price]],0)</f>
        <v>0</v>
      </c>
      <c r="I823" s="1">
        <f>LEN(FurnitureData[[#This Row],[productTitle]])</f>
        <v>116</v>
      </c>
      <c r="J823" s="1"/>
    </row>
    <row r="824" spans="1:10" x14ac:dyDescent="0.3">
      <c r="A824" s="1" t="s">
        <v>738</v>
      </c>
      <c r="B824" s="7">
        <v>376.32</v>
      </c>
      <c r="C824" s="8">
        <v>27</v>
      </c>
      <c r="D824" s="1" t="s">
        <v>5</v>
      </c>
      <c r="E824" s="5">
        <f>FurnitureData[[#This Row],[price]]*FurnitureData[[#This Row],[sold]]</f>
        <v>10160.64</v>
      </c>
      <c r="F824" t="str">
        <f>IF(FurnitureData[[#This Row],[price]]&lt;50,"Under 50",IF(FurnitureData[[#This Row],[price]]&lt;100,"50-100",IF(FurnitureData[[#This Row],[price]]&lt;200,"100-200","Over 200")))</f>
        <v>Over 200</v>
      </c>
      <c r="G824" t="str">
        <f>IF(FurnitureData[[#This Row],[sold]]=0,"No Sales",IF(FurnitureData[[#This Row],[sold]]&lt;=10,"Low Sales",IF(FurnitureData[[#This Row],[sold]]&lt;=50,"Medium Sales","High Sales")))</f>
        <v>Medium Sales</v>
      </c>
      <c r="H824" s="1">
        <f>IF(FurnitureData[[#This Row],[price]]&gt;0,FurnitureData[[#This Row],[sold]]/FurnitureData[[#This Row],[price]],0)</f>
        <v>7.1747448979591844E-2</v>
      </c>
      <c r="I824" s="1">
        <f>LEN(FurnitureData[[#This Row],[productTitle]])</f>
        <v>121</v>
      </c>
      <c r="J824" s="1"/>
    </row>
    <row r="825" spans="1:10" x14ac:dyDescent="0.3">
      <c r="A825" s="1" t="s">
        <v>739</v>
      </c>
      <c r="B825" s="7">
        <v>184.12</v>
      </c>
      <c r="C825" s="8">
        <v>0</v>
      </c>
      <c r="D825" s="1" t="s">
        <v>5</v>
      </c>
      <c r="E825" s="5">
        <f>FurnitureData[[#This Row],[price]]*FurnitureData[[#This Row],[sold]]</f>
        <v>0</v>
      </c>
      <c r="F825" t="str">
        <f>IF(FurnitureData[[#This Row],[price]]&lt;50,"Under 50",IF(FurnitureData[[#This Row],[price]]&lt;100,"50-100",IF(FurnitureData[[#This Row],[price]]&lt;200,"100-200","Over 200")))</f>
        <v>100-200</v>
      </c>
      <c r="G825" t="str">
        <f>IF(FurnitureData[[#This Row],[sold]]=0,"No Sales",IF(FurnitureData[[#This Row],[sold]]&lt;=10,"Low Sales",IF(FurnitureData[[#This Row],[sold]]&lt;=50,"Medium Sales","High Sales")))</f>
        <v>No Sales</v>
      </c>
      <c r="H825" s="1">
        <f>IF(FurnitureData[[#This Row],[price]]&gt;0,FurnitureData[[#This Row],[sold]]/FurnitureData[[#This Row],[price]],0)</f>
        <v>0</v>
      </c>
      <c r="I825" s="1">
        <f>LEN(FurnitureData[[#This Row],[productTitle]])</f>
        <v>126</v>
      </c>
      <c r="J825" s="1"/>
    </row>
    <row r="826" spans="1:10" x14ac:dyDescent="0.3">
      <c r="A826" s="1" t="s">
        <v>740</v>
      </c>
      <c r="B826" s="7">
        <v>156.62</v>
      </c>
      <c r="C826" s="8">
        <v>2</v>
      </c>
      <c r="D826" s="1" t="s">
        <v>5</v>
      </c>
      <c r="E826" s="5">
        <f>FurnitureData[[#This Row],[price]]*FurnitureData[[#This Row],[sold]]</f>
        <v>313.24</v>
      </c>
      <c r="F826" t="str">
        <f>IF(FurnitureData[[#This Row],[price]]&lt;50,"Under 50",IF(FurnitureData[[#This Row],[price]]&lt;100,"50-100",IF(FurnitureData[[#This Row],[price]]&lt;200,"100-200","Over 200")))</f>
        <v>100-200</v>
      </c>
      <c r="G826" t="str">
        <f>IF(FurnitureData[[#This Row],[sold]]=0,"No Sales",IF(FurnitureData[[#This Row],[sold]]&lt;=10,"Low Sales",IF(FurnitureData[[#This Row],[sold]]&lt;=50,"Medium Sales","High Sales")))</f>
        <v>Low Sales</v>
      </c>
      <c r="H826" s="1">
        <f>IF(FurnitureData[[#This Row],[price]]&gt;0,FurnitureData[[#This Row],[sold]]/FurnitureData[[#This Row],[price]],0)</f>
        <v>1.2769761205465458E-2</v>
      </c>
      <c r="I826" s="1">
        <f>LEN(FurnitureData[[#This Row],[productTitle]])</f>
        <v>121</v>
      </c>
      <c r="J826" s="1"/>
    </row>
    <row r="827" spans="1:10" x14ac:dyDescent="0.3">
      <c r="A827" s="1" t="s">
        <v>741</v>
      </c>
      <c r="B827" s="7">
        <v>333.27</v>
      </c>
      <c r="C827" s="8">
        <v>7</v>
      </c>
      <c r="D827" s="1" t="s">
        <v>5</v>
      </c>
      <c r="E827" s="5">
        <f>FurnitureData[[#This Row],[price]]*FurnitureData[[#This Row],[sold]]</f>
        <v>2332.89</v>
      </c>
      <c r="F827" t="str">
        <f>IF(FurnitureData[[#This Row],[price]]&lt;50,"Under 50",IF(FurnitureData[[#This Row],[price]]&lt;100,"50-100",IF(FurnitureData[[#This Row],[price]]&lt;200,"100-200","Over 200")))</f>
        <v>Over 200</v>
      </c>
      <c r="G827" t="str">
        <f>IF(FurnitureData[[#This Row],[sold]]=0,"No Sales",IF(FurnitureData[[#This Row],[sold]]&lt;=10,"Low Sales",IF(FurnitureData[[#This Row],[sold]]&lt;=50,"Medium Sales","High Sales")))</f>
        <v>Low Sales</v>
      </c>
      <c r="H827" s="1">
        <f>IF(FurnitureData[[#This Row],[price]]&gt;0,FurnitureData[[#This Row],[sold]]/FurnitureData[[#This Row],[price]],0)</f>
        <v>2.1003990758244068E-2</v>
      </c>
      <c r="I827" s="1">
        <f>LEN(FurnitureData[[#This Row],[productTitle]])</f>
        <v>122</v>
      </c>
      <c r="J827" s="1"/>
    </row>
    <row r="828" spans="1:10" x14ac:dyDescent="0.3">
      <c r="A828" s="1" t="s">
        <v>742</v>
      </c>
      <c r="B828" s="7">
        <v>155.49</v>
      </c>
      <c r="C828" s="8">
        <v>8</v>
      </c>
      <c r="D828" s="1" t="s">
        <v>5</v>
      </c>
      <c r="E828" s="5">
        <f>FurnitureData[[#This Row],[price]]*FurnitureData[[#This Row],[sold]]</f>
        <v>1243.92</v>
      </c>
      <c r="F828" t="str">
        <f>IF(FurnitureData[[#This Row],[price]]&lt;50,"Under 50",IF(FurnitureData[[#This Row],[price]]&lt;100,"50-100",IF(FurnitureData[[#This Row],[price]]&lt;200,"100-200","Over 200")))</f>
        <v>100-200</v>
      </c>
      <c r="G828" t="str">
        <f>IF(FurnitureData[[#This Row],[sold]]=0,"No Sales",IF(FurnitureData[[#This Row],[sold]]&lt;=10,"Low Sales",IF(FurnitureData[[#This Row],[sold]]&lt;=50,"Medium Sales","High Sales")))</f>
        <v>Low Sales</v>
      </c>
      <c r="H828" s="1">
        <f>IF(FurnitureData[[#This Row],[price]]&gt;0,FurnitureData[[#This Row],[sold]]/FurnitureData[[#This Row],[price]],0)</f>
        <v>5.1450254035629299E-2</v>
      </c>
      <c r="I828" s="1">
        <f>LEN(FurnitureData[[#This Row],[productTitle]])</f>
        <v>111</v>
      </c>
      <c r="J828" s="1"/>
    </row>
    <row r="829" spans="1:10" x14ac:dyDescent="0.3">
      <c r="A829" s="1" t="s">
        <v>743</v>
      </c>
      <c r="B829" s="7">
        <v>147.94</v>
      </c>
      <c r="C829" s="8">
        <v>0</v>
      </c>
      <c r="D829" s="1" t="s">
        <v>5</v>
      </c>
      <c r="E829" s="5">
        <f>FurnitureData[[#This Row],[price]]*FurnitureData[[#This Row],[sold]]</f>
        <v>0</v>
      </c>
      <c r="F829" t="str">
        <f>IF(FurnitureData[[#This Row],[price]]&lt;50,"Under 50",IF(FurnitureData[[#This Row],[price]]&lt;100,"50-100",IF(FurnitureData[[#This Row],[price]]&lt;200,"100-200","Over 200")))</f>
        <v>100-200</v>
      </c>
      <c r="G829" t="str">
        <f>IF(FurnitureData[[#This Row],[sold]]=0,"No Sales",IF(FurnitureData[[#This Row],[sold]]&lt;=10,"Low Sales",IF(FurnitureData[[#This Row],[sold]]&lt;=50,"Medium Sales","High Sales")))</f>
        <v>No Sales</v>
      </c>
      <c r="H829" s="1">
        <f>IF(FurnitureData[[#This Row],[price]]&gt;0,FurnitureData[[#This Row],[sold]]/FurnitureData[[#This Row],[price]],0)</f>
        <v>0</v>
      </c>
      <c r="I829" s="1">
        <f>LEN(FurnitureData[[#This Row],[productTitle]])</f>
        <v>98</v>
      </c>
      <c r="J829" s="1"/>
    </row>
    <row r="830" spans="1:10" x14ac:dyDescent="0.3">
      <c r="A830" s="1" t="s">
        <v>744</v>
      </c>
      <c r="B830" s="7">
        <v>236.24</v>
      </c>
      <c r="C830" s="8">
        <v>0</v>
      </c>
      <c r="D830" s="1" t="s">
        <v>5</v>
      </c>
      <c r="E830" s="5">
        <f>FurnitureData[[#This Row],[price]]*FurnitureData[[#This Row],[sold]]</f>
        <v>0</v>
      </c>
      <c r="F830" t="str">
        <f>IF(FurnitureData[[#This Row],[price]]&lt;50,"Under 50",IF(FurnitureData[[#This Row],[price]]&lt;100,"50-100",IF(FurnitureData[[#This Row],[price]]&lt;200,"100-200","Over 200")))</f>
        <v>Over 200</v>
      </c>
      <c r="G830" t="str">
        <f>IF(FurnitureData[[#This Row],[sold]]=0,"No Sales",IF(FurnitureData[[#This Row],[sold]]&lt;=10,"Low Sales",IF(FurnitureData[[#This Row],[sold]]&lt;=50,"Medium Sales","High Sales")))</f>
        <v>No Sales</v>
      </c>
      <c r="H830" s="1">
        <f>IF(FurnitureData[[#This Row],[price]]&gt;0,FurnitureData[[#This Row],[sold]]/FurnitureData[[#This Row],[price]],0)</f>
        <v>0</v>
      </c>
      <c r="I830" s="1">
        <f>LEN(FurnitureData[[#This Row],[productTitle]])</f>
        <v>113</v>
      </c>
      <c r="J830" s="1"/>
    </row>
    <row r="831" spans="1:10" x14ac:dyDescent="0.3">
      <c r="A831" s="1" t="s">
        <v>745</v>
      </c>
      <c r="B831" s="7">
        <v>32.56</v>
      </c>
      <c r="C831" s="8">
        <v>9</v>
      </c>
      <c r="D831" s="1" t="s">
        <v>5</v>
      </c>
      <c r="E831" s="5">
        <f>FurnitureData[[#This Row],[price]]*FurnitureData[[#This Row],[sold]]</f>
        <v>293.04000000000002</v>
      </c>
      <c r="F831" t="str">
        <f>IF(FurnitureData[[#This Row],[price]]&lt;50,"Under 50",IF(FurnitureData[[#This Row],[price]]&lt;100,"50-100",IF(FurnitureData[[#This Row],[price]]&lt;200,"100-200","Over 200")))</f>
        <v>Under 50</v>
      </c>
      <c r="G831" t="str">
        <f>IF(FurnitureData[[#This Row],[sold]]=0,"No Sales",IF(FurnitureData[[#This Row],[sold]]&lt;=10,"Low Sales",IF(FurnitureData[[#This Row],[sold]]&lt;=50,"Medium Sales","High Sales")))</f>
        <v>Low Sales</v>
      </c>
      <c r="H831" s="1">
        <f>IF(FurnitureData[[#This Row],[price]]&gt;0,FurnitureData[[#This Row],[sold]]/FurnitureData[[#This Row],[price]],0)</f>
        <v>0.2764127764127764</v>
      </c>
      <c r="I831" s="1">
        <f>LEN(FurnitureData[[#This Row],[productTitle]])</f>
        <v>80</v>
      </c>
      <c r="J831" s="1"/>
    </row>
    <row r="832" spans="1:10" x14ac:dyDescent="0.3">
      <c r="A832" s="1" t="s">
        <v>746</v>
      </c>
      <c r="B832" s="7">
        <v>180.77</v>
      </c>
      <c r="C832" s="8">
        <v>0</v>
      </c>
      <c r="D832" s="1" t="s">
        <v>5</v>
      </c>
      <c r="E832" s="5">
        <f>FurnitureData[[#This Row],[price]]*FurnitureData[[#This Row],[sold]]</f>
        <v>0</v>
      </c>
      <c r="F832" t="str">
        <f>IF(FurnitureData[[#This Row],[price]]&lt;50,"Under 50",IF(FurnitureData[[#This Row],[price]]&lt;100,"50-100",IF(FurnitureData[[#This Row],[price]]&lt;200,"100-200","Over 200")))</f>
        <v>100-200</v>
      </c>
      <c r="G832" t="str">
        <f>IF(FurnitureData[[#This Row],[sold]]=0,"No Sales",IF(FurnitureData[[#This Row],[sold]]&lt;=10,"Low Sales",IF(FurnitureData[[#This Row],[sold]]&lt;=50,"Medium Sales","High Sales")))</f>
        <v>No Sales</v>
      </c>
      <c r="H832" s="1">
        <f>IF(FurnitureData[[#This Row],[price]]&gt;0,FurnitureData[[#This Row],[sold]]/FurnitureData[[#This Row],[price]],0)</f>
        <v>0</v>
      </c>
      <c r="I832" s="1">
        <f>LEN(FurnitureData[[#This Row],[productTitle]])</f>
        <v>126</v>
      </c>
      <c r="J832" s="1"/>
    </row>
    <row r="833" spans="1:10" x14ac:dyDescent="0.3">
      <c r="A833" s="1" t="s">
        <v>747</v>
      </c>
      <c r="B833" s="7">
        <v>58.97</v>
      </c>
      <c r="C833" s="8">
        <v>1</v>
      </c>
      <c r="D833" s="1" t="s">
        <v>5</v>
      </c>
      <c r="E833" s="5">
        <f>FurnitureData[[#This Row],[price]]*FurnitureData[[#This Row],[sold]]</f>
        <v>58.97</v>
      </c>
      <c r="F833" t="str">
        <f>IF(FurnitureData[[#This Row],[price]]&lt;50,"Under 50",IF(FurnitureData[[#This Row],[price]]&lt;100,"50-100",IF(FurnitureData[[#This Row],[price]]&lt;200,"100-200","Over 200")))</f>
        <v>50-100</v>
      </c>
      <c r="G833" t="str">
        <f>IF(FurnitureData[[#This Row],[sold]]=0,"No Sales",IF(FurnitureData[[#This Row],[sold]]&lt;=10,"Low Sales",IF(FurnitureData[[#This Row],[sold]]&lt;=50,"Medium Sales","High Sales")))</f>
        <v>Low Sales</v>
      </c>
      <c r="H833" s="1">
        <f>IF(FurnitureData[[#This Row],[price]]&gt;0,FurnitureData[[#This Row],[sold]]/FurnitureData[[#This Row],[price]],0)</f>
        <v>1.6957775139901644E-2</v>
      </c>
      <c r="I833" s="1">
        <f>LEN(FurnitureData[[#This Row],[productTitle]])</f>
        <v>111</v>
      </c>
      <c r="J833" s="1"/>
    </row>
    <row r="834" spans="1:10" x14ac:dyDescent="0.3">
      <c r="A834" s="1" t="s">
        <v>748</v>
      </c>
      <c r="B834" s="7">
        <v>198.03</v>
      </c>
      <c r="C834" s="8">
        <v>1</v>
      </c>
      <c r="D834" s="1" t="s">
        <v>5</v>
      </c>
      <c r="E834" s="5">
        <f>FurnitureData[[#This Row],[price]]*FurnitureData[[#This Row],[sold]]</f>
        <v>198.03</v>
      </c>
      <c r="F834" t="str">
        <f>IF(FurnitureData[[#This Row],[price]]&lt;50,"Under 50",IF(FurnitureData[[#This Row],[price]]&lt;100,"50-100",IF(FurnitureData[[#This Row],[price]]&lt;200,"100-200","Over 200")))</f>
        <v>100-200</v>
      </c>
      <c r="G834" t="str">
        <f>IF(FurnitureData[[#This Row],[sold]]=0,"No Sales",IF(FurnitureData[[#This Row],[sold]]&lt;=10,"Low Sales",IF(FurnitureData[[#This Row],[sold]]&lt;=50,"Medium Sales","High Sales")))</f>
        <v>Low Sales</v>
      </c>
      <c r="H834" s="1">
        <f>IF(FurnitureData[[#This Row],[price]]&gt;0,FurnitureData[[#This Row],[sold]]/FurnitureData[[#This Row],[price]],0)</f>
        <v>5.0497399383931723E-3</v>
      </c>
      <c r="I834" s="1">
        <f>LEN(FurnitureData[[#This Row],[productTitle]])</f>
        <v>101</v>
      </c>
      <c r="J834" s="1"/>
    </row>
    <row r="835" spans="1:10" x14ac:dyDescent="0.3">
      <c r="A835" s="1" t="s">
        <v>749</v>
      </c>
      <c r="B835" s="7">
        <v>140.77000000000001</v>
      </c>
      <c r="C835" s="8">
        <v>0</v>
      </c>
      <c r="D835" s="1" t="s">
        <v>5</v>
      </c>
      <c r="E835" s="5">
        <f>FurnitureData[[#This Row],[price]]*FurnitureData[[#This Row],[sold]]</f>
        <v>0</v>
      </c>
      <c r="F835" t="str">
        <f>IF(FurnitureData[[#This Row],[price]]&lt;50,"Under 50",IF(FurnitureData[[#This Row],[price]]&lt;100,"50-100",IF(FurnitureData[[#This Row],[price]]&lt;200,"100-200","Over 200")))</f>
        <v>100-200</v>
      </c>
      <c r="G835" t="str">
        <f>IF(FurnitureData[[#This Row],[sold]]=0,"No Sales",IF(FurnitureData[[#This Row],[sold]]&lt;=10,"Low Sales",IF(FurnitureData[[#This Row],[sold]]&lt;=50,"Medium Sales","High Sales")))</f>
        <v>No Sales</v>
      </c>
      <c r="H835" s="1">
        <f>IF(FurnitureData[[#This Row],[price]]&gt;0,FurnitureData[[#This Row],[sold]]/FurnitureData[[#This Row],[price]],0)</f>
        <v>0</v>
      </c>
      <c r="I835" s="1">
        <f>LEN(FurnitureData[[#This Row],[productTitle]])</f>
        <v>99</v>
      </c>
      <c r="J835" s="1"/>
    </row>
    <row r="836" spans="1:10" x14ac:dyDescent="0.3">
      <c r="A836" s="1" t="s">
        <v>750</v>
      </c>
      <c r="B836" s="7">
        <v>310.64999999999998</v>
      </c>
      <c r="C836" s="8">
        <v>1</v>
      </c>
      <c r="D836" s="1" t="s">
        <v>5</v>
      </c>
      <c r="E836" s="5">
        <f>FurnitureData[[#This Row],[price]]*FurnitureData[[#This Row],[sold]]</f>
        <v>310.64999999999998</v>
      </c>
      <c r="F836" t="str">
        <f>IF(FurnitureData[[#This Row],[price]]&lt;50,"Under 50",IF(FurnitureData[[#This Row],[price]]&lt;100,"50-100",IF(FurnitureData[[#This Row],[price]]&lt;200,"100-200","Over 200")))</f>
        <v>Over 200</v>
      </c>
      <c r="G836" t="str">
        <f>IF(FurnitureData[[#This Row],[sold]]=0,"No Sales",IF(FurnitureData[[#This Row],[sold]]&lt;=10,"Low Sales",IF(FurnitureData[[#This Row],[sold]]&lt;=50,"Medium Sales","High Sales")))</f>
        <v>Low Sales</v>
      </c>
      <c r="H836" s="1">
        <f>IF(FurnitureData[[#This Row],[price]]&gt;0,FurnitureData[[#This Row],[sold]]/FurnitureData[[#This Row],[price]],0)</f>
        <v>3.2190568163528088E-3</v>
      </c>
      <c r="I836" s="1">
        <f>LEN(FurnitureData[[#This Row],[productTitle]])</f>
        <v>123</v>
      </c>
      <c r="J836" s="1"/>
    </row>
    <row r="837" spans="1:10" x14ac:dyDescent="0.3">
      <c r="A837" s="1" t="s">
        <v>751</v>
      </c>
      <c r="B837" s="7">
        <v>55.61</v>
      </c>
      <c r="C837" s="8">
        <v>3</v>
      </c>
      <c r="D837" s="1" t="s">
        <v>5</v>
      </c>
      <c r="E837" s="5">
        <f>FurnitureData[[#This Row],[price]]*FurnitureData[[#This Row],[sold]]</f>
        <v>166.82999999999998</v>
      </c>
      <c r="F837" t="str">
        <f>IF(FurnitureData[[#This Row],[price]]&lt;50,"Under 50",IF(FurnitureData[[#This Row],[price]]&lt;100,"50-100",IF(FurnitureData[[#This Row],[price]]&lt;200,"100-200","Over 200")))</f>
        <v>50-100</v>
      </c>
      <c r="G837" t="str">
        <f>IF(FurnitureData[[#This Row],[sold]]=0,"No Sales",IF(FurnitureData[[#This Row],[sold]]&lt;=10,"Low Sales",IF(FurnitureData[[#This Row],[sold]]&lt;=50,"Medium Sales","High Sales")))</f>
        <v>Low Sales</v>
      </c>
      <c r="H837" s="1">
        <f>IF(FurnitureData[[#This Row],[price]]&gt;0,FurnitureData[[#This Row],[sold]]/FurnitureData[[#This Row],[price]],0)</f>
        <v>5.3947131810825388E-2</v>
      </c>
      <c r="I837" s="1">
        <f>LEN(FurnitureData[[#This Row],[productTitle]])</f>
        <v>63</v>
      </c>
      <c r="J837" s="1"/>
    </row>
    <row r="838" spans="1:10" x14ac:dyDescent="0.3">
      <c r="A838" s="1" t="s">
        <v>752</v>
      </c>
      <c r="B838" s="7">
        <v>186.58</v>
      </c>
      <c r="C838" s="8">
        <v>0</v>
      </c>
      <c r="D838" s="1" t="s">
        <v>5</v>
      </c>
      <c r="E838" s="5">
        <f>FurnitureData[[#This Row],[price]]*FurnitureData[[#This Row],[sold]]</f>
        <v>0</v>
      </c>
      <c r="F838" t="str">
        <f>IF(FurnitureData[[#This Row],[price]]&lt;50,"Under 50",IF(FurnitureData[[#This Row],[price]]&lt;100,"50-100",IF(FurnitureData[[#This Row],[price]]&lt;200,"100-200","Over 200")))</f>
        <v>100-200</v>
      </c>
      <c r="G838" t="str">
        <f>IF(FurnitureData[[#This Row],[sold]]=0,"No Sales",IF(FurnitureData[[#This Row],[sold]]&lt;=10,"Low Sales",IF(FurnitureData[[#This Row],[sold]]&lt;=50,"Medium Sales","High Sales")))</f>
        <v>No Sales</v>
      </c>
      <c r="H838" s="1">
        <f>IF(FurnitureData[[#This Row],[price]]&gt;0,FurnitureData[[#This Row],[sold]]/FurnitureData[[#This Row],[price]],0)</f>
        <v>0</v>
      </c>
      <c r="I838" s="1">
        <f>LEN(FurnitureData[[#This Row],[productTitle]])</f>
        <v>112</v>
      </c>
      <c r="J838" s="1"/>
    </row>
    <row r="839" spans="1:10" x14ac:dyDescent="0.3">
      <c r="A839" s="1" t="s">
        <v>753</v>
      </c>
      <c r="B839" s="7">
        <v>788.22</v>
      </c>
      <c r="C839" s="8">
        <v>7</v>
      </c>
      <c r="D839" s="1" t="s">
        <v>5</v>
      </c>
      <c r="E839" s="5">
        <f>FurnitureData[[#This Row],[price]]*FurnitureData[[#This Row],[sold]]</f>
        <v>5517.54</v>
      </c>
      <c r="F839" t="str">
        <f>IF(FurnitureData[[#This Row],[price]]&lt;50,"Under 50",IF(FurnitureData[[#This Row],[price]]&lt;100,"50-100",IF(FurnitureData[[#This Row],[price]]&lt;200,"100-200","Over 200")))</f>
        <v>Over 200</v>
      </c>
      <c r="G839" t="str">
        <f>IF(FurnitureData[[#This Row],[sold]]=0,"No Sales",IF(FurnitureData[[#This Row],[sold]]&lt;=10,"Low Sales",IF(FurnitureData[[#This Row],[sold]]&lt;=50,"Medium Sales","High Sales")))</f>
        <v>Low Sales</v>
      </c>
      <c r="H839" s="1">
        <f>IF(FurnitureData[[#This Row],[price]]&gt;0,FurnitureData[[#This Row],[sold]]/FurnitureData[[#This Row],[price]],0)</f>
        <v>8.8807693283601014E-3</v>
      </c>
      <c r="I839" s="1">
        <f>LEN(FurnitureData[[#This Row],[productTitle]])</f>
        <v>127</v>
      </c>
      <c r="J839" s="1"/>
    </row>
    <row r="840" spans="1:10" x14ac:dyDescent="0.3">
      <c r="A840" s="1" t="s">
        <v>754</v>
      </c>
      <c r="B840" s="7">
        <v>111.6</v>
      </c>
      <c r="C840" s="8">
        <v>1</v>
      </c>
      <c r="D840" s="1" t="s">
        <v>5</v>
      </c>
      <c r="E840" s="5">
        <f>FurnitureData[[#This Row],[price]]*FurnitureData[[#This Row],[sold]]</f>
        <v>111.6</v>
      </c>
      <c r="F840" t="str">
        <f>IF(FurnitureData[[#This Row],[price]]&lt;50,"Under 50",IF(FurnitureData[[#This Row],[price]]&lt;100,"50-100",IF(FurnitureData[[#This Row],[price]]&lt;200,"100-200","Over 200")))</f>
        <v>100-200</v>
      </c>
      <c r="G840" t="str">
        <f>IF(FurnitureData[[#This Row],[sold]]=0,"No Sales",IF(FurnitureData[[#This Row],[sold]]&lt;=10,"Low Sales",IF(FurnitureData[[#This Row],[sold]]&lt;=50,"Medium Sales","High Sales")))</f>
        <v>Low Sales</v>
      </c>
      <c r="H840" s="1">
        <f>IF(FurnitureData[[#This Row],[price]]&gt;0,FurnitureData[[#This Row],[sold]]/FurnitureData[[#This Row],[price]],0)</f>
        <v>8.9605734767025103E-3</v>
      </c>
      <c r="I840" s="1">
        <f>LEN(FurnitureData[[#This Row],[productTitle]])</f>
        <v>125</v>
      </c>
      <c r="J840" s="1"/>
    </row>
    <row r="841" spans="1:10" x14ac:dyDescent="0.3">
      <c r="A841" s="1" t="s">
        <v>755</v>
      </c>
      <c r="B841" s="7">
        <v>54.26</v>
      </c>
      <c r="C841" s="8">
        <v>7</v>
      </c>
      <c r="D841" s="1" t="s">
        <v>5</v>
      </c>
      <c r="E841" s="5">
        <f>FurnitureData[[#This Row],[price]]*FurnitureData[[#This Row],[sold]]</f>
        <v>379.82</v>
      </c>
      <c r="F841" t="str">
        <f>IF(FurnitureData[[#This Row],[price]]&lt;50,"Under 50",IF(FurnitureData[[#This Row],[price]]&lt;100,"50-100",IF(FurnitureData[[#This Row],[price]]&lt;200,"100-200","Over 200")))</f>
        <v>50-100</v>
      </c>
      <c r="G841" t="str">
        <f>IF(FurnitureData[[#This Row],[sold]]=0,"No Sales",IF(FurnitureData[[#This Row],[sold]]&lt;=10,"Low Sales",IF(FurnitureData[[#This Row],[sold]]&lt;=50,"Medium Sales","High Sales")))</f>
        <v>Low Sales</v>
      </c>
      <c r="H841" s="1">
        <f>IF(FurnitureData[[#This Row],[price]]&gt;0,FurnitureData[[#This Row],[sold]]/FurnitureData[[#This Row],[price]],0)</f>
        <v>0.12900847769996315</v>
      </c>
      <c r="I841" s="1">
        <f>LEN(FurnitureData[[#This Row],[productTitle]])</f>
        <v>103</v>
      </c>
      <c r="J841" s="1"/>
    </row>
    <row r="842" spans="1:10" x14ac:dyDescent="0.3">
      <c r="A842" s="1" t="s">
        <v>756</v>
      </c>
      <c r="B842" s="7">
        <v>188.67</v>
      </c>
      <c r="C842" s="8">
        <v>11</v>
      </c>
      <c r="D842" s="1" t="s">
        <v>5</v>
      </c>
      <c r="E842" s="5">
        <f>FurnitureData[[#This Row],[price]]*FurnitureData[[#This Row],[sold]]</f>
        <v>2075.37</v>
      </c>
      <c r="F842" t="str">
        <f>IF(FurnitureData[[#This Row],[price]]&lt;50,"Under 50",IF(FurnitureData[[#This Row],[price]]&lt;100,"50-100",IF(FurnitureData[[#This Row],[price]]&lt;200,"100-200","Over 200")))</f>
        <v>100-200</v>
      </c>
      <c r="G842" t="str">
        <f>IF(FurnitureData[[#This Row],[sold]]=0,"No Sales",IF(FurnitureData[[#This Row],[sold]]&lt;=10,"Low Sales",IF(FurnitureData[[#This Row],[sold]]&lt;=50,"Medium Sales","High Sales")))</f>
        <v>Medium Sales</v>
      </c>
      <c r="H842" s="1">
        <f>IF(FurnitureData[[#This Row],[price]]&gt;0,FurnitureData[[#This Row],[sold]]/FurnitureData[[#This Row],[price]],0)</f>
        <v>5.8302856839985165E-2</v>
      </c>
      <c r="I842" s="1">
        <f>LEN(FurnitureData[[#This Row],[productTitle]])</f>
        <v>123</v>
      </c>
      <c r="J842" s="1"/>
    </row>
    <row r="843" spans="1:10" x14ac:dyDescent="0.3">
      <c r="A843" s="1" t="s">
        <v>757</v>
      </c>
      <c r="B843" s="7">
        <v>101.44</v>
      </c>
      <c r="C843" s="8">
        <v>0</v>
      </c>
      <c r="D843" s="1" t="s">
        <v>5</v>
      </c>
      <c r="E843" s="5">
        <f>FurnitureData[[#This Row],[price]]*FurnitureData[[#This Row],[sold]]</f>
        <v>0</v>
      </c>
      <c r="F843" t="str">
        <f>IF(FurnitureData[[#This Row],[price]]&lt;50,"Under 50",IF(FurnitureData[[#This Row],[price]]&lt;100,"50-100",IF(FurnitureData[[#This Row],[price]]&lt;200,"100-200","Over 200")))</f>
        <v>100-200</v>
      </c>
      <c r="G843" t="str">
        <f>IF(FurnitureData[[#This Row],[sold]]=0,"No Sales",IF(FurnitureData[[#This Row],[sold]]&lt;=10,"Low Sales",IF(FurnitureData[[#This Row],[sold]]&lt;=50,"Medium Sales","High Sales")))</f>
        <v>No Sales</v>
      </c>
      <c r="H843" s="1">
        <f>IF(FurnitureData[[#This Row],[price]]&gt;0,FurnitureData[[#This Row],[sold]]/FurnitureData[[#This Row],[price]],0)</f>
        <v>0</v>
      </c>
      <c r="I843" s="1">
        <f>LEN(FurnitureData[[#This Row],[productTitle]])</f>
        <v>128</v>
      </c>
      <c r="J843" s="1"/>
    </row>
    <row r="844" spans="1:10" x14ac:dyDescent="0.3">
      <c r="A844" s="1" t="s">
        <v>758</v>
      </c>
      <c r="B844" s="7">
        <v>36.28</v>
      </c>
      <c r="C844" s="8">
        <v>5</v>
      </c>
      <c r="D844" s="1" t="s">
        <v>5</v>
      </c>
      <c r="E844" s="5">
        <f>FurnitureData[[#This Row],[price]]*FurnitureData[[#This Row],[sold]]</f>
        <v>181.4</v>
      </c>
      <c r="F844" t="str">
        <f>IF(FurnitureData[[#This Row],[price]]&lt;50,"Under 50",IF(FurnitureData[[#This Row],[price]]&lt;100,"50-100",IF(FurnitureData[[#This Row],[price]]&lt;200,"100-200","Over 200")))</f>
        <v>Under 50</v>
      </c>
      <c r="G844" t="str">
        <f>IF(FurnitureData[[#This Row],[sold]]=0,"No Sales",IF(FurnitureData[[#This Row],[sold]]&lt;=10,"Low Sales",IF(FurnitureData[[#This Row],[sold]]&lt;=50,"Medium Sales","High Sales")))</f>
        <v>Low Sales</v>
      </c>
      <c r="H844" s="1">
        <f>IF(FurnitureData[[#This Row],[price]]&gt;0,FurnitureData[[#This Row],[sold]]/FurnitureData[[#This Row],[price]],0)</f>
        <v>0.13781697905181917</v>
      </c>
      <c r="I844" s="1">
        <f>LEN(FurnitureData[[#This Row],[productTitle]])</f>
        <v>125</v>
      </c>
      <c r="J844" s="1"/>
    </row>
    <row r="845" spans="1:10" x14ac:dyDescent="0.3">
      <c r="A845" s="1" t="s">
        <v>759</v>
      </c>
      <c r="B845" s="7">
        <v>190.56</v>
      </c>
      <c r="C845" s="8">
        <v>0</v>
      </c>
      <c r="D845" s="1" t="s">
        <v>5</v>
      </c>
      <c r="E845" s="5">
        <f>FurnitureData[[#This Row],[price]]*FurnitureData[[#This Row],[sold]]</f>
        <v>0</v>
      </c>
      <c r="F845" t="str">
        <f>IF(FurnitureData[[#This Row],[price]]&lt;50,"Under 50",IF(FurnitureData[[#This Row],[price]]&lt;100,"50-100",IF(FurnitureData[[#This Row],[price]]&lt;200,"100-200","Over 200")))</f>
        <v>100-200</v>
      </c>
      <c r="G845" t="str">
        <f>IF(FurnitureData[[#This Row],[sold]]=0,"No Sales",IF(FurnitureData[[#This Row],[sold]]&lt;=10,"Low Sales",IF(FurnitureData[[#This Row],[sold]]&lt;=50,"Medium Sales","High Sales")))</f>
        <v>No Sales</v>
      </c>
      <c r="H845" s="1">
        <f>IF(FurnitureData[[#This Row],[price]]&gt;0,FurnitureData[[#This Row],[sold]]/FurnitureData[[#This Row],[price]],0)</f>
        <v>0</v>
      </c>
      <c r="I845" s="1">
        <f>LEN(FurnitureData[[#This Row],[productTitle]])</f>
        <v>104</v>
      </c>
      <c r="J845" s="1"/>
    </row>
    <row r="846" spans="1:10" x14ac:dyDescent="0.3">
      <c r="A846" s="1" t="s">
        <v>760</v>
      </c>
      <c r="B846" s="7">
        <v>43.26</v>
      </c>
      <c r="C846" s="8">
        <v>13</v>
      </c>
      <c r="D846" s="1" t="s">
        <v>5</v>
      </c>
      <c r="E846" s="5">
        <f>FurnitureData[[#This Row],[price]]*FurnitureData[[#This Row],[sold]]</f>
        <v>562.38</v>
      </c>
      <c r="F846" t="str">
        <f>IF(FurnitureData[[#This Row],[price]]&lt;50,"Under 50",IF(FurnitureData[[#This Row],[price]]&lt;100,"50-100",IF(FurnitureData[[#This Row],[price]]&lt;200,"100-200","Over 200")))</f>
        <v>Under 50</v>
      </c>
      <c r="G846" t="str">
        <f>IF(FurnitureData[[#This Row],[sold]]=0,"No Sales",IF(FurnitureData[[#This Row],[sold]]&lt;=10,"Low Sales",IF(FurnitureData[[#This Row],[sold]]&lt;=50,"Medium Sales","High Sales")))</f>
        <v>Medium Sales</v>
      </c>
      <c r="H846" s="1">
        <f>IF(FurnitureData[[#This Row],[price]]&gt;0,FurnitureData[[#This Row],[sold]]/FurnitureData[[#This Row],[price]],0)</f>
        <v>0.30050855293573742</v>
      </c>
      <c r="I846" s="1">
        <f>LEN(FurnitureData[[#This Row],[productTitle]])</f>
        <v>113</v>
      </c>
      <c r="J846" s="1"/>
    </row>
    <row r="847" spans="1:10" x14ac:dyDescent="0.3">
      <c r="A847" s="1" t="s">
        <v>761</v>
      </c>
      <c r="B847" s="7">
        <v>826.09</v>
      </c>
      <c r="C847" s="8">
        <v>0</v>
      </c>
      <c r="D847" s="1" t="s">
        <v>5</v>
      </c>
      <c r="E847" s="5">
        <f>FurnitureData[[#This Row],[price]]*FurnitureData[[#This Row],[sold]]</f>
        <v>0</v>
      </c>
      <c r="F847" t="str">
        <f>IF(FurnitureData[[#This Row],[price]]&lt;50,"Under 50",IF(FurnitureData[[#This Row],[price]]&lt;100,"50-100",IF(FurnitureData[[#This Row],[price]]&lt;200,"100-200","Over 200")))</f>
        <v>Over 200</v>
      </c>
      <c r="G847" t="str">
        <f>IF(FurnitureData[[#This Row],[sold]]=0,"No Sales",IF(FurnitureData[[#This Row],[sold]]&lt;=10,"Low Sales",IF(FurnitureData[[#This Row],[sold]]&lt;=50,"Medium Sales","High Sales")))</f>
        <v>No Sales</v>
      </c>
      <c r="H847" s="1">
        <f>IF(FurnitureData[[#This Row],[price]]&gt;0,FurnitureData[[#This Row],[sold]]/FurnitureData[[#This Row],[price]],0)</f>
        <v>0</v>
      </c>
      <c r="I847" s="1">
        <f>LEN(FurnitureData[[#This Row],[productTitle]])</f>
        <v>104</v>
      </c>
      <c r="J847" s="1"/>
    </row>
    <row r="848" spans="1:10" x14ac:dyDescent="0.3">
      <c r="A848" s="1" t="s">
        <v>762</v>
      </c>
      <c r="B848" s="7">
        <v>111.83</v>
      </c>
      <c r="C848" s="8">
        <v>8</v>
      </c>
      <c r="D848" s="1" t="s">
        <v>5</v>
      </c>
      <c r="E848" s="5">
        <f>FurnitureData[[#This Row],[price]]*FurnitureData[[#This Row],[sold]]</f>
        <v>894.64</v>
      </c>
      <c r="F848" t="str">
        <f>IF(FurnitureData[[#This Row],[price]]&lt;50,"Under 50",IF(FurnitureData[[#This Row],[price]]&lt;100,"50-100",IF(FurnitureData[[#This Row],[price]]&lt;200,"100-200","Over 200")))</f>
        <v>100-200</v>
      </c>
      <c r="G848" t="str">
        <f>IF(FurnitureData[[#This Row],[sold]]=0,"No Sales",IF(FurnitureData[[#This Row],[sold]]&lt;=10,"Low Sales",IF(FurnitureData[[#This Row],[sold]]&lt;=50,"Medium Sales","High Sales")))</f>
        <v>Low Sales</v>
      </c>
      <c r="H848" s="1">
        <f>IF(FurnitureData[[#This Row],[price]]&gt;0,FurnitureData[[#This Row],[sold]]/FurnitureData[[#This Row],[price]],0)</f>
        <v>7.1537154609675399E-2</v>
      </c>
      <c r="I848" s="1">
        <f>LEN(FurnitureData[[#This Row],[productTitle]])</f>
        <v>122</v>
      </c>
      <c r="J848" s="1"/>
    </row>
    <row r="849" spans="1:10" x14ac:dyDescent="0.3">
      <c r="A849" s="1" t="s">
        <v>763</v>
      </c>
      <c r="B849" s="7">
        <v>128.15</v>
      </c>
      <c r="C849" s="8">
        <v>6</v>
      </c>
      <c r="D849" s="1" t="s">
        <v>5</v>
      </c>
      <c r="E849" s="5">
        <f>FurnitureData[[#This Row],[price]]*FurnitureData[[#This Row],[sold]]</f>
        <v>768.90000000000009</v>
      </c>
      <c r="F849" t="str">
        <f>IF(FurnitureData[[#This Row],[price]]&lt;50,"Under 50",IF(FurnitureData[[#This Row],[price]]&lt;100,"50-100",IF(FurnitureData[[#This Row],[price]]&lt;200,"100-200","Over 200")))</f>
        <v>100-200</v>
      </c>
      <c r="G849" t="str">
        <f>IF(FurnitureData[[#This Row],[sold]]=0,"No Sales",IF(FurnitureData[[#This Row],[sold]]&lt;=10,"Low Sales",IF(FurnitureData[[#This Row],[sold]]&lt;=50,"Medium Sales","High Sales")))</f>
        <v>Low Sales</v>
      </c>
      <c r="H849" s="1">
        <f>IF(FurnitureData[[#This Row],[price]]&gt;0,FurnitureData[[#This Row],[sold]]/FurnitureData[[#This Row],[price]],0)</f>
        <v>4.6820132657042525E-2</v>
      </c>
      <c r="I849" s="1">
        <f>LEN(FurnitureData[[#This Row],[productTitle]])</f>
        <v>128</v>
      </c>
      <c r="J849" s="1"/>
    </row>
    <row r="850" spans="1:10" x14ac:dyDescent="0.3">
      <c r="A850" s="1" t="s">
        <v>764</v>
      </c>
      <c r="B850" s="7">
        <v>61.33</v>
      </c>
      <c r="C850" s="8">
        <v>0</v>
      </c>
      <c r="D850" s="1" t="s">
        <v>5</v>
      </c>
      <c r="E850" s="5">
        <f>FurnitureData[[#This Row],[price]]*FurnitureData[[#This Row],[sold]]</f>
        <v>0</v>
      </c>
      <c r="F850" t="str">
        <f>IF(FurnitureData[[#This Row],[price]]&lt;50,"Under 50",IF(FurnitureData[[#This Row],[price]]&lt;100,"50-100",IF(FurnitureData[[#This Row],[price]]&lt;200,"100-200","Over 200")))</f>
        <v>50-100</v>
      </c>
      <c r="G850" t="str">
        <f>IF(FurnitureData[[#This Row],[sold]]=0,"No Sales",IF(FurnitureData[[#This Row],[sold]]&lt;=10,"Low Sales",IF(FurnitureData[[#This Row],[sold]]&lt;=50,"Medium Sales","High Sales")))</f>
        <v>No Sales</v>
      </c>
      <c r="H850" s="1">
        <f>IF(FurnitureData[[#This Row],[price]]&gt;0,FurnitureData[[#This Row],[sold]]/FurnitureData[[#This Row],[price]],0)</f>
        <v>0</v>
      </c>
      <c r="I850" s="1">
        <f>LEN(FurnitureData[[#This Row],[productTitle]])</f>
        <v>126</v>
      </c>
      <c r="J850" s="1"/>
    </row>
    <row r="851" spans="1:10" x14ac:dyDescent="0.3">
      <c r="A851" s="1" t="s">
        <v>765</v>
      </c>
      <c r="B851" s="7">
        <v>142.63999999999999</v>
      </c>
      <c r="C851" s="8">
        <v>11</v>
      </c>
      <c r="D851" s="1" t="s">
        <v>5</v>
      </c>
      <c r="E851" s="5">
        <f>FurnitureData[[#This Row],[price]]*FurnitureData[[#This Row],[sold]]</f>
        <v>1569.04</v>
      </c>
      <c r="F851" t="str">
        <f>IF(FurnitureData[[#This Row],[price]]&lt;50,"Under 50",IF(FurnitureData[[#This Row],[price]]&lt;100,"50-100",IF(FurnitureData[[#This Row],[price]]&lt;200,"100-200","Over 200")))</f>
        <v>100-200</v>
      </c>
      <c r="G851" t="str">
        <f>IF(FurnitureData[[#This Row],[sold]]=0,"No Sales",IF(FurnitureData[[#This Row],[sold]]&lt;=10,"Low Sales",IF(FurnitureData[[#This Row],[sold]]&lt;=50,"Medium Sales","High Sales")))</f>
        <v>Medium Sales</v>
      </c>
      <c r="H851" s="1">
        <f>IF(FurnitureData[[#This Row],[price]]&gt;0,FurnitureData[[#This Row],[sold]]/FurnitureData[[#This Row],[price]],0)</f>
        <v>7.7117218171620872E-2</v>
      </c>
      <c r="I851" s="1">
        <f>LEN(FurnitureData[[#This Row],[productTitle]])</f>
        <v>126</v>
      </c>
      <c r="J851" s="1"/>
    </row>
    <row r="852" spans="1:10" x14ac:dyDescent="0.3">
      <c r="A852" s="1" t="s">
        <v>766</v>
      </c>
      <c r="B852" s="7">
        <v>24.34</v>
      </c>
      <c r="C852" s="8">
        <v>33</v>
      </c>
      <c r="D852" s="1" t="s">
        <v>5</v>
      </c>
      <c r="E852" s="5">
        <f>FurnitureData[[#This Row],[price]]*FurnitureData[[#This Row],[sold]]</f>
        <v>803.22</v>
      </c>
      <c r="F852" t="str">
        <f>IF(FurnitureData[[#This Row],[price]]&lt;50,"Under 50",IF(FurnitureData[[#This Row],[price]]&lt;100,"50-100",IF(FurnitureData[[#This Row],[price]]&lt;200,"100-200","Over 200")))</f>
        <v>Under 50</v>
      </c>
      <c r="G852" t="str">
        <f>IF(FurnitureData[[#This Row],[sold]]=0,"No Sales",IF(FurnitureData[[#This Row],[sold]]&lt;=10,"Low Sales",IF(FurnitureData[[#This Row],[sold]]&lt;=50,"Medium Sales","High Sales")))</f>
        <v>Medium Sales</v>
      </c>
      <c r="H852" s="1">
        <f>IF(FurnitureData[[#This Row],[price]]&gt;0,FurnitureData[[#This Row],[sold]]/FurnitureData[[#This Row],[price]],0)</f>
        <v>1.3557929334428924</v>
      </c>
      <c r="I852" s="1">
        <f>LEN(FurnitureData[[#This Row],[productTitle]])</f>
        <v>43</v>
      </c>
      <c r="J852" s="1"/>
    </row>
    <row r="853" spans="1:10" x14ac:dyDescent="0.3">
      <c r="A853" s="1" t="s">
        <v>767</v>
      </c>
      <c r="B853" s="7">
        <v>70.75</v>
      </c>
      <c r="C853" s="8">
        <v>1</v>
      </c>
      <c r="D853" s="1" t="s">
        <v>5</v>
      </c>
      <c r="E853" s="5">
        <f>FurnitureData[[#This Row],[price]]*FurnitureData[[#This Row],[sold]]</f>
        <v>70.75</v>
      </c>
      <c r="F853" t="str">
        <f>IF(FurnitureData[[#This Row],[price]]&lt;50,"Under 50",IF(FurnitureData[[#This Row],[price]]&lt;100,"50-100",IF(FurnitureData[[#This Row],[price]]&lt;200,"100-200","Over 200")))</f>
        <v>50-100</v>
      </c>
      <c r="G853" t="str">
        <f>IF(FurnitureData[[#This Row],[sold]]=0,"No Sales",IF(FurnitureData[[#This Row],[sold]]&lt;=10,"Low Sales",IF(FurnitureData[[#This Row],[sold]]&lt;=50,"Medium Sales","High Sales")))</f>
        <v>Low Sales</v>
      </c>
      <c r="H853" s="1">
        <f>IF(FurnitureData[[#This Row],[price]]&gt;0,FurnitureData[[#This Row],[sold]]/FurnitureData[[#This Row],[price]],0)</f>
        <v>1.4134275618374558E-2</v>
      </c>
      <c r="I853" s="1">
        <f>LEN(FurnitureData[[#This Row],[productTitle]])</f>
        <v>123</v>
      </c>
      <c r="J853" s="1"/>
    </row>
    <row r="854" spans="1:10" x14ac:dyDescent="0.3">
      <c r="A854" s="1" t="s">
        <v>768</v>
      </c>
      <c r="B854" s="7">
        <v>64.02</v>
      </c>
      <c r="C854" s="8">
        <v>8</v>
      </c>
      <c r="D854" s="1" t="s">
        <v>5</v>
      </c>
      <c r="E854" s="5">
        <f>FurnitureData[[#This Row],[price]]*FurnitureData[[#This Row],[sold]]</f>
        <v>512.16</v>
      </c>
      <c r="F854" t="str">
        <f>IF(FurnitureData[[#This Row],[price]]&lt;50,"Under 50",IF(FurnitureData[[#This Row],[price]]&lt;100,"50-100",IF(FurnitureData[[#This Row],[price]]&lt;200,"100-200","Over 200")))</f>
        <v>50-100</v>
      </c>
      <c r="G854" t="str">
        <f>IF(FurnitureData[[#This Row],[sold]]=0,"No Sales",IF(FurnitureData[[#This Row],[sold]]&lt;=10,"Low Sales",IF(FurnitureData[[#This Row],[sold]]&lt;=50,"Medium Sales","High Sales")))</f>
        <v>Low Sales</v>
      </c>
      <c r="H854" s="1">
        <f>IF(FurnitureData[[#This Row],[price]]&gt;0,FurnitureData[[#This Row],[sold]]/FurnitureData[[#This Row],[price]],0)</f>
        <v>0.12496094970321775</v>
      </c>
      <c r="I854" s="1">
        <f>LEN(FurnitureData[[#This Row],[productTitle]])</f>
        <v>100</v>
      </c>
      <c r="J854" s="1"/>
    </row>
    <row r="855" spans="1:10" x14ac:dyDescent="0.3">
      <c r="A855" s="1" t="s">
        <v>769</v>
      </c>
      <c r="B855" s="7">
        <v>127.38</v>
      </c>
      <c r="C855" s="8">
        <v>2</v>
      </c>
      <c r="D855" s="1" t="s">
        <v>5</v>
      </c>
      <c r="E855" s="5">
        <f>FurnitureData[[#This Row],[price]]*FurnitureData[[#This Row],[sold]]</f>
        <v>254.76</v>
      </c>
      <c r="F855" t="str">
        <f>IF(FurnitureData[[#This Row],[price]]&lt;50,"Under 50",IF(FurnitureData[[#This Row],[price]]&lt;100,"50-100",IF(FurnitureData[[#This Row],[price]]&lt;200,"100-200","Over 200")))</f>
        <v>100-200</v>
      </c>
      <c r="G855" t="str">
        <f>IF(FurnitureData[[#This Row],[sold]]=0,"No Sales",IF(FurnitureData[[#This Row],[sold]]&lt;=10,"Low Sales",IF(FurnitureData[[#This Row],[sold]]&lt;=50,"Medium Sales","High Sales")))</f>
        <v>Low Sales</v>
      </c>
      <c r="H855" s="1">
        <f>IF(FurnitureData[[#This Row],[price]]&gt;0,FurnitureData[[#This Row],[sold]]/FurnitureData[[#This Row],[price]],0)</f>
        <v>1.5701051970482022E-2</v>
      </c>
      <c r="I855" s="1">
        <f>LEN(FurnitureData[[#This Row],[productTitle]])</f>
        <v>128</v>
      </c>
      <c r="J855" s="1"/>
    </row>
    <row r="856" spans="1:10" x14ac:dyDescent="0.3">
      <c r="A856" s="1" t="s">
        <v>770</v>
      </c>
      <c r="B856" s="7">
        <v>33.89</v>
      </c>
      <c r="C856" s="8">
        <v>17</v>
      </c>
      <c r="D856" s="1" t="s">
        <v>5</v>
      </c>
      <c r="E856" s="5">
        <f>FurnitureData[[#This Row],[price]]*FurnitureData[[#This Row],[sold]]</f>
        <v>576.13</v>
      </c>
      <c r="F856" t="str">
        <f>IF(FurnitureData[[#This Row],[price]]&lt;50,"Under 50",IF(FurnitureData[[#This Row],[price]]&lt;100,"50-100",IF(FurnitureData[[#This Row],[price]]&lt;200,"100-200","Over 200")))</f>
        <v>Under 50</v>
      </c>
      <c r="G856" t="str">
        <f>IF(FurnitureData[[#This Row],[sold]]=0,"No Sales",IF(FurnitureData[[#This Row],[sold]]&lt;=10,"Low Sales",IF(FurnitureData[[#This Row],[sold]]&lt;=50,"Medium Sales","High Sales")))</f>
        <v>Medium Sales</v>
      </c>
      <c r="H856" s="1">
        <f>IF(FurnitureData[[#This Row],[price]]&gt;0,FurnitureData[[#This Row],[sold]]/FurnitureData[[#This Row],[price]],0)</f>
        <v>0.50162289760991441</v>
      </c>
      <c r="I856" s="1">
        <f>LEN(FurnitureData[[#This Row],[productTitle]])</f>
        <v>127</v>
      </c>
      <c r="J856" s="1"/>
    </row>
    <row r="857" spans="1:10" x14ac:dyDescent="0.3">
      <c r="A857" s="1" t="s">
        <v>771</v>
      </c>
      <c r="B857" s="7">
        <v>33.17</v>
      </c>
      <c r="C857" s="8">
        <v>14</v>
      </c>
      <c r="D857" s="1" t="s">
        <v>5</v>
      </c>
      <c r="E857" s="5">
        <f>FurnitureData[[#This Row],[price]]*FurnitureData[[#This Row],[sold]]</f>
        <v>464.38</v>
      </c>
      <c r="F857" t="str">
        <f>IF(FurnitureData[[#This Row],[price]]&lt;50,"Under 50",IF(FurnitureData[[#This Row],[price]]&lt;100,"50-100",IF(FurnitureData[[#This Row],[price]]&lt;200,"100-200","Over 200")))</f>
        <v>Under 50</v>
      </c>
      <c r="G857" t="str">
        <f>IF(FurnitureData[[#This Row],[sold]]=0,"No Sales",IF(FurnitureData[[#This Row],[sold]]&lt;=10,"Low Sales",IF(FurnitureData[[#This Row],[sold]]&lt;=50,"Medium Sales","High Sales")))</f>
        <v>Medium Sales</v>
      </c>
      <c r="H857" s="1">
        <f>IF(FurnitureData[[#This Row],[price]]&gt;0,FurnitureData[[#This Row],[sold]]/FurnitureData[[#This Row],[price]],0)</f>
        <v>0.42206813385589387</v>
      </c>
      <c r="I857" s="1">
        <f>LEN(FurnitureData[[#This Row],[productTitle]])</f>
        <v>128</v>
      </c>
      <c r="J857" s="1"/>
    </row>
    <row r="858" spans="1:10" x14ac:dyDescent="0.3">
      <c r="A858" s="1" t="s">
        <v>772</v>
      </c>
      <c r="B858" s="7">
        <v>232.83</v>
      </c>
      <c r="C858" s="8">
        <v>0</v>
      </c>
      <c r="D858" s="1" t="s">
        <v>5</v>
      </c>
      <c r="E858" s="5">
        <f>FurnitureData[[#This Row],[price]]*FurnitureData[[#This Row],[sold]]</f>
        <v>0</v>
      </c>
      <c r="F858" t="str">
        <f>IF(FurnitureData[[#This Row],[price]]&lt;50,"Under 50",IF(FurnitureData[[#This Row],[price]]&lt;100,"50-100",IF(FurnitureData[[#This Row],[price]]&lt;200,"100-200","Over 200")))</f>
        <v>Over 200</v>
      </c>
      <c r="G858" t="str">
        <f>IF(FurnitureData[[#This Row],[sold]]=0,"No Sales",IF(FurnitureData[[#This Row],[sold]]&lt;=10,"Low Sales",IF(FurnitureData[[#This Row],[sold]]&lt;=50,"Medium Sales","High Sales")))</f>
        <v>No Sales</v>
      </c>
      <c r="H858" s="1">
        <f>IF(FurnitureData[[#This Row],[price]]&gt;0,FurnitureData[[#This Row],[sold]]/FurnitureData[[#This Row],[price]],0)</f>
        <v>0</v>
      </c>
      <c r="I858" s="1">
        <f>LEN(FurnitureData[[#This Row],[productTitle]])</f>
        <v>111</v>
      </c>
      <c r="J858" s="1"/>
    </row>
    <row r="859" spans="1:10" x14ac:dyDescent="0.3">
      <c r="A859" s="1" t="s">
        <v>773</v>
      </c>
      <c r="B859" s="7">
        <v>169.53</v>
      </c>
      <c r="C859" s="8">
        <v>1</v>
      </c>
      <c r="D859" s="1" t="s">
        <v>5</v>
      </c>
      <c r="E859" s="5">
        <f>FurnitureData[[#This Row],[price]]*FurnitureData[[#This Row],[sold]]</f>
        <v>169.53</v>
      </c>
      <c r="F859" t="str">
        <f>IF(FurnitureData[[#This Row],[price]]&lt;50,"Under 50",IF(FurnitureData[[#This Row],[price]]&lt;100,"50-100",IF(FurnitureData[[#This Row],[price]]&lt;200,"100-200","Over 200")))</f>
        <v>100-200</v>
      </c>
      <c r="G859" t="str">
        <f>IF(FurnitureData[[#This Row],[sold]]=0,"No Sales",IF(FurnitureData[[#This Row],[sold]]&lt;=10,"Low Sales",IF(FurnitureData[[#This Row],[sold]]&lt;=50,"Medium Sales","High Sales")))</f>
        <v>Low Sales</v>
      </c>
      <c r="H859" s="1">
        <f>IF(FurnitureData[[#This Row],[price]]&gt;0,FurnitureData[[#This Row],[sold]]/FurnitureData[[#This Row],[price]],0)</f>
        <v>5.8986610039521029E-3</v>
      </c>
      <c r="I859" s="1">
        <f>LEN(FurnitureData[[#This Row],[productTitle]])</f>
        <v>128</v>
      </c>
      <c r="J859" s="1"/>
    </row>
    <row r="860" spans="1:10" x14ac:dyDescent="0.3">
      <c r="A860" s="1" t="s">
        <v>774</v>
      </c>
      <c r="B860" s="7">
        <v>78.05</v>
      </c>
      <c r="C860" s="8">
        <v>0</v>
      </c>
      <c r="D860" s="1" t="s">
        <v>5</v>
      </c>
      <c r="E860" s="5">
        <f>FurnitureData[[#This Row],[price]]*FurnitureData[[#This Row],[sold]]</f>
        <v>0</v>
      </c>
      <c r="F860" t="str">
        <f>IF(FurnitureData[[#This Row],[price]]&lt;50,"Under 50",IF(FurnitureData[[#This Row],[price]]&lt;100,"50-100",IF(FurnitureData[[#This Row],[price]]&lt;200,"100-200","Over 200")))</f>
        <v>50-100</v>
      </c>
      <c r="G860" t="str">
        <f>IF(FurnitureData[[#This Row],[sold]]=0,"No Sales",IF(FurnitureData[[#This Row],[sold]]&lt;=10,"Low Sales",IF(FurnitureData[[#This Row],[sold]]&lt;=50,"Medium Sales","High Sales")))</f>
        <v>No Sales</v>
      </c>
      <c r="H860" s="1">
        <f>IF(FurnitureData[[#This Row],[price]]&gt;0,FurnitureData[[#This Row],[sold]]/FurnitureData[[#This Row],[price]],0)</f>
        <v>0</v>
      </c>
      <c r="I860" s="1">
        <f>LEN(FurnitureData[[#This Row],[productTitle]])</f>
        <v>127</v>
      </c>
      <c r="J860" s="1"/>
    </row>
    <row r="861" spans="1:10" x14ac:dyDescent="0.3">
      <c r="A861" s="1" t="s">
        <v>775</v>
      </c>
      <c r="B861" s="7">
        <v>36.35</v>
      </c>
      <c r="C861" s="8">
        <v>81</v>
      </c>
      <c r="D861" s="1" t="s">
        <v>5</v>
      </c>
      <c r="E861" s="5">
        <f>FurnitureData[[#This Row],[price]]*FurnitureData[[#This Row],[sold]]</f>
        <v>2944.35</v>
      </c>
      <c r="F861" t="str">
        <f>IF(FurnitureData[[#This Row],[price]]&lt;50,"Under 50",IF(FurnitureData[[#This Row],[price]]&lt;100,"50-100",IF(FurnitureData[[#This Row],[price]]&lt;200,"100-200","Over 200")))</f>
        <v>Under 50</v>
      </c>
      <c r="G861" t="str">
        <f>IF(FurnitureData[[#This Row],[sold]]=0,"No Sales",IF(FurnitureData[[#This Row],[sold]]&lt;=10,"Low Sales",IF(FurnitureData[[#This Row],[sold]]&lt;=50,"Medium Sales","High Sales")))</f>
        <v>High Sales</v>
      </c>
      <c r="H861" s="1">
        <f>IF(FurnitureData[[#This Row],[price]]&gt;0,FurnitureData[[#This Row],[sold]]/FurnitureData[[#This Row],[price]],0)</f>
        <v>2.2283356258596974</v>
      </c>
      <c r="I861" s="1">
        <f>LEN(FurnitureData[[#This Row],[productTitle]])</f>
        <v>128</v>
      </c>
      <c r="J861" s="1"/>
    </row>
    <row r="862" spans="1:10" x14ac:dyDescent="0.3">
      <c r="A862" s="1" t="s">
        <v>776</v>
      </c>
      <c r="B862" s="7">
        <v>189.39</v>
      </c>
      <c r="C862" s="8">
        <v>3</v>
      </c>
      <c r="D862" s="1" t="s">
        <v>5</v>
      </c>
      <c r="E862" s="5">
        <f>FurnitureData[[#This Row],[price]]*FurnitureData[[#This Row],[sold]]</f>
        <v>568.16999999999996</v>
      </c>
      <c r="F862" t="str">
        <f>IF(FurnitureData[[#This Row],[price]]&lt;50,"Under 50",IF(FurnitureData[[#This Row],[price]]&lt;100,"50-100",IF(FurnitureData[[#This Row],[price]]&lt;200,"100-200","Over 200")))</f>
        <v>100-200</v>
      </c>
      <c r="G862" t="str">
        <f>IF(FurnitureData[[#This Row],[sold]]=0,"No Sales",IF(FurnitureData[[#This Row],[sold]]&lt;=10,"Low Sales",IF(FurnitureData[[#This Row],[sold]]&lt;=50,"Medium Sales","High Sales")))</f>
        <v>Low Sales</v>
      </c>
      <c r="H862" s="1">
        <f>IF(FurnitureData[[#This Row],[price]]&gt;0,FurnitureData[[#This Row],[sold]]/FurnitureData[[#This Row],[price]],0)</f>
        <v>1.5840329478853162E-2</v>
      </c>
      <c r="I862" s="1">
        <f>LEN(FurnitureData[[#This Row],[productTitle]])</f>
        <v>127</v>
      </c>
      <c r="J862" s="1"/>
    </row>
    <row r="863" spans="1:10" x14ac:dyDescent="0.3">
      <c r="A863" s="1" t="s">
        <v>777</v>
      </c>
      <c r="B863" s="7">
        <v>160.46</v>
      </c>
      <c r="C863" s="8">
        <v>0</v>
      </c>
      <c r="D863" s="1" t="s">
        <v>5</v>
      </c>
      <c r="E863" s="5">
        <f>FurnitureData[[#This Row],[price]]*FurnitureData[[#This Row],[sold]]</f>
        <v>0</v>
      </c>
      <c r="F863" t="str">
        <f>IF(FurnitureData[[#This Row],[price]]&lt;50,"Under 50",IF(FurnitureData[[#This Row],[price]]&lt;100,"50-100",IF(FurnitureData[[#This Row],[price]]&lt;200,"100-200","Over 200")))</f>
        <v>100-200</v>
      </c>
      <c r="G863" t="str">
        <f>IF(FurnitureData[[#This Row],[sold]]=0,"No Sales",IF(FurnitureData[[#This Row],[sold]]&lt;=10,"Low Sales",IF(FurnitureData[[#This Row],[sold]]&lt;=50,"Medium Sales","High Sales")))</f>
        <v>No Sales</v>
      </c>
      <c r="H863" s="1">
        <f>IF(FurnitureData[[#This Row],[price]]&gt;0,FurnitureData[[#This Row],[sold]]/FurnitureData[[#This Row],[price]],0)</f>
        <v>0</v>
      </c>
      <c r="I863" s="1">
        <f>LEN(FurnitureData[[#This Row],[productTitle]])</f>
        <v>126</v>
      </c>
      <c r="J863" s="1"/>
    </row>
    <row r="864" spans="1:10" x14ac:dyDescent="0.3">
      <c r="A864" s="1" t="s">
        <v>778</v>
      </c>
      <c r="B864" s="7">
        <v>285.27999999999997</v>
      </c>
      <c r="C864" s="8">
        <v>0</v>
      </c>
      <c r="D864" s="1" t="s">
        <v>5</v>
      </c>
      <c r="E864" s="5">
        <f>FurnitureData[[#This Row],[price]]*FurnitureData[[#This Row],[sold]]</f>
        <v>0</v>
      </c>
      <c r="F864" t="str">
        <f>IF(FurnitureData[[#This Row],[price]]&lt;50,"Under 50",IF(FurnitureData[[#This Row],[price]]&lt;100,"50-100",IF(FurnitureData[[#This Row],[price]]&lt;200,"100-200","Over 200")))</f>
        <v>Over 200</v>
      </c>
      <c r="G864" t="str">
        <f>IF(FurnitureData[[#This Row],[sold]]=0,"No Sales",IF(FurnitureData[[#This Row],[sold]]&lt;=10,"Low Sales",IF(FurnitureData[[#This Row],[sold]]&lt;=50,"Medium Sales","High Sales")))</f>
        <v>No Sales</v>
      </c>
      <c r="H864" s="1">
        <f>IF(FurnitureData[[#This Row],[price]]&gt;0,FurnitureData[[#This Row],[sold]]/FurnitureData[[#This Row],[price]],0)</f>
        <v>0</v>
      </c>
      <c r="I864" s="1">
        <f>LEN(FurnitureData[[#This Row],[productTitle]])</f>
        <v>122</v>
      </c>
      <c r="J864" s="1"/>
    </row>
    <row r="865" spans="1:10" x14ac:dyDescent="0.3">
      <c r="A865" s="1" t="s">
        <v>779</v>
      </c>
      <c r="B865" s="7">
        <v>233.46</v>
      </c>
      <c r="C865" s="8">
        <v>405</v>
      </c>
      <c r="D865" s="1" t="s">
        <v>1828</v>
      </c>
      <c r="E865" s="5">
        <f>FurnitureData[[#This Row],[price]]*FurnitureData[[#This Row],[sold]]</f>
        <v>94551.3</v>
      </c>
      <c r="F865" t="str">
        <f>IF(FurnitureData[[#This Row],[price]]&lt;50,"Under 50",IF(FurnitureData[[#This Row],[price]]&lt;100,"50-100",IF(FurnitureData[[#This Row],[price]]&lt;200,"100-200","Over 200")))</f>
        <v>Over 200</v>
      </c>
      <c r="G865" t="str">
        <f>IF(FurnitureData[[#This Row],[sold]]=0,"No Sales",IF(FurnitureData[[#This Row],[sold]]&lt;=10,"Low Sales",IF(FurnitureData[[#This Row],[sold]]&lt;=50,"Medium Sales","High Sales")))</f>
        <v>High Sales</v>
      </c>
      <c r="H865" s="1">
        <f>IF(FurnitureData[[#This Row],[price]]&gt;0,FurnitureData[[#This Row],[sold]]/FurnitureData[[#This Row],[price]],0)</f>
        <v>1.7347725520431765</v>
      </c>
      <c r="I865" s="1">
        <f>LEN(FurnitureData[[#This Row],[productTitle]])</f>
        <v>125</v>
      </c>
      <c r="J865" s="1"/>
    </row>
    <row r="866" spans="1:10" x14ac:dyDescent="0.3">
      <c r="A866" s="1" t="s">
        <v>780</v>
      </c>
      <c r="B866" s="7">
        <v>179.1</v>
      </c>
      <c r="C866" s="8">
        <v>0</v>
      </c>
      <c r="D866" s="1" t="s">
        <v>5</v>
      </c>
      <c r="E866" s="5">
        <f>FurnitureData[[#This Row],[price]]*FurnitureData[[#This Row],[sold]]</f>
        <v>0</v>
      </c>
      <c r="F866" t="str">
        <f>IF(FurnitureData[[#This Row],[price]]&lt;50,"Under 50",IF(FurnitureData[[#This Row],[price]]&lt;100,"50-100",IF(FurnitureData[[#This Row],[price]]&lt;200,"100-200","Over 200")))</f>
        <v>100-200</v>
      </c>
      <c r="G866" t="str">
        <f>IF(FurnitureData[[#This Row],[sold]]=0,"No Sales",IF(FurnitureData[[#This Row],[sold]]&lt;=10,"Low Sales",IF(FurnitureData[[#This Row],[sold]]&lt;=50,"Medium Sales","High Sales")))</f>
        <v>No Sales</v>
      </c>
      <c r="H866" s="1">
        <f>IF(FurnitureData[[#This Row],[price]]&gt;0,FurnitureData[[#This Row],[sold]]/FurnitureData[[#This Row],[price]],0)</f>
        <v>0</v>
      </c>
      <c r="I866" s="1">
        <f>LEN(FurnitureData[[#This Row],[productTitle]])</f>
        <v>78</v>
      </c>
      <c r="J866" s="1"/>
    </row>
    <row r="867" spans="1:10" x14ac:dyDescent="0.3">
      <c r="A867" s="1" t="s">
        <v>781</v>
      </c>
      <c r="B867" s="7">
        <v>85.49</v>
      </c>
      <c r="C867" s="8">
        <v>1</v>
      </c>
      <c r="D867" s="1" t="s">
        <v>5</v>
      </c>
      <c r="E867" s="5">
        <f>FurnitureData[[#This Row],[price]]*FurnitureData[[#This Row],[sold]]</f>
        <v>85.49</v>
      </c>
      <c r="F867" t="str">
        <f>IF(FurnitureData[[#This Row],[price]]&lt;50,"Under 50",IF(FurnitureData[[#This Row],[price]]&lt;100,"50-100",IF(FurnitureData[[#This Row],[price]]&lt;200,"100-200","Over 200")))</f>
        <v>50-100</v>
      </c>
      <c r="G867" t="str">
        <f>IF(FurnitureData[[#This Row],[sold]]=0,"No Sales",IF(FurnitureData[[#This Row],[sold]]&lt;=10,"Low Sales",IF(FurnitureData[[#This Row],[sold]]&lt;=50,"Medium Sales","High Sales")))</f>
        <v>Low Sales</v>
      </c>
      <c r="H867" s="1">
        <f>IF(FurnitureData[[#This Row],[price]]&gt;0,FurnitureData[[#This Row],[sold]]/FurnitureData[[#This Row],[price]],0)</f>
        <v>1.1697274535033338E-2</v>
      </c>
      <c r="I867" s="1">
        <f>LEN(FurnitureData[[#This Row],[productTitle]])</f>
        <v>126</v>
      </c>
      <c r="J867" s="1"/>
    </row>
    <row r="868" spans="1:10" x14ac:dyDescent="0.3">
      <c r="A868" s="1" t="s">
        <v>782</v>
      </c>
      <c r="B868" s="7">
        <v>138.05000000000001</v>
      </c>
      <c r="C868" s="8">
        <v>3</v>
      </c>
      <c r="D868" s="1" t="s">
        <v>5</v>
      </c>
      <c r="E868" s="5">
        <f>FurnitureData[[#This Row],[price]]*FurnitureData[[#This Row],[sold]]</f>
        <v>414.15000000000003</v>
      </c>
      <c r="F868" t="str">
        <f>IF(FurnitureData[[#This Row],[price]]&lt;50,"Under 50",IF(FurnitureData[[#This Row],[price]]&lt;100,"50-100",IF(FurnitureData[[#This Row],[price]]&lt;200,"100-200","Over 200")))</f>
        <v>100-200</v>
      </c>
      <c r="G868" t="str">
        <f>IF(FurnitureData[[#This Row],[sold]]=0,"No Sales",IF(FurnitureData[[#This Row],[sold]]&lt;=10,"Low Sales",IF(FurnitureData[[#This Row],[sold]]&lt;=50,"Medium Sales","High Sales")))</f>
        <v>Low Sales</v>
      </c>
      <c r="H868" s="1">
        <f>IF(FurnitureData[[#This Row],[price]]&gt;0,FurnitureData[[#This Row],[sold]]/FurnitureData[[#This Row],[price]],0)</f>
        <v>2.1731256791017745E-2</v>
      </c>
      <c r="I868" s="1">
        <f>LEN(FurnitureData[[#This Row],[productTitle]])</f>
        <v>107</v>
      </c>
      <c r="J868" s="1"/>
    </row>
    <row r="869" spans="1:10" x14ac:dyDescent="0.3">
      <c r="A869" s="1" t="s">
        <v>783</v>
      </c>
      <c r="B869" s="7">
        <v>11.52</v>
      </c>
      <c r="C869" s="8">
        <v>2</v>
      </c>
      <c r="D869" s="1" t="s">
        <v>5</v>
      </c>
      <c r="E869" s="5">
        <f>FurnitureData[[#This Row],[price]]*FurnitureData[[#This Row],[sold]]</f>
        <v>23.04</v>
      </c>
      <c r="F869" t="str">
        <f>IF(FurnitureData[[#This Row],[price]]&lt;50,"Under 50",IF(FurnitureData[[#This Row],[price]]&lt;100,"50-100",IF(FurnitureData[[#This Row],[price]]&lt;200,"100-200","Over 200")))</f>
        <v>Under 50</v>
      </c>
      <c r="G869" t="str">
        <f>IF(FurnitureData[[#This Row],[sold]]=0,"No Sales",IF(FurnitureData[[#This Row],[sold]]&lt;=10,"Low Sales",IF(FurnitureData[[#This Row],[sold]]&lt;=50,"Medium Sales","High Sales")))</f>
        <v>Low Sales</v>
      </c>
      <c r="H869" s="1">
        <f>IF(FurnitureData[[#This Row],[price]]&gt;0,FurnitureData[[#This Row],[sold]]/FurnitureData[[#This Row],[price]],0)</f>
        <v>0.1736111111111111</v>
      </c>
      <c r="I869" s="1">
        <f>LEN(FurnitureData[[#This Row],[productTitle]])</f>
        <v>98</v>
      </c>
      <c r="J869" s="1"/>
    </row>
    <row r="870" spans="1:10" x14ac:dyDescent="0.3">
      <c r="A870" s="1" t="s">
        <v>784</v>
      </c>
      <c r="B870" s="7">
        <v>30.92</v>
      </c>
      <c r="C870" s="8">
        <v>3</v>
      </c>
      <c r="D870" s="1" t="s">
        <v>5</v>
      </c>
      <c r="E870" s="5">
        <f>FurnitureData[[#This Row],[price]]*FurnitureData[[#This Row],[sold]]</f>
        <v>92.76</v>
      </c>
      <c r="F870" t="str">
        <f>IF(FurnitureData[[#This Row],[price]]&lt;50,"Under 50",IF(FurnitureData[[#This Row],[price]]&lt;100,"50-100",IF(FurnitureData[[#This Row],[price]]&lt;200,"100-200","Over 200")))</f>
        <v>Under 50</v>
      </c>
      <c r="G870" t="str">
        <f>IF(FurnitureData[[#This Row],[sold]]=0,"No Sales",IF(FurnitureData[[#This Row],[sold]]&lt;=10,"Low Sales",IF(FurnitureData[[#This Row],[sold]]&lt;=50,"Medium Sales","High Sales")))</f>
        <v>Low Sales</v>
      </c>
      <c r="H870" s="1">
        <f>IF(FurnitureData[[#This Row],[price]]&gt;0,FurnitureData[[#This Row],[sold]]/FurnitureData[[#This Row],[price]],0)</f>
        <v>9.7024579560155227E-2</v>
      </c>
      <c r="I870" s="1">
        <f>LEN(FurnitureData[[#This Row],[productTitle]])</f>
        <v>109</v>
      </c>
      <c r="J870" s="1"/>
    </row>
    <row r="871" spans="1:10" x14ac:dyDescent="0.3">
      <c r="A871" s="1" t="s">
        <v>785</v>
      </c>
      <c r="B871" s="7">
        <v>7.89</v>
      </c>
      <c r="C871" s="8">
        <v>18</v>
      </c>
      <c r="D871" s="1" t="s">
        <v>5</v>
      </c>
      <c r="E871" s="5">
        <f>FurnitureData[[#This Row],[price]]*FurnitureData[[#This Row],[sold]]</f>
        <v>142.01999999999998</v>
      </c>
      <c r="F871" t="str">
        <f>IF(FurnitureData[[#This Row],[price]]&lt;50,"Under 50",IF(FurnitureData[[#This Row],[price]]&lt;100,"50-100",IF(FurnitureData[[#This Row],[price]]&lt;200,"100-200","Over 200")))</f>
        <v>Under 50</v>
      </c>
      <c r="G871" t="str">
        <f>IF(FurnitureData[[#This Row],[sold]]=0,"No Sales",IF(FurnitureData[[#This Row],[sold]]&lt;=10,"Low Sales",IF(FurnitureData[[#This Row],[sold]]&lt;=50,"Medium Sales","High Sales")))</f>
        <v>Medium Sales</v>
      </c>
      <c r="H871" s="1">
        <f>IF(FurnitureData[[#This Row],[price]]&gt;0,FurnitureData[[#This Row],[sold]]/FurnitureData[[#This Row],[price]],0)</f>
        <v>2.2813688212927756</v>
      </c>
      <c r="I871" s="1">
        <f>LEN(FurnitureData[[#This Row],[productTitle]])</f>
        <v>128</v>
      </c>
      <c r="J871" s="1"/>
    </row>
    <row r="872" spans="1:10" x14ac:dyDescent="0.3">
      <c r="A872" s="1" t="s">
        <v>786</v>
      </c>
      <c r="B872" s="7">
        <v>390.33</v>
      </c>
      <c r="C872" s="8">
        <v>0</v>
      </c>
      <c r="D872" s="1" t="s">
        <v>5</v>
      </c>
      <c r="E872" s="5">
        <f>FurnitureData[[#This Row],[price]]*FurnitureData[[#This Row],[sold]]</f>
        <v>0</v>
      </c>
      <c r="F872" t="str">
        <f>IF(FurnitureData[[#This Row],[price]]&lt;50,"Under 50",IF(FurnitureData[[#This Row],[price]]&lt;100,"50-100",IF(FurnitureData[[#This Row],[price]]&lt;200,"100-200","Over 200")))</f>
        <v>Over 200</v>
      </c>
      <c r="G872" t="str">
        <f>IF(FurnitureData[[#This Row],[sold]]=0,"No Sales",IF(FurnitureData[[#This Row],[sold]]&lt;=10,"Low Sales",IF(FurnitureData[[#This Row],[sold]]&lt;=50,"Medium Sales","High Sales")))</f>
        <v>No Sales</v>
      </c>
      <c r="H872" s="1">
        <f>IF(FurnitureData[[#This Row],[price]]&gt;0,FurnitureData[[#This Row],[sold]]/FurnitureData[[#This Row],[price]],0)</f>
        <v>0</v>
      </c>
      <c r="I872" s="1">
        <f>LEN(FurnitureData[[#This Row],[productTitle]])</f>
        <v>112</v>
      </c>
      <c r="J872" s="1"/>
    </row>
    <row r="873" spans="1:10" x14ac:dyDescent="0.3">
      <c r="A873" s="1" t="s">
        <v>787</v>
      </c>
      <c r="B873" s="7">
        <v>345.93</v>
      </c>
      <c r="C873" s="8">
        <v>1</v>
      </c>
      <c r="D873" s="1" t="s">
        <v>5</v>
      </c>
      <c r="E873" s="5">
        <f>FurnitureData[[#This Row],[price]]*FurnitureData[[#This Row],[sold]]</f>
        <v>345.93</v>
      </c>
      <c r="F873" t="str">
        <f>IF(FurnitureData[[#This Row],[price]]&lt;50,"Under 50",IF(FurnitureData[[#This Row],[price]]&lt;100,"50-100",IF(FurnitureData[[#This Row],[price]]&lt;200,"100-200","Over 200")))</f>
        <v>Over 200</v>
      </c>
      <c r="G873" t="str">
        <f>IF(FurnitureData[[#This Row],[sold]]=0,"No Sales",IF(FurnitureData[[#This Row],[sold]]&lt;=10,"Low Sales",IF(FurnitureData[[#This Row],[sold]]&lt;=50,"Medium Sales","High Sales")))</f>
        <v>Low Sales</v>
      </c>
      <c r="H873" s="1">
        <f>IF(FurnitureData[[#This Row],[price]]&gt;0,FurnitureData[[#This Row],[sold]]/FurnitureData[[#This Row],[price]],0)</f>
        <v>2.8907582458878962E-3</v>
      </c>
      <c r="I873" s="1">
        <f>LEN(FurnitureData[[#This Row],[productTitle]])</f>
        <v>98</v>
      </c>
      <c r="J873" s="1"/>
    </row>
    <row r="874" spans="1:10" x14ac:dyDescent="0.3">
      <c r="A874" s="1" t="s">
        <v>788</v>
      </c>
      <c r="B874" s="7">
        <v>143.54</v>
      </c>
      <c r="C874" s="8">
        <v>1</v>
      </c>
      <c r="D874" s="1" t="s">
        <v>5</v>
      </c>
      <c r="E874" s="5">
        <f>FurnitureData[[#This Row],[price]]*FurnitureData[[#This Row],[sold]]</f>
        <v>143.54</v>
      </c>
      <c r="F874" t="str">
        <f>IF(FurnitureData[[#This Row],[price]]&lt;50,"Under 50",IF(FurnitureData[[#This Row],[price]]&lt;100,"50-100",IF(FurnitureData[[#This Row],[price]]&lt;200,"100-200","Over 200")))</f>
        <v>100-200</v>
      </c>
      <c r="G874" t="str">
        <f>IF(FurnitureData[[#This Row],[sold]]=0,"No Sales",IF(FurnitureData[[#This Row],[sold]]&lt;=10,"Low Sales",IF(FurnitureData[[#This Row],[sold]]&lt;=50,"Medium Sales","High Sales")))</f>
        <v>Low Sales</v>
      </c>
      <c r="H874" s="1">
        <f>IF(FurnitureData[[#This Row],[price]]&gt;0,FurnitureData[[#This Row],[sold]]/FurnitureData[[#This Row],[price]],0)</f>
        <v>6.9666991779294973E-3</v>
      </c>
      <c r="I874" s="1">
        <f>LEN(FurnitureData[[#This Row],[productTitle]])</f>
        <v>128</v>
      </c>
      <c r="J874" s="1"/>
    </row>
    <row r="875" spans="1:10" x14ac:dyDescent="0.3">
      <c r="A875" s="1" t="s">
        <v>789</v>
      </c>
      <c r="B875" s="7">
        <v>58.94</v>
      </c>
      <c r="C875" s="8">
        <v>0</v>
      </c>
      <c r="D875" s="1" t="s">
        <v>5</v>
      </c>
      <c r="E875" s="5">
        <f>FurnitureData[[#This Row],[price]]*FurnitureData[[#This Row],[sold]]</f>
        <v>0</v>
      </c>
      <c r="F875" t="str">
        <f>IF(FurnitureData[[#This Row],[price]]&lt;50,"Under 50",IF(FurnitureData[[#This Row],[price]]&lt;100,"50-100",IF(FurnitureData[[#This Row],[price]]&lt;200,"100-200","Over 200")))</f>
        <v>50-100</v>
      </c>
      <c r="G875" t="str">
        <f>IF(FurnitureData[[#This Row],[sold]]=0,"No Sales",IF(FurnitureData[[#This Row],[sold]]&lt;=10,"Low Sales",IF(FurnitureData[[#This Row],[sold]]&lt;=50,"Medium Sales","High Sales")))</f>
        <v>No Sales</v>
      </c>
      <c r="H875" s="1">
        <f>IF(FurnitureData[[#This Row],[price]]&gt;0,FurnitureData[[#This Row],[sold]]/FurnitureData[[#This Row],[price]],0)</f>
        <v>0</v>
      </c>
      <c r="I875" s="1">
        <f>LEN(FurnitureData[[#This Row],[productTitle]])</f>
        <v>126</v>
      </c>
      <c r="J875" s="1"/>
    </row>
    <row r="876" spans="1:10" x14ac:dyDescent="0.3">
      <c r="A876" s="1" t="s">
        <v>790</v>
      </c>
      <c r="B876" s="7">
        <v>100.62</v>
      </c>
      <c r="C876" s="8">
        <v>1</v>
      </c>
      <c r="D876" s="1" t="s">
        <v>5</v>
      </c>
      <c r="E876" s="5">
        <f>FurnitureData[[#This Row],[price]]*FurnitureData[[#This Row],[sold]]</f>
        <v>100.62</v>
      </c>
      <c r="F876" t="str">
        <f>IF(FurnitureData[[#This Row],[price]]&lt;50,"Under 50",IF(FurnitureData[[#This Row],[price]]&lt;100,"50-100",IF(FurnitureData[[#This Row],[price]]&lt;200,"100-200","Over 200")))</f>
        <v>100-200</v>
      </c>
      <c r="G876" t="str">
        <f>IF(FurnitureData[[#This Row],[sold]]=0,"No Sales",IF(FurnitureData[[#This Row],[sold]]&lt;=10,"Low Sales",IF(FurnitureData[[#This Row],[sold]]&lt;=50,"Medium Sales","High Sales")))</f>
        <v>Low Sales</v>
      </c>
      <c r="H876" s="1">
        <f>IF(FurnitureData[[#This Row],[price]]&gt;0,FurnitureData[[#This Row],[sold]]/FurnitureData[[#This Row],[price]],0)</f>
        <v>9.9383820314052872E-3</v>
      </c>
      <c r="I876" s="1">
        <f>LEN(FurnitureData[[#This Row],[productTitle]])</f>
        <v>117</v>
      </c>
      <c r="J876" s="1"/>
    </row>
    <row r="877" spans="1:10" x14ac:dyDescent="0.3">
      <c r="A877" s="1" t="s">
        <v>791</v>
      </c>
      <c r="B877" s="7">
        <v>74.55</v>
      </c>
      <c r="C877" s="8">
        <v>1</v>
      </c>
      <c r="D877" s="1" t="s">
        <v>5</v>
      </c>
      <c r="E877" s="5">
        <f>FurnitureData[[#This Row],[price]]*FurnitureData[[#This Row],[sold]]</f>
        <v>74.55</v>
      </c>
      <c r="F877" t="str">
        <f>IF(FurnitureData[[#This Row],[price]]&lt;50,"Under 50",IF(FurnitureData[[#This Row],[price]]&lt;100,"50-100",IF(FurnitureData[[#This Row],[price]]&lt;200,"100-200","Over 200")))</f>
        <v>50-100</v>
      </c>
      <c r="G877" t="str">
        <f>IF(FurnitureData[[#This Row],[sold]]=0,"No Sales",IF(FurnitureData[[#This Row],[sold]]&lt;=10,"Low Sales",IF(FurnitureData[[#This Row],[sold]]&lt;=50,"Medium Sales","High Sales")))</f>
        <v>Low Sales</v>
      </c>
      <c r="H877" s="1">
        <f>IF(FurnitureData[[#This Row],[price]]&gt;0,FurnitureData[[#This Row],[sold]]/FurnitureData[[#This Row],[price]],0)</f>
        <v>1.341381623071764E-2</v>
      </c>
      <c r="I877" s="1">
        <f>LEN(FurnitureData[[#This Row],[productTitle]])</f>
        <v>124</v>
      </c>
      <c r="J877" s="1"/>
    </row>
    <row r="878" spans="1:10" x14ac:dyDescent="0.3">
      <c r="A878" s="1" t="s">
        <v>792</v>
      </c>
      <c r="B878" s="7">
        <v>159.05000000000001</v>
      </c>
      <c r="C878" s="8">
        <v>7</v>
      </c>
      <c r="D878" s="1" t="s">
        <v>5</v>
      </c>
      <c r="E878" s="5">
        <f>FurnitureData[[#This Row],[price]]*FurnitureData[[#This Row],[sold]]</f>
        <v>1113.3500000000001</v>
      </c>
      <c r="F878" t="str">
        <f>IF(FurnitureData[[#This Row],[price]]&lt;50,"Under 50",IF(FurnitureData[[#This Row],[price]]&lt;100,"50-100",IF(FurnitureData[[#This Row],[price]]&lt;200,"100-200","Over 200")))</f>
        <v>100-200</v>
      </c>
      <c r="G878" t="str">
        <f>IF(FurnitureData[[#This Row],[sold]]=0,"No Sales",IF(FurnitureData[[#This Row],[sold]]&lt;=10,"Low Sales",IF(FurnitureData[[#This Row],[sold]]&lt;=50,"Medium Sales","High Sales")))</f>
        <v>Low Sales</v>
      </c>
      <c r="H878" s="1">
        <f>IF(FurnitureData[[#This Row],[price]]&gt;0,FurnitureData[[#This Row],[sold]]/FurnitureData[[#This Row],[price]],0)</f>
        <v>4.4011317195850358E-2</v>
      </c>
      <c r="I878" s="1">
        <f>LEN(FurnitureData[[#This Row],[productTitle]])</f>
        <v>66</v>
      </c>
      <c r="J878" s="1"/>
    </row>
    <row r="879" spans="1:10" x14ac:dyDescent="0.3">
      <c r="A879" s="1" t="s">
        <v>793</v>
      </c>
      <c r="B879" s="7">
        <v>125.49</v>
      </c>
      <c r="C879" s="8">
        <v>0</v>
      </c>
      <c r="D879" s="1" t="s">
        <v>5</v>
      </c>
      <c r="E879" s="5">
        <f>FurnitureData[[#This Row],[price]]*FurnitureData[[#This Row],[sold]]</f>
        <v>0</v>
      </c>
      <c r="F879" t="str">
        <f>IF(FurnitureData[[#This Row],[price]]&lt;50,"Under 50",IF(FurnitureData[[#This Row],[price]]&lt;100,"50-100",IF(FurnitureData[[#This Row],[price]]&lt;200,"100-200","Over 200")))</f>
        <v>100-200</v>
      </c>
      <c r="G879" t="str">
        <f>IF(FurnitureData[[#This Row],[sold]]=0,"No Sales",IF(FurnitureData[[#This Row],[sold]]&lt;=10,"Low Sales",IF(FurnitureData[[#This Row],[sold]]&lt;=50,"Medium Sales","High Sales")))</f>
        <v>No Sales</v>
      </c>
      <c r="H879" s="1">
        <f>IF(FurnitureData[[#This Row],[price]]&gt;0,FurnitureData[[#This Row],[sold]]/FurnitureData[[#This Row],[price]],0)</f>
        <v>0</v>
      </c>
      <c r="I879" s="1">
        <f>LEN(FurnitureData[[#This Row],[productTitle]])</f>
        <v>107</v>
      </c>
      <c r="J879" s="1"/>
    </row>
    <row r="880" spans="1:10" x14ac:dyDescent="0.3">
      <c r="A880" s="1" t="s">
        <v>794</v>
      </c>
      <c r="B880" s="7">
        <v>113.88</v>
      </c>
      <c r="C880" s="8">
        <v>1</v>
      </c>
      <c r="D880" s="1" t="s">
        <v>5</v>
      </c>
      <c r="E880" s="5">
        <f>FurnitureData[[#This Row],[price]]*FurnitureData[[#This Row],[sold]]</f>
        <v>113.88</v>
      </c>
      <c r="F880" t="str">
        <f>IF(FurnitureData[[#This Row],[price]]&lt;50,"Under 50",IF(FurnitureData[[#This Row],[price]]&lt;100,"50-100",IF(FurnitureData[[#This Row],[price]]&lt;200,"100-200","Over 200")))</f>
        <v>100-200</v>
      </c>
      <c r="G880" t="str">
        <f>IF(FurnitureData[[#This Row],[sold]]=0,"No Sales",IF(FurnitureData[[#This Row],[sold]]&lt;=10,"Low Sales",IF(FurnitureData[[#This Row],[sold]]&lt;=50,"Medium Sales","High Sales")))</f>
        <v>Low Sales</v>
      </c>
      <c r="H880" s="1">
        <f>IF(FurnitureData[[#This Row],[price]]&gt;0,FurnitureData[[#This Row],[sold]]/FurnitureData[[#This Row],[price]],0)</f>
        <v>8.7811731647348089E-3</v>
      </c>
      <c r="I880" s="1">
        <f>LEN(FurnitureData[[#This Row],[productTitle]])</f>
        <v>107</v>
      </c>
      <c r="J880" s="1"/>
    </row>
    <row r="881" spans="1:10" x14ac:dyDescent="0.3">
      <c r="A881" s="1" t="s">
        <v>795</v>
      </c>
      <c r="B881" s="7">
        <v>56.73</v>
      </c>
      <c r="C881" s="8">
        <v>0</v>
      </c>
      <c r="D881" s="1" t="s">
        <v>5</v>
      </c>
      <c r="E881" s="5">
        <f>FurnitureData[[#This Row],[price]]*FurnitureData[[#This Row],[sold]]</f>
        <v>0</v>
      </c>
      <c r="F881" t="str">
        <f>IF(FurnitureData[[#This Row],[price]]&lt;50,"Under 50",IF(FurnitureData[[#This Row],[price]]&lt;100,"50-100",IF(FurnitureData[[#This Row],[price]]&lt;200,"100-200","Over 200")))</f>
        <v>50-100</v>
      </c>
      <c r="G881" t="str">
        <f>IF(FurnitureData[[#This Row],[sold]]=0,"No Sales",IF(FurnitureData[[#This Row],[sold]]&lt;=10,"Low Sales",IF(FurnitureData[[#This Row],[sold]]&lt;=50,"Medium Sales","High Sales")))</f>
        <v>No Sales</v>
      </c>
      <c r="H881" s="1">
        <f>IF(FurnitureData[[#This Row],[price]]&gt;0,FurnitureData[[#This Row],[sold]]/FurnitureData[[#This Row],[price]],0)</f>
        <v>0</v>
      </c>
      <c r="I881" s="1">
        <f>LEN(FurnitureData[[#This Row],[productTitle]])</f>
        <v>124</v>
      </c>
      <c r="J881" s="1"/>
    </row>
    <row r="882" spans="1:10" x14ac:dyDescent="0.3">
      <c r="A882" s="1" t="s">
        <v>796</v>
      </c>
      <c r="B882" s="7">
        <v>72.010000000000005</v>
      </c>
      <c r="C882" s="8">
        <v>0</v>
      </c>
      <c r="D882" s="1" t="s">
        <v>5</v>
      </c>
      <c r="E882" s="5">
        <f>FurnitureData[[#This Row],[price]]*FurnitureData[[#This Row],[sold]]</f>
        <v>0</v>
      </c>
      <c r="F882" t="str">
        <f>IF(FurnitureData[[#This Row],[price]]&lt;50,"Under 50",IF(FurnitureData[[#This Row],[price]]&lt;100,"50-100",IF(FurnitureData[[#This Row],[price]]&lt;200,"100-200","Over 200")))</f>
        <v>50-100</v>
      </c>
      <c r="G882" t="str">
        <f>IF(FurnitureData[[#This Row],[sold]]=0,"No Sales",IF(FurnitureData[[#This Row],[sold]]&lt;=10,"Low Sales",IF(FurnitureData[[#This Row],[sold]]&lt;=50,"Medium Sales","High Sales")))</f>
        <v>No Sales</v>
      </c>
      <c r="H882" s="1">
        <f>IF(FurnitureData[[#This Row],[price]]&gt;0,FurnitureData[[#This Row],[sold]]/FurnitureData[[#This Row],[price]],0)</f>
        <v>0</v>
      </c>
      <c r="I882" s="1">
        <f>LEN(FurnitureData[[#This Row],[productTitle]])</f>
        <v>128</v>
      </c>
      <c r="J882" s="1"/>
    </row>
    <row r="883" spans="1:10" x14ac:dyDescent="0.3">
      <c r="A883" s="1" t="s">
        <v>797</v>
      </c>
      <c r="B883" s="7">
        <v>135.54</v>
      </c>
      <c r="C883" s="8">
        <v>1</v>
      </c>
      <c r="D883" s="1" t="s">
        <v>5</v>
      </c>
      <c r="E883" s="5">
        <f>FurnitureData[[#This Row],[price]]*FurnitureData[[#This Row],[sold]]</f>
        <v>135.54</v>
      </c>
      <c r="F883" t="str">
        <f>IF(FurnitureData[[#This Row],[price]]&lt;50,"Under 50",IF(FurnitureData[[#This Row],[price]]&lt;100,"50-100",IF(FurnitureData[[#This Row],[price]]&lt;200,"100-200","Over 200")))</f>
        <v>100-200</v>
      </c>
      <c r="G883" t="str">
        <f>IF(FurnitureData[[#This Row],[sold]]=0,"No Sales",IF(FurnitureData[[#This Row],[sold]]&lt;=10,"Low Sales",IF(FurnitureData[[#This Row],[sold]]&lt;=50,"Medium Sales","High Sales")))</f>
        <v>Low Sales</v>
      </c>
      <c r="H883" s="1">
        <f>IF(FurnitureData[[#This Row],[price]]&gt;0,FurnitureData[[#This Row],[sold]]/FurnitureData[[#This Row],[price]],0)</f>
        <v>7.3778958241109641E-3</v>
      </c>
      <c r="I883" s="1">
        <f>LEN(FurnitureData[[#This Row],[productTitle]])</f>
        <v>121</v>
      </c>
      <c r="J883" s="1"/>
    </row>
    <row r="884" spans="1:10" x14ac:dyDescent="0.3">
      <c r="A884" s="1" t="s">
        <v>731</v>
      </c>
      <c r="B884" s="7">
        <v>82.24</v>
      </c>
      <c r="C884" s="8">
        <v>1</v>
      </c>
      <c r="D884" s="1" t="s">
        <v>5</v>
      </c>
      <c r="E884" s="5">
        <f>FurnitureData[[#This Row],[price]]*FurnitureData[[#This Row],[sold]]</f>
        <v>82.24</v>
      </c>
      <c r="F884" t="str">
        <f>IF(FurnitureData[[#This Row],[price]]&lt;50,"Under 50",IF(FurnitureData[[#This Row],[price]]&lt;100,"50-100",IF(FurnitureData[[#This Row],[price]]&lt;200,"100-200","Over 200")))</f>
        <v>50-100</v>
      </c>
      <c r="G884" t="str">
        <f>IF(FurnitureData[[#This Row],[sold]]=0,"No Sales",IF(FurnitureData[[#This Row],[sold]]&lt;=10,"Low Sales",IF(FurnitureData[[#This Row],[sold]]&lt;=50,"Medium Sales","High Sales")))</f>
        <v>Low Sales</v>
      </c>
      <c r="H884" s="1">
        <f>IF(FurnitureData[[#This Row],[price]]&gt;0,FurnitureData[[#This Row],[sold]]/FurnitureData[[#This Row],[price]],0)</f>
        <v>1.2159533073929961E-2</v>
      </c>
      <c r="I884" s="1">
        <f>LEN(FurnitureData[[#This Row],[productTitle]])</f>
        <v>120</v>
      </c>
      <c r="J884" s="1"/>
    </row>
    <row r="885" spans="1:10" x14ac:dyDescent="0.3">
      <c r="A885" s="1" t="s">
        <v>798</v>
      </c>
      <c r="B885" s="7">
        <v>250.7</v>
      </c>
      <c r="C885" s="8">
        <v>0</v>
      </c>
      <c r="D885" s="1" t="s">
        <v>5</v>
      </c>
      <c r="E885" s="5">
        <f>FurnitureData[[#This Row],[price]]*FurnitureData[[#This Row],[sold]]</f>
        <v>0</v>
      </c>
      <c r="F885" t="str">
        <f>IF(FurnitureData[[#This Row],[price]]&lt;50,"Under 50",IF(FurnitureData[[#This Row],[price]]&lt;100,"50-100",IF(FurnitureData[[#This Row],[price]]&lt;200,"100-200","Over 200")))</f>
        <v>Over 200</v>
      </c>
      <c r="G885" t="str">
        <f>IF(FurnitureData[[#This Row],[sold]]=0,"No Sales",IF(FurnitureData[[#This Row],[sold]]&lt;=10,"Low Sales",IF(FurnitureData[[#This Row],[sold]]&lt;=50,"Medium Sales","High Sales")))</f>
        <v>No Sales</v>
      </c>
      <c r="H885" s="1">
        <f>IF(FurnitureData[[#This Row],[price]]&gt;0,FurnitureData[[#This Row],[sold]]/FurnitureData[[#This Row],[price]],0)</f>
        <v>0</v>
      </c>
      <c r="I885" s="1">
        <f>LEN(FurnitureData[[#This Row],[productTitle]])</f>
        <v>111</v>
      </c>
      <c r="J885" s="1"/>
    </row>
    <row r="886" spans="1:10" x14ac:dyDescent="0.3">
      <c r="A886" s="1" t="s">
        <v>799</v>
      </c>
      <c r="B886" s="7">
        <v>101.44</v>
      </c>
      <c r="C886" s="8">
        <v>0</v>
      </c>
      <c r="D886" s="1" t="s">
        <v>5</v>
      </c>
      <c r="E886" s="5">
        <f>FurnitureData[[#This Row],[price]]*FurnitureData[[#This Row],[sold]]</f>
        <v>0</v>
      </c>
      <c r="F886" t="str">
        <f>IF(FurnitureData[[#This Row],[price]]&lt;50,"Under 50",IF(FurnitureData[[#This Row],[price]]&lt;100,"50-100",IF(FurnitureData[[#This Row],[price]]&lt;200,"100-200","Over 200")))</f>
        <v>100-200</v>
      </c>
      <c r="G886" t="str">
        <f>IF(FurnitureData[[#This Row],[sold]]=0,"No Sales",IF(FurnitureData[[#This Row],[sold]]&lt;=10,"Low Sales",IF(FurnitureData[[#This Row],[sold]]&lt;=50,"Medium Sales","High Sales")))</f>
        <v>No Sales</v>
      </c>
      <c r="H886" s="1">
        <f>IF(FurnitureData[[#This Row],[price]]&gt;0,FurnitureData[[#This Row],[sold]]/FurnitureData[[#This Row],[price]],0)</f>
        <v>0</v>
      </c>
      <c r="I886" s="1">
        <f>LEN(FurnitureData[[#This Row],[productTitle]])</f>
        <v>127</v>
      </c>
      <c r="J886" s="1"/>
    </row>
    <row r="887" spans="1:10" x14ac:dyDescent="0.3">
      <c r="A887" s="1" t="s">
        <v>800</v>
      </c>
      <c r="B887" s="7">
        <v>780.68</v>
      </c>
      <c r="C887" s="8">
        <v>0</v>
      </c>
      <c r="D887" s="1" t="s">
        <v>5</v>
      </c>
      <c r="E887" s="5">
        <f>FurnitureData[[#This Row],[price]]*FurnitureData[[#This Row],[sold]]</f>
        <v>0</v>
      </c>
      <c r="F887" t="str">
        <f>IF(FurnitureData[[#This Row],[price]]&lt;50,"Under 50",IF(FurnitureData[[#This Row],[price]]&lt;100,"50-100",IF(FurnitureData[[#This Row],[price]]&lt;200,"100-200","Over 200")))</f>
        <v>Over 200</v>
      </c>
      <c r="G887" t="str">
        <f>IF(FurnitureData[[#This Row],[sold]]=0,"No Sales",IF(FurnitureData[[#This Row],[sold]]&lt;=10,"Low Sales",IF(FurnitureData[[#This Row],[sold]]&lt;=50,"Medium Sales","High Sales")))</f>
        <v>No Sales</v>
      </c>
      <c r="H887" s="1">
        <f>IF(FurnitureData[[#This Row],[price]]&gt;0,FurnitureData[[#This Row],[sold]]/FurnitureData[[#This Row],[price]],0)</f>
        <v>0</v>
      </c>
      <c r="I887" s="1">
        <f>LEN(FurnitureData[[#This Row],[productTitle]])</f>
        <v>128</v>
      </c>
      <c r="J887" s="1"/>
    </row>
    <row r="888" spans="1:10" x14ac:dyDescent="0.3">
      <c r="A888" s="1" t="s">
        <v>801</v>
      </c>
      <c r="B888" s="7">
        <v>307.48</v>
      </c>
      <c r="C888" s="8">
        <v>0</v>
      </c>
      <c r="D888" s="1" t="s">
        <v>5</v>
      </c>
      <c r="E888" s="5">
        <f>FurnitureData[[#This Row],[price]]*FurnitureData[[#This Row],[sold]]</f>
        <v>0</v>
      </c>
      <c r="F888" t="str">
        <f>IF(FurnitureData[[#This Row],[price]]&lt;50,"Under 50",IF(FurnitureData[[#This Row],[price]]&lt;100,"50-100",IF(FurnitureData[[#This Row],[price]]&lt;200,"100-200","Over 200")))</f>
        <v>Over 200</v>
      </c>
      <c r="G888" t="str">
        <f>IF(FurnitureData[[#This Row],[sold]]=0,"No Sales",IF(FurnitureData[[#This Row],[sold]]&lt;=10,"Low Sales",IF(FurnitureData[[#This Row],[sold]]&lt;=50,"Medium Sales","High Sales")))</f>
        <v>No Sales</v>
      </c>
      <c r="H888" s="1">
        <f>IF(FurnitureData[[#This Row],[price]]&gt;0,FurnitureData[[#This Row],[sold]]/FurnitureData[[#This Row],[price]],0)</f>
        <v>0</v>
      </c>
      <c r="I888" s="1">
        <f>LEN(FurnitureData[[#This Row],[productTitle]])</f>
        <v>78</v>
      </c>
      <c r="J888" s="1"/>
    </row>
    <row r="889" spans="1:10" x14ac:dyDescent="0.3">
      <c r="A889" s="1" t="s">
        <v>802</v>
      </c>
      <c r="B889" s="7">
        <v>143.78</v>
      </c>
      <c r="C889" s="8">
        <v>1</v>
      </c>
      <c r="D889" s="1" t="s">
        <v>5</v>
      </c>
      <c r="E889" s="5">
        <f>FurnitureData[[#This Row],[price]]*FurnitureData[[#This Row],[sold]]</f>
        <v>143.78</v>
      </c>
      <c r="F889" t="str">
        <f>IF(FurnitureData[[#This Row],[price]]&lt;50,"Under 50",IF(FurnitureData[[#This Row],[price]]&lt;100,"50-100",IF(FurnitureData[[#This Row],[price]]&lt;200,"100-200","Over 200")))</f>
        <v>100-200</v>
      </c>
      <c r="G889" t="str">
        <f>IF(FurnitureData[[#This Row],[sold]]=0,"No Sales",IF(FurnitureData[[#This Row],[sold]]&lt;=10,"Low Sales",IF(FurnitureData[[#This Row],[sold]]&lt;=50,"Medium Sales","High Sales")))</f>
        <v>Low Sales</v>
      </c>
      <c r="H889" s="1">
        <f>IF(FurnitureData[[#This Row],[price]]&gt;0,FurnitureData[[#This Row],[sold]]/FurnitureData[[#This Row],[price]],0)</f>
        <v>6.9550702462094867E-3</v>
      </c>
      <c r="I889" s="1">
        <f>LEN(FurnitureData[[#This Row],[productTitle]])</f>
        <v>117</v>
      </c>
      <c r="J889" s="1"/>
    </row>
    <row r="890" spans="1:10" x14ac:dyDescent="0.3">
      <c r="A890" s="1" t="s">
        <v>803</v>
      </c>
      <c r="B890" s="7">
        <v>102.21</v>
      </c>
      <c r="C890" s="8">
        <v>4</v>
      </c>
      <c r="D890" s="1" t="s">
        <v>5</v>
      </c>
      <c r="E890" s="5">
        <f>FurnitureData[[#This Row],[price]]*FurnitureData[[#This Row],[sold]]</f>
        <v>408.84</v>
      </c>
      <c r="F890" t="str">
        <f>IF(FurnitureData[[#This Row],[price]]&lt;50,"Under 50",IF(FurnitureData[[#This Row],[price]]&lt;100,"50-100",IF(FurnitureData[[#This Row],[price]]&lt;200,"100-200","Over 200")))</f>
        <v>100-200</v>
      </c>
      <c r="G890" t="str">
        <f>IF(FurnitureData[[#This Row],[sold]]=0,"No Sales",IF(FurnitureData[[#This Row],[sold]]&lt;=10,"Low Sales",IF(FurnitureData[[#This Row],[sold]]&lt;=50,"Medium Sales","High Sales")))</f>
        <v>Low Sales</v>
      </c>
      <c r="H890" s="1">
        <f>IF(FurnitureData[[#This Row],[price]]&gt;0,FurnitureData[[#This Row],[sold]]/FurnitureData[[#This Row],[price]],0)</f>
        <v>3.9135113981019473E-2</v>
      </c>
      <c r="I890" s="1">
        <f>LEN(FurnitureData[[#This Row],[productTitle]])</f>
        <v>126</v>
      </c>
      <c r="J890" s="1"/>
    </row>
    <row r="891" spans="1:10" x14ac:dyDescent="0.3">
      <c r="A891" s="1" t="s">
        <v>804</v>
      </c>
      <c r="B891" s="7">
        <v>262.20999999999998</v>
      </c>
      <c r="C891" s="8">
        <v>2</v>
      </c>
      <c r="D891" s="1" t="s">
        <v>5</v>
      </c>
      <c r="E891" s="5">
        <f>FurnitureData[[#This Row],[price]]*FurnitureData[[#This Row],[sold]]</f>
        <v>524.41999999999996</v>
      </c>
      <c r="F891" t="str">
        <f>IF(FurnitureData[[#This Row],[price]]&lt;50,"Under 50",IF(FurnitureData[[#This Row],[price]]&lt;100,"50-100",IF(FurnitureData[[#This Row],[price]]&lt;200,"100-200","Over 200")))</f>
        <v>Over 200</v>
      </c>
      <c r="G891" t="str">
        <f>IF(FurnitureData[[#This Row],[sold]]=0,"No Sales",IF(FurnitureData[[#This Row],[sold]]&lt;=10,"Low Sales",IF(FurnitureData[[#This Row],[sold]]&lt;=50,"Medium Sales","High Sales")))</f>
        <v>Low Sales</v>
      </c>
      <c r="H891" s="1">
        <f>IF(FurnitureData[[#This Row],[price]]&gt;0,FurnitureData[[#This Row],[sold]]/FurnitureData[[#This Row],[price]],0)</f>
        <v>7.627474161931277E-3</v>
      </c>
      <c r="I891" s="1">
        <f>LEN(FurnitureData[[#This Row],[productTitle]])</f>
        <v>122</v>
      </c>
      <c r="J891" s="1"/>
    </row>
    <row r="892" spans="1:10" x14ac:dyDescent="0.3">
      <c r="A892" s="1" t="s">
        <v>805</v>
      </c>
      <c r="B892" s="7">
        <v>52.96</v>
      </c>
      <c r="C892" s="8">
        <v>2</v>
      </c>
      <c r="D892" s="1" t="s">
        <v>5</v>
      </c>
      <c r="E892" s="5">
        <f>FurnitureData[[#This Row],[price]]*FurnitureData[[#This Row],[sold]]</f>
        <v>105.92</v>
      </c>
      <c r="F892" t="str">
        <f>IF(FurnitureData[[#This Row],[price]]&lt;50,"Under 50",IF(FurnitureData[[#This Row],[price]]&lt;100,"50-100",IF(FurnitureData[[#This Row],[price]]&lt;200,"100-200","Over 200")))</f>
        <v>50-100</v>
      </c>
      <c r="G892" t="str">
        <f>IF(FurnitureData[[#This Row],[sold]]=0,"No Sales",IF(FurnitureData[[#This Row],[sold]]&lt;=10,"Low Sales",IF(FurnitureData[[#This Row],[sold]]&lt;=50,"Medium Sales","High Sales")))</f>
        <v>Low Sales</v>
      </c>
      <c r="H892" s="1">
        <f>IF(FurnitureData[[#This Row],[price]]&gt;0,FurnitureData[[#This Row],[sold]]/FurnitureData[[#This Row],[price]],0)</f>
        <v>3.7764350453172203E-2</v>
      </c>
      <c r="I892" s="1">
        <f>LEN(FurnitureData[[#This Row],[productTitle]])</f>
        <v>128</v>
      </c>
      <c r="J892" s="1"/>
    </row>
    <row r="893" spans="1:10" x14ac:dyDescent="0.3">
      <c r="A893" s="1" t="s">
        <v>806</v>
      </c>
      <c r="B893" s="7">
        <v>87.8</v>
      </c>
      <c r="C893" s="8">
        <v>3</v>
      </c>
      <c r="D893" s="1" t="s">
        <v>5</v>
      </c>
      <c r="E893" s="5">
        <f>FurnitureData[[#This Row],[price]]*FurnitureData[[#This Row],[sold]]</f>
        <v>263.39999999999998</v>
      </c>
      <c r="F893" t="str">
        <f>IF(FurnitureData[[#This Row],[price]]&lt;50,"Under 50",IF(FurnitureData[[#This Row],[price]]&lt;100,"50-100",IF(FurnitureData[[#This Row],[price]]&lt;200,"100-200","Over 200")))</f>
        <v>50-100</v>
      </c>
      <c r="G893" t="str">
        <f>IF(FurnitureData[[#This Row],[sold]]=0,"No Sales",IF(FurnitureData[[#This Row],[sold]]&lt;=10,"Low Sales",IF(FurnitureData[[#This Row],[sold]]&lt;=50,"Medium Sales","High Sales")))</f>
        <v>Low Sales</v>
      </c>
      <c r="H893" s="1">
        <f>IF(FurnitureData[[#This Row],[price]]&gt;0,FurnitureData[[#This Row],[sold]]/FurnitureData[[#This Row],[price]],0)</f>
        <v>3.4168564920273349E-2</v>
      </c>
      <c r="I893" s="1">
        <f>LEN(FurnitureData[[#This Row],[productTitle]])</f>
        <v>127</v>
      </c>
      <c r="J893" s="1"/>
    </row>
    <row r="894" spans="1:10" x14ac:dyDescent="0.3">
      <c r="A894" s="1" t="s">
        <v>807</v>
      </c>
      <c r="B894" s="7">
        <v>96.82</v>
      </c>
      <c r="C894" s="8">
        <v>12</v>
      </c>
      <c r="D894" s="1" t="s">
        <v>5</v>
      </c>
      <c r="E894" s="5">
        <f>FurnitureData[[#This Row],[price]]*FurnitureData[[#This Row],[sold]]</f>
        <v>1161.8399999999999</v>
      </c>
      <c r="F894" t="str">
        <f>IF(FurnitureData[[#This Row],[price]]&lt;50,"Under 50",IF(FurnitureData[[#This Row],[price]]&lt;100,"50-100",IF(FurnitureData[[#This Row],[price]]&lt;200,"100-200","Over 200")))</f>
        <v>50-100</v>
      </c>
      <c r="G894" t="str">
        <f>IF(FurnitureData[[#This Row],[sold]]=0,"No Sales",IF(FurnitureData[[#This Row],[sold]]&lt;=10,"Low Sales",IF(FurnitureData[[#This Row],[sold]]&lt;=50,"Medium Sales","High Sales")))</f>
        <v>Medium Sales</v>
      </c>
      <c r="H894" s="1">
        <f>IF(FurnitureData[[#This Row],[price]]&gt;0,FurnitureData[[#This Row],[sold]]/FurnitureData[[#This Row],[price]],0)</f>
        <v>0.12394133443503409</v>
      </c>
      <c r="I894" s="1">
        <f>LEN(FurnitureData[[#This Row],[productTitle]])</f>
        <v>127</v>
      </c>
      <c r="J894" s="1"/>
    </row>
    <row r="895" spans="1:10" x14ac:dyDescent="0.3">
      <c r="A895" s="1" t="s">
        <v>808</v>
      </c>
      <c r="B895" s="7">
        <v>118.64</v>
      </c>
      <c r="C895" s="8">
        <v>1</v>
      </c>
      <c r="D895" s="1" t="s">
        <v>5</v>
      </c>
      <c r="E895" s="5">
        <f>FurnitureData[[#This Row],[price]]*FurnitureData[[#This Row],[sold]]</f>
        <v>118.64</v>
      </c>
      <c r="F895" t="str">
        <f>IF(FurnitureData[[#This Row],[price]]&lt;50,"Under 50",IF(FurnitureData[[#This Row],[price]]&lt;100,"50-100",IF(FurnitureData[[#This Row],[price]]&lt;200,"100-200","Over 200")))</f>
        <v>100-200</v>
      </c>
      <c r="G895" t="str">
        <f>IF(FurnitureData[[#This Row],[sold]]=0,"No Sales",IF(FurnitureData[[#This Row],[sold]]&lt;=10,"Low Sales",IF(FurnitureData[[#This Row],[sold]]&lt;=50,"Medium Sales","High Sales")))</f>
        <v>Low Sales</v>
      </c>
      <c r="H895" s="1">
        <f>IF(FurnitureData[[#This Row],[price]]&gt;0,FurnitureData[[#This Row],[sold]]/FurnitureData[[#This Row],[price]],0)</f>
        <v>8.4288604180714766E-3</v>
      </c>
      <c r="I895" s="1">
        <f>LEN(FurnitureData[[#This Row],[productTitle]])</f>
        <v>46</v>
      </c>
      <c r="J895" s="1"/>
    </row>
    <row r="896" spans="1:10" x14ac:dyDescent="0.3">
      <c r="A896" s="1" t="s">
        <v>809</v>
      </c>
      <c r="B896" s="7">
        <v>164.43</v>
      </c>
      <c r="C896" s="8">
        <v>4</v>
      </c>
      <c r="D896" s="1" t="s">
        <v>5</v>
      </c>
      <c r="E896" s="5">
        <f>FurnitureData[[#This Row],[price]]*FurnitureData[[#This Row],[sold]]</f>
        <v>657.72</v>
      </c>
      <c r="F896" t="str">
        <f>IF(FurnitureData[[#This Row],[price]]&lt;50,"Under 50",IF(FurnitureData[[#This Row],[price]]&lt;100,"50-100",IF(FurnitureData[[#This Row],[price]]&lt;200,"100-200","Over 200")))</f>
        <v>100-200</v>
      </c>
      <c r="G896" t="str">
        <f>IF(FurnitureData[[#This Row],[sold]]=0,"No Sales",IF(FurnitureData[[#This Row],[sold]]&lt;=10,"Low Sales",IF(FurnitureData[[#This Row],[sold]]&lt;=50,"Medium Sales","High Sales")))</f>
        <v>Low Sales</v>
      </c>
      <c r="H896" s="1">
        <f>IF(FurnitureData[[#This Row],[price]]&gt;0,FurnitureData[[#This Row],[sold]]/FurnitureData[[#This Row],[price]],0)</f>
        <v>2.4326461108070303E-2</v>
      </c>
      <c r="I896" s="1">
        <f>LEN(FurnitureData[[#This Row],[productTitle]])</f>
        <v>97</v>
      </c>
      <c r="J896" s="1"/>
    </row>
    <row r="897" spans="1:10" x14ac:dyDescent="0.3">
      <c r="A897" s="1" t="s">
        <v>810</v>
      </c>
      <c r="B897" s="7">
        <v>67.069999999999993</v>
      </c>
      <c r="C897" s="8">
        <v>0</v>
      </c>
      <c r="D897" s="1" t="s">
        <v>5</v>
      </c>
      <c r="E897" s="5">
        <f>FurnitureData[[#This Row],[price]]*FurnitureData[[#This Row],[sold]]</f>
        <v>0</v>
      </c>
      <c r="F897" t="str">
        <f>IF(FurnitureData[[#This Row],[price]]&lt;50,"Under 50",IF(FurnitureData[[#This Row],[price]]&lt;100,"50-100",IF(FurnitureData[[#This Row],[price]]&lt;200,"100-200","Over 200")))</f>
        <v>50-100</v>
      </c>
      <c r="G897" t="str">
        <f>IF(FurnitureData[[#This Row],[sold]]=0,"No Sales",IF(FurnitureData[[#This Row],[sold]]&lt;=10,"Low Sales",IF(FurnitureData[[#This Row],[sold]]&lt;=50,"Medium Sales","High Sales")))</f>
        <v>No Sales</v>
      </c>
      <c r="H897" s="1">
        <f>IF(FurnitureData[[#This Row],[price]]&gt;0,FurnitureData[[#This Row],[sold]]/FurnitureData[[#This Row],[price]],0)</f>
        <v>0</v>
      </c>
      <c r="I897" s="1">
        <f>LEN(FurnitureData[[#This Row],[productTitle]])</f>
        <v>126</v>
      </c>
      <c r="J897" s="1"/>
    </row>
    <row r="898" spans="1:10" x14ac:dyDescent="0.3">
      <c r="A898" s="1" t="s">
        <v>811</v>
      </c>
      <c r="B898" s="7">
        <v>143.91</v>
      </c>
      <c r="C898" s="8">
        <v>1</v>
      </c>
      <c r="D898" s="1" t="s">
        <v>5</v>
      </c>
      <c r="E898" s="5">
        <f>FurnitureData[[#This Row],[price]]*FurnitureData[[#This Row],[sold]]</f>
        <v>143.91</v>
      </c>
      <c r="F898" t="str">
        <f>IF(FurnitureData[[#This Row],[price]]&lt;50,"Under 50",IF(FurnitureData[[#This Row],[price]]&lt;100,"50-100",IF(FurnitureData[[#This Row],[price]]&lt;200,"100-200","Over 200")))</f>
        <v>100-200</v>
      </c>
      <c r="G898" t="str">
        <f>IF(FurnitureData[[#This Row],[sold]]=0,"No Sales",IF(FurnitureData[[#This Row],[sold]]&lt;=10,"Low Sales",IF(FurnitureData[[#This Row],[sold]]&lt;=50,"Medium Sales","High Sales")))</f>
        <v>Low Sales</v>
      </c>
      <c r="H898" s="1">
        <f>IF(FurnitureData[[#This Row],[price]]&gt;0,FurnitureData[[#This Row],[sold]]/FurnitureData[[#This Row],[price]],0)</f>
        <v>6.9487874365923149E-3</v>
      </c>
      <c r="I898" s="1">
        <f>LEN(FurnitureData[[#This Row],[productTitle]])</f>
        <v>119</v>
      </c>
      <c r="J898" s="1"/>
    </row>
    <row r="899" spans="1:10" x14ac:dyDescent="0.3">
      <c r="A899" s="1" t="s">
        <v>812</v>
      </c>
      <c r="B899" s="7">
        <v>127.97</v>
      </c>
      <c r="C899" s="8">
        <v>0</v>
      </c>
      <c r="D899" s="1" t="s">
        <v>5</v>
      </c>
      <c r="E899" s="5">
        <f>FurnitureData[[#This Row],[price]]*FurnitureData[[#This Row],[sold]]</f>
        <v>0</v>
      </c>
      <c r="F899" t="str">
        <f>IF(FurnitureData[[#This Row],[price]]&lt;50,"Under 50",IF(FurnitureData[[#This Row],[price]]&lt;100,"50-100",IF(FurnitureData[[#This Row],[price]]&lt;200,"100-200","Over 200")))</f>
        <v>100-200</v>
      </c>
      <c r="G899" t="str">
        <f>IF(FurnitureData[[#This Row],[sold]]=0,"No Sales",IF(FurnitureData[[#This Row],[sold]]&lt;=10,"Low Sales",IF(FurnitureData[[#This Row],[sold]]&lt;=50,"Medium Sales","High Sales")))</f>
        <v>No Sales</v>
      </c>
      <c r="H899" s="1">
        <f>IF(FurnitureData[[#This Row],[price]]&gt;0,FurnitureData[[#This Row],[sold]]/FurnitureData[[#This Row],[price]],0)</f>
        <v>0</v>
      </c>
      <c r="I899" s="1">
        <f>LEN(FurnitureData[[#This Row],[productTitle]])</f>
        <v>126</v>
      </c>
      <c r="J899" s="1"/>
    </row>
    <row r="900" spans="1:10" x14ac:dyDescent="0.3">
      <c r="A900" s="1" t="s">
        <v>813</v>
      </c>
      <c r="B900" s="7">
        <v>56.34</v>
      </c>
      <c r="C900" s="8">
        <v>0</v>
      </c>
      <c r="D900" s="1" t="s">
        <v>5</v>
      </c>
      <c r="E900" s="5">
        <f>FurnitureData[[#This Row],[price]]*FurnitureData[[#This Row],[sold]]</f>
        <v>0</v>
      </c>
      <c r="F900" t="str">
        <f>IF(FurnitureData[[#This Row],[price]]&lt;50,"Under 50",IF(FurnitureData[[#This Row],[price]]&lt;100,"50-100",IF(FurnitureData[[#This Row],[price]]&lt;200,"100-200","Over 200")))</f>
        <v>50-100</v>
      </c>
      <c r="G900" t="str">
        <f>IF(FurnitureData[[#This Row],[sold]]=0,"No Sales",IF(FurnitureData[[#This Row],[sold]]&lt;=10,"Low Sales",IF(FurnitureData[[#This Row],[sold]]&lt;=50,"Medium Sales","High Sales")))</f>
        <v>No Sales</v>
      </c>
      <c r="H900" s="1">
        <f>IF(FurnitureData[[#This Row],[price]]&gt;0,FurnitureData[[#This Row],[sold]]/FurnitureData[[#This Row],[price]],0)</f>
        <v>0</v>
      </c>
      <c r="I900" s="1">
        <f>LEN(FurnitureData[[#This Row],[productTitle]])</f>
        <v>128</v>
      </c>
      <c r="J900" s="1"/>
    </row>
    <row r="901" spans="1:10" x14ac:dyDescent="0.3">
      <c r="A901" s="1" t="s">
        <v>814</v>
      </c>
      <c r="B901" s="7">
        <v>82.73</v>
      </c>
      <c r="C901" s="8">
        <v>1</v>
      </c>
      <c r="D901" s="1" t="s">
        <v>5</v>
      </c>
      <c r="E901" s="5">
        <f>FurnitureData[[#This Row],[price]]*FurnitureData[[#This Row],[sold]]</f>
        <v>82.73</v>
      </c>
      <c r="F901" t="str">
        <f>IF(FurnitureData[[#This Row],[price]]&lt;50,"Under 50",IF(FurnitureData[[#This Row],[price]]&lt;100,"50-100",IF(FurnitureData[[#This Row],[price]]&lt;200,"100-200","Over 200")))</f>
        <v>50-100</v>
      </c>
      <c r="G901" t="str">
        <f>IF(FurnitureData[[#This Row],[sold]]=0,"No Sales",IF(FurnitureData[[#This Row],[sold]]&lt;=10,"Low Sales",IF(FurnitureData[[#This Row],[sold]]&lt;=50,"Medium Sales","High Sales")))</f>
        <v>Low Sales</v>
      </c>
      <c r="H901" s="1">
        <f>IF(FurnitureData[[#This Row],[price]]&gt;0,FurnitureData[[#This Row],[sold]]/FurnitureData[[#This Row],[price]],0)</f>
        <v>1.2087513598452797E-2</v>
      </c>
      <c r="I901" s="1">
        <f>LEN(FurnitureData[[#This Row],[productTitle]])</f>
        <v>126</v>
      </c>
      <c r="J901" s="1"/>
    </row>
    <row r="902" spans="1:10" x14ac:dyDescent="0.3">
      <c r="A902" s="1" t="s">
        <v>815</v>
      </c>
      <c r="B902" s="7">
        <v>174.13</v>
      </c>
      <c r="C902" s="8">
        <v>0</v>
      </c>
      <c r="D902" s="1" t="s">
        <v>5</v>
      </c>
      <c r="E902" s="5">
        <f>FurnitureData[[#This Row],[price]]*FurnitureData[[#This Row],[sold]]</f>
        <v>0</v>
      </c>
      <c r="F902" t="str">
        <f>IF(FurnitureData[[#This Row],[price]]&lt;50,"Under 50",IF(FurnitureData[[#This Row],[price]]&lt;100,"50-100",IF(FurnitureData[[#This Row],[price]]&lt;200,"100-200","Over 200")))</f>
        <v>100-200</v>
      </c>
      <c r="G902" t="str">
        <f>IF(FurnitureData[[#This Row],[sold]]=0,"No Sales",IF(FurnitureData[[#This Row],[sold]]&lt;=10,"Low Sales",IF(FurnitureData[[#This Row],[sold]]&lt;=50,"Medium Sales","High Sales")))</f>
        <v>No Sales</v>
      </c>
      <c r="H902" s="1">
        <f>IF(FurnitureData[[#This Row],[price]]&gt;0,FurnitureData[[#This Row],[sold]]/FurnitureData[[#This Row],[price]],0)</f>
        <v>0</v>
      </c>
      <c r="I902" s="1">
        <f>LEN(FurnitureData[[#This Row],[productTitle]])</f>
        <v>125</v>
      </c>
      <c r="J902" s="1"/>
    </row>
    <row r="903" spans="1:10" x14ac:dyDescent="0.3">
      <c r="A903" s="1" t="s">
        <v>816</v>
      </c>
      <c r="B903" s="7">
        <v>211.68</v>
      </c>
      <c r="C903" s="8">
        <v>3</v>
      </c>
      <c r="D903" s="1" t="s">
        <v>5</v>
      </c>
      <c r="E903" s="5">
        <f>FurnitureData[[#This Row],[price]]*FurnitureData[[#This Row],[sold]]</f>
        <v>635.04</v>
      </c>
      <c r="F903" t="str">
        <f>IF(FurnitureData[[#This Row],[price]]&lt;50,"Under 50",IF(FurnitureData[[#This Row],[price]]&lt;100,"50-100",IF(FurnitureData[[#This Row],[price]]&lt;200,"100-200","Over 200")))</f>
        <v>Over 200</v>
      </c>
      <c r="G903" t="str">
        <f>IF(FurnitureData[[#This Row],[sold]]=0,"No Sales",IF(FurnitureData[[#This Row],[sold]]&lt;=10,"Low Sales",IF(FurnitureData[[#This Row],[sold]]&lt;=50,"Medium Sales","High Sales")))</f>
        <v>Low Sales</v>
      </c>
      <c r="H903" s="1">
        <f>IF(FurnitureData[[#This Row],[price]]&gt;0,FurnitureData[[#This Row],[sold]]/FurnitureData[[#This Row],[price]],0)</f>
        <v>1.4172335600907028E-2</v>
      </c>
      <c r="I903" s="1">
        <f>LEN(FurnitureData[[#This Row],[productTitle]])</f>
        <v>96</v>
      </c>
      <c r="J903" s="1"/>
    </row>
    <row r="904" spans="1:10" x14ac:dyDescent="0.3">
      <c r="A904" s="1" t="s">
        <v>817</v>
      </c>
      <c r="B904" s="7">
        <v>51.17</v>
      </c>
      <c r="C904" s="8">
        <v>0</v>
      </c>
      <c r="D904" s="1" t="s">
        <v>5</v>
      </c>
      <c r="E904" s="5">
        <f>FurnitureData[[#This Row],[price]]*FurnitureData[[#This Row],[sold]]</f>
        <v>0</v>
      </c>
      <c r="F904" t="str">
        <f>IF(FurnitureData[[#This Row],[price]]&lt;50,"Under 50",IF(FurnitureData[[#This Row],[price]]&lt;100,"50-100",IF(FurnitureData[[#This Row],[price]]&lt;200,"100-200","Over 200")))</f>
        <v>50-100</v>
      </c>
      <c r="G904" t="str">
        <f>IF(FurnitureData[[#This Row],[sold]]=0,"No Sales",IF(FurnitureData[[#This Row],[sold]]&lt;=10,"Low Sales",IF(FurnitureData[[#This Row],[sold]]&lt;=50,"Medium Sales","High Sales")))</f>
        <v>No Sales</v>
      </c>
      <c r="H904" s="1">
        <f>IF(FurnitureData[[#This Row],[price]]&gt;0,FurnitureData[[#This Row],[sold]]/FurnitureData[[#This Row],[price]],0)</f>
        <v>0</v>
      </c>
      <c r="I904" s="1">
        <f>LEN(FurnitureData[[#This Row],[productTitle]])</f>
        <v>118</v>
      </c>
      <c r="J904" s="1"/>
    </row>
    <row r="905" spans="1:10" x14ac:dyDescent="0.3">
      <c r="A905" s="1" t="s">
        <v>818</v>
      </c>
      <c r="B905" s="7">
        <v>61.7</v>
      </c>
      <c r="C905" s="8">
        <v>0</v>
      </c>
      <c r="D905" s="1" t="s">
        <v>5</v>
      </c>
      <c r="E905" s="5">
        <f>FurnitureData[[#This Row],[price]]*FurnitureData[[#This Row],[sold]]</f>
        <v>0</v>
      </c>
      <c r="F905" t="str">
        <f>IF(FurnitureData[[#This Row],[price]]&lt;50,"Under 50",IF(FurnitureData[[#This Row],[price]]&lt;100,"50-100",IF(FurnitureData[[#This Row],[price]]&lt;200,"100-200","Over 200")))</f>
        <v>50-100</v>
      </c>
      <c r="G905" t="str">
        <f>IF(FurnitureData[[#This Row],[sold]]=0,"No Sales",IF(FurnitureData[[#This Row],[sold]]&lt;=10,"Low Sales",IF(FurnitureData[[#This Row],[sold]]&lt;=50,"Medium Sales","High Sales")))</f>
        <v>No Sales</v>
      </c>
      <c r="H905" s="1">
        <f>IF(FurnitureData[[#This Row],[price]]&gt;0,FurnitureData[[#This Row],[sold]]/FurnitureData[[#This Row],[price]],0)</f>
        <v>0</v>
      </c>
      <c r="I905" s="1">
        <f>LEN(FurnitureData[[#This Row],[productTitle]])</f>
        <v>108</v>
      </c>
      <c r="J905" s="1"/>
    </row>
    <row r="906" spans="1:10" x14ac:dyDescent="0.3">
      <c r="A906" s="1" t="s">
        <v>819</v>
      </c>
      <c r="B906" s="7">
        <v>113.09</v>
      </c>
      <c r="C906" s="8">
        <v>4</v>
      </c>
      <c r="D906" s="1" t="s">
        <v>5</v>
      </c>
      <c r="E906" s="5">
        <f>FurnitureData[[#This Row],[price]]*FurnitureData[[#This Row],[sold]]</f>
        <v>452.36</v>
      </c>
      <c r="F906" t="str">
        <f>IF(FurnitureData[[#This Row],[price]]&lt;50,"Under 50",IF(FurnitureData[[#This Row],[price]]&lt;100,"50-100",IF(FurnitureData[[#This Row],[price]]&lt;200,"100-200","Over 200")))</f>
        <v>100-200</v>
      </c>
      <c r="G906" t="str">
        <f>IF(FurnitureData[[#This Row],[sold]]=0,"No Sales",IF(FurnitureData[[#This Row],[sold]]&lt;=10,"Low Sales",IF(FurnitureData[[#This Row],[sold]]&lt;=50,"Medium Sales","High Sales")))</f>
        <v>Low Sales</v>
      </c>
      <c r="H906" s="1">
        <f>IF(FurnitureData[[#This Row],[price]]&gt;0,FurnitureData[[#This Row],[sold]]/FurnitureData[[#This Row],[price]],0)</f>
        <v>3.5370059244849233E-2</v>
      </c>
      <c r="I906" s="1">
        <f>LEN(FurnitureData[[#This Row],[productTitle]])</f>
        <v>126</v>
      </c>
      <c r="J906" s="1"/>
    </row>
    <row r="907" spans="1:10" x14ac:dyDescent="0.3">
      <c r="A907" s="1" t="s">
        <v>820</v>
      </c>
      <c r="B907" s="7">
        <v>209.11</v>
      </c>
      <c r="C907" s="8">
        <v>34</v>
      </c>
      <c r="D907" s="1" t="s">
        <v>5</v>
      </c>
      <c r="E907" s="5">
        <f>FurnitureData[[#This Row],[price]]*FurnitureData[[#This Row],[sold]]</f>
        <v>7109.7400000000007</v>
      </c>
      <c r="F907" t="str">
        <f>IF(FurnitureData[[#This Row],[price]]&lt;50,"Under 50",IF(FurnitureData[[#This Row],[price]]&lt;100,"50-100",IF(FurnitureData[[#This Row],[price]]&lt;200,"100-200","Over 200")))</f>
        <v>Over 200</v>
      </c>
      <c r="G907" t="str">
        <f>IF(FurnitureData[[#This Row],[sold]]=0,"No Sales",IF(FurnitureData[[#This Row],[sold]]&lt;=10,"Low Sales",IF(FurnitureData[[#This Row],[sold]]&lt;=50,"Medium Sales","High Sales")))</f>
        <v>Medium Sales</v>
      </c>
      <c r="H907" s="1">
        <f>IF(FurnitureData[[#This Row],[price]]&gt;0,FurnitureData[[#This Row],[sold]]/FurnitureData[[#This Row],[price]],0)</f>
        <v>0.16259385012672756</v>
      </c>
      <c r="I907" s="1">
        <f>LEN(FurnitureData[[#This Row],[productTitle]])</f>
        <v>125</v>
      </c>
      <c r="J907" s="1"/>
    </row>
    <row r="908" spans="1:10" x14ac:dyDescent="0.3">
      <c r="A908" s="1" t="s">
        <v>821</v>
      </c>
      <c r="B908" s="7">
        <v>156.27000000000001</v>
      </c>
      <c r="C908" s="8">
        <v>4</v>
      </c>
      <c r="D908" s="1" t="s">
        <v>5</v>
      </c>
      <c r="E908" s="5">
        <f>FurnitureData[[#This Row],[price]]*FurnitureData[[#This Row],[sold]]</f>
        <v>625.08000000000004</v>
      </c>
      <c r="F908" t="str">
        <f>IF(FurnitureData[[#This Row],[price]]&lt;50,"Under 50",IF(FurnitureData[[#This Row],[price]]&lt;100,"50-100",IF(FurnitureData[[#This Row],[price]]&lt;200,"100-200","Over 200")))</f>
        <v>100-200</v>
      </c>
      <c r="G908" t="str">
        <f>IF(FurnitureData[[#This Row],[sold]]=0,"No Sales",IF(FurnitureData[[#This Row],[sold]]&lt;=10,"Low Sales",IF(FurnitureData[[#This Row],[sold]]&lt;=50,"Medium Sales","High Sales")))</f>
        <v>Low Sales</v>
      </c>
      <c r="H908" s="1">
        <f>IF(FurnitureData[[#This Row],[price]]&gt;0,FurnitureData[[#This Row],[sold]]/FurnitureData[[#This Row],[price]],0)</f>
        <v>2.5596723619376718E-2</v>
      </c>
      <c r="I908" s="1">
        <f>LEN(FurnitureData[[#This Row],[productTitle]])</f>
        <v>124</v>
      </c>
      <c r="J908" s="1"/>
    </row>
    <row r="909" spans="1:10" x14ac:dyDescent="0.3">
      <c r="A909" s="1" t="s">
        <v>822</v>
      </c>
      <c r="B909" s="7">
        <v>117.88</v>
      </c>
      <c r="C909" s="8">
        <v>0</v>
      </c>
      <c r="D909" s="1" t="s">
        <v>5</v>
      </c>
      <c r="E909" s="5">
        <f>FurnitureData[[#This Row],[price]]*FurnitureData[[#This Row],[sold]]</f>
        <v>0</v>
      </c>
      <c r="F909" t="str">
        <f>IF(FurnitureData[[#This Row],[price]]&lt;50,"Under 50",IF(FurnitureData[[#This Row],[price]]&lt;100,"50-100",IF(FurnitureData[[#This Row],[price]]&lt;200,"100-200","Over 200")))</f>
        <v>100-200</v>
      </c>
      <c r="G909" t="str">
        <f>IF(FurnitureData[[#This Row],[sold]]=0,"No Sales",IF(FurnitureData[[#This Row],[sold]]&lt;=10,"Low Sales",IF(FurnitureData[[#This Row],[sold]]&lt;=50,"Medium Sales","High Sales")))</f>
        <v>No Sales</v>
      </c>
      <c r="H909" s="1">
        <f>IF(FurnitureData[[#This Row],[price]]&gt;0,FurnitureData[[#This Row],[sold]]/FurnitureData[[#This Row],[price]],0)</f>
        <v>0</v>
      </c>
      <c r="I909" s="1">
        <f>LEN(FurnitureData[[#This Row],[productTitle]])</f>
        <v>122</v>
      </c>
      <c r="J909" s="1"/>
    </row>
    <row r="910" spans="1:10" x14ac:dyDescent="0.3">
      <c r="A910" s="1" t="s">
        <v>823</v>
      </c>
      <c r="B910" s="7">
        <v>143.9</v>
      </c>
      <c r="C910" s="8">
        <v>2</v>
      </c>
      <c r="D910" s="1" t="s">
        <v>5</v>
      </c>
      <c r="E910" s="5">
        <f>FurnitureData[[#This Row],[price]]*FurnitureData[[#This Row],[sold]]</f>
        <v>287.8</v>
      </c>
      <c r="F910" t="str">
        <f>IF(FurnitureData[[#This Row],[price]]&lt;50,"Under 50",IF(FurnitureData[[#This Row],[price]]&lt;100,"50-100",IF(FurnitureData[[#This Row],[price]]&lt;200,"100-200","Over 200")))</f>
        <v>100-200</v>
      </c>
      <c r="G910" t="str">
        <f>IF(FurnitureData[[#This Row],[sold]]=0,"No Sales",IF(FurnitureData[[#This Row],[sold]]&lt;=10,"Low Sales",IF(FurnitureData[[#This Row],[sold]]&lt;=50,"Medium Sales","High Sales")))</f>
        <v>Low Sales</v>
      </c>
      <c r="H910" s="1">
        <f>IF(FurnitureData[[#This Row],[price]]&gt;0,FurnitureData[[#This Row],[sold]]/FurnitureData[[#This Row],[price]],0)</f>
        <v>1.3898540653231411E-2</v>
      </c>
      <c r="I910" s="1">
        <f>LEN(FurnitureData[[#This Row],[productTitle]])</f>
        <v>102</v>
      </c>
      <c r="J910" s="1"/>
    </row>
    <row r="911" spans="1:10" x14ac:dyDescent="0.3">
      <c r="A911" s="1" t="s">
        <v>824</v>
      </c>
      <c r="B911" s="7">
        <v>49.28</v>
      </c>
      <c r="C911" s="8">
        <v>6</v>
      </c>
      <c r="D911" s="1" t="s">
        <v>5</v>
      </c>
      <c r="E911" s="5">
        <f>FurnitureData[[#This Row],[price]]*FurnitureData[[#This Row],[sold]]</f>
        <v>295.68</v>
      </c>
      <c r="F911" t="str">
        <f>IF(FurnitureData[[#This Row],[price]]&lt;50,"Under 50",IF(FurnitureData[[#This Row],[price]]&lt;100,"50-100",IF(FurnitureData[[#This Row],[price]]&lt;200,"100-200","Over 200")))</f>
        <v>Under 50</v>
      </c>
      <c r="G911" t="str">
        <f>IF(FurnitureData[[#This Row],[sold]]=0,"No Sales",IF(FurnitureData[[#This Row],[sold]]&lt;=10,"Low Sales",IF(FurnitureData[[#This Row],[sold]]&lt;=50,"Medium Sales","High Sales")))</f>
        <v>Low Sales</v>
      </c>
      <c r="H911" s="1">
        <f>IF(FurnitureData[[#This Row],[price]]&gt;0,FurnitureData[[#This Row],[sold]]/FurnitureData[[#This Row],[price]],0)</f>
        <v>0.12175324675324675</v>
      </c>
      <c r="I911" s="1">
        <f>LEN(FurnitureData[[#This Row],[productTitle]])</f>
        <v>115</v>
      </c>
      <c r="J911" s="1"/>
    </row>
    <row r="912" spans="1:10" x14ac:dyDescent="0.3">
      <c r="A912" s="1" t="s">
        <v>825</v>
      </c>
      <c r="B912" s="7">
        <v>81.36</v>
      </c>
      <c r="C912" s="8">
        <v>20</v>
      </c>
      <c r="D912" s="1" t="s">
        <v>5</v>
      </c>
      <c r="E912" s="5">
        <f>FurnitureData[[#This Row],[price]]*FurnitureData[[#This Row],[sold]]</f>
        <v>1627.2</v>
      </c>
      <c r="F912" t="str">
        <f>IF(FurnitureData[[#This Row],[price]]&lt;50,"Under 50",IF(FurnitureData[[#This Row],[price]]&lt;100,"50-100",IF(FurnitureData[[#This Row],[price]]&lt;200,"100-200","Over 200")))</f>
        <v>50-100</v>
      </c>
      <c r="G912" t="str">
        <f>IF(FurnitureData[[#This Row],[sold]]=0,"No Sales",IF(FurnitureData[[#This Row],[sold]]&lt;=10,"Low Sales",IF(FurnitureData[[#This Row],[sold]]&lt;=50,"Medium Sales","High Sales")))</f>
        <v>Medium Sales</v>
      </c>
      <c r="H912" s="1">
        <f>IF(FurnitureData[[#This Row],[price]]&gt;0,FurnitureData[[#This Row],[sold]]/FurnitureData[[#This Row],[price]],0)</f>
        <v>0.24582104228121929</v>
      </c>
      <c r="I912" s="1">
        <f>LEN(FurnitureData[[#This Row],[productTitle]])</f>
        <v>125</v>
      </c>
      <c r="J912" s="1"/>
    </row>
    <row r="913" spans="1:10" x14ac:dyDescent="0.3">
      <c r="A913" s="1" t="s">
        <v>826</v>
      </c>
      <c r="B913" s="7">
        <v>138.68</v>
      </c>
      <c r="C913" s="8">
        <v>8</v>
      </c>
      <c r="D913" s="1" t="s">
        <v>5</v>
      </c>
      <c r="E913" s="5">
        <f>FurnitureData[[#This Row],[price]]*FurnitureData[[#This Row],[sold]]</f>
        <v>1109.44</v>
      </c>
      <c r="F913" t="str">
        <f>IF(FurnitureData[[#This Row],[price]]&lt;50,"Under 50",IF(FurnitureData[[#This Row],[price]]&lt;100,"50-100",IF(FurnitureData[[#This Row],[price]]&lt;200,"100-200","Over 200")))</f>
        <v>100-200</v>
      </c>
      <c r="G913" t="str">
        <f>IF(FurnitureData[[#This Row],[sold]]=0,"No Sales",IF(FurnitureData[[#This Row],[sold]]&lt;=10,"Low Sales",IF(FurnitureData[[#This Row],[sold]]&lt;=50,"Medium Sales","High Sales")))</f>
        <v>Low Sales</v>
      </c>
      <c r="H913" s="1">
        <f>IF(FurnitureData[[#This Row],[price]]&gt;0,FurnitureData[[#This Row],[sold]]/FurnitureData[[#This Row],[price]],0)</f>
        <v>5.7686760888376112E-2</v>
      </c>
      <c r="I913" s="1">
        <f>LEN(FurnitureData[[#This Row],[productTitle]])</f>
        <v>126</v>
      </c>
      <c r="J913" s="1"/>
    </row>
    <row r="914" spans="1:10" x14ac:dyDescent="0.3">
      <c r="A914" s="1" t="s">
        <v>827</v>
      </c>
      <c r="B914" s="7">
        <v>50.31</v>
      </c>
      <c r="C914" s="8">
        <v>1</v>
      </c>
      <c r="D914" s="1" t="s">
        <v>5</v>
      </c>
      <c r="E914" s="5">
        <f>FurnitureData[[#This Row],[price]]*FurnitureData[[#This Row],[sold]]</f>
        <v>50.31</v>
      </c>
      <c r="F914" t="str">
        <f>IF(FurnitureData[[#This Row],[price]]&lt;50,"Under 50",IF(FurnitureData[[#This Row],[price]]&lt;100,"50-100",IF(FurnitureData[[#This Row],[price]]&lt;200,"100-200","Over 200")))</f>
        <v>50-100</v>
      </c>
      <c r="G914" t="str">
        <f>IF(FurnitureData[[#This Row],[sold]]=0,"No Sales",IF(FurnitureData[[#This Row],[sold]]&lt;=10,"Low Sales",IF(FurnitureData[[#This Row],[sold]]&lt;=50,"Medium Sales","High Sales")))</f>
        <v>Low Sales</v>
      </c>
      <c r="H914" s="1">
        <f>IF(FurnitureData[[#This Row],[price]]&gt;0,FurnitureData[[#This Row],[sold]]/FurnitureData[[#This Row],[price]],0)</f>
        <v>1.9876764062810574E-2</v>
      </c>
      <c r="I914" s="1">
        <f>LEN(FurnitureData[[#This Row],[productTitle]])</f>
        <v>128</v>
      </c>
      <c r="J914" s="1"/>
    </row>
    <row r="915" spans="1:10" x14ac:dyDescent="0.3">
      <c r="A915" s="1" t="s">
        <v>828</v>
      </c>
      <c r="B915" s="7">
        <v>241.96</v>
      </c>
      <c r="C915" s="8">
        <v>0</v>
      </c>
      <c r="D915" s="1" t="s">
        <v>5</v>
      </c>
      <c r="E915" s="5">
        <f>FurnitureData[[#This Row],[price]]*FurnitureData[[#This Row],[sold]]</f>
        <v>0</v>
      </c>
      <c r="F915" t="str">
        <f>IF(FurnitureData[[#This Row],[price]]&lt;50,"Under 50",IF(FurnitureData[[#This Row],[price]]&lt;100,"50-100",IF(FurnitureData[[#This Row],[price]]&lt;200,"100-200","Over 200")))</f>
        <v>Over 200</v>
      </c>
      <c r="G915" t="str">
        <f>IF(FurnitureData[[#This Row],[sold]]=0,"No Sales",IF(FurnitureData[[#This Row],[sold]]&lt;=10,"Low Sales",IF(FurnitureData[[#This Row],[sold]]&lt;=50,"Medium Sales","High Sales")))</f>
        <v>No Sales</v>
      </c>
      <c r="H915" s="1">
        <f>IF(FurnitureData[[#This Row],[price]]&gt;0,FurnitureData[[#This Row],[sold]]/FurnitureData[[#This Row],[price]],0)</f>
        <v>0</v>
      </c>
      <c r="I915" s="1">
        <f>LEN(FurnitureData[[#This Row],[productTitle]])</f>
        <v>96</v>
      </c>
      <c r="J915" s="1"/>
    </row>
    <row r="916" spans="1:10" x14ac:dyDescent="0.3">
      <c r="A916" s="1" t="s">
        <v>829</v>
      </c>
      <c r="B916" s="7">
        <v>29.44</v>
      </c>
      <c r="C916" s="8">
        <v>42</v>
      </c>
      <c r="D916" s="1" t="s">
        <v>5</v>
      </c>
      <c r="E916" s="5">
        <f>FurnitureData[[#This Row],[price]]*FurnitureData[[#This Row],[sold]]</f>
        <v>1236.48</v>
      </c>
      <c r="F916" t="str">
        <f>IF(FurnitureData[[#This Row],[price]]&lt;50,"Under 50",IF(FurnitureData[[#This Row],[price]]&lt;100,"50-100",IF(FurnitureData[[#This Row],[price]]&lt;200,"100-200","Over 200")))</f>
        <v>Under 50</v>
      </c>
      <c r="G916" t="str">
        <f>IF(FurnitureData[[#This Row],[sold]]=0,"No Sales",IF(FurnitureData[[#This Row],[sold]]&lt;=10,"Low Sales",IF(FurnitureData[[#This Row],[sold]]&lt;=50,"Medium Sales","High Sales")))</f>
        <v>Medium Sales</v>
      </c>
      <c r="H916" s="1">
        <f>IF(FurnitureData[[#This Row],[price]]&gt;0,FurnitureData[[#This Row],[sold]]/FurnitureData[[#This Row],[price]],0)</f>
        <v>1.4266304347826086</v>
      </c>
      <c r="I916" s="1">
        <f>LEN(FurnitureData[[#This Row],[productTitle]])</f>
        <v>122</v>
      </c>
      <c r="J916" s="1"/>
    </row>
    <row r="917" spans="1:10" x14ac:dyDescent="0.3">
      <c r="A917" s="1" t="s">
        <v>138</v>
      </c>
      <c r="B917" s="7">
        <v>86.86</v>
      </c>
      <c r="C917" s="8">
        <v>0</v>
      </c>
      <c r="D917" s="1" t="s">
        <v>5</v>
      </c>
      <c r="E917" s="5">
        <f>FurnitureData[[#This Row],[price]]*FurnitureData[[#This Row],[sold]]</f>
        <v>0</v>
      </c>
      <c r="F917" t="str">
        <f>IF(FurnitureData[[#This Row],[price]]&lt;50,"Under 50",IF(FurnitureData[[#This Row],[price]]&lt;100,"50-100",IF(FurnitureData[[#This Row],[price]]&lt;200,"100-200","Over 200")))</f>
        <v>50-100</v>
      </c>
      <c r="G917" t="str">
        <f>IF(FurnitureData[[#This Row],[sold]]=0,"No Sales",IF(FurnitureData[[#This Row],[sold]]&lt;=10,"Low Sales",IF(FurnitureData[[#This Row],[sold]]&lt;=50,"Medium Sales","High Sales")))</f>
        <v>No Sales</v>
      </c>
      <c r="H917" s="1">
        <f>IF(FurnitureData[[#This Row],[price]]&gt;0,FurnitureData[[#This Row],[sold]]/FurnitureData[[#This Row],[price]],0)</f>
        <v>0</v>
      </c>
      <c r="I917" s="1">
        <f>LEN(FurnitureData[[#This Row],[productTitle]])</f>
        <v>124</v>
      </c>
      <c r="J917" s="1"/>
    </row>
    <row r="918" spans="1:10" x14ac:dyDescent="0.3">
      <c r="A918" s="1" t="s">
        <v>830</v>
      </c>
      <c r="B918" s="7">
        <v>522.4</v>
      </c>
      <c r="C918" s="8">
        <v>0</v>
      </c>
      <c r="D918" s="1" t="s">
        <v>5</v>
      </c>
      <c r="E918" s="5">
        <f>FurnitureData[[#This Row],[price]]*FurnitureData[[#This Row],[sold]]</f>
        <v>0</v>
      </c>
      <c r="F918" t="str">
        <f>IF(FurnitureData[[#This Row],[price]]&lt;50,"Under 50",IF(FurnitureData[[#This Row],[price]]&lt;100,"50-100",IF(FurnitureData[[#This Row],[price]]&lt;200,"100-200","Over 200")))</f>
        <v>Over 200</v>
      </c>
      <c r="G918" t="str">
        <f>IF(FurnitureData[[#This Row],[sold]]=0,"No Sales",IF(FurnitureData[[#This Row],[sold]]&lt;=10,"Low Sales",IF(FurnitureData[[#This Row],[sold]]&lt;=50,"Medium Sales","High Sales")))</f>
        <v>No Sales</v>
      </c>
      <c r="H918" s="1">
        <f>IF(FurnitureData[[#This Row],[price]]&gt;0,FurnitureData[[#This Row],[sold]]/FurnitureData[[#This Row],[price]],0)</f>
        <v>0</v>
      </c>
      <c r="I918" s="1">
        <f>LEN(FurnitureData[[#This Row],[productTitle]])</f>
        <v>123</v>
      </c>
      <c r="J918" s="1"/>
    </row>
    <row r="919" spans="1:10" x14ac:dyDescent="0.3">
      <c r="A919" s="1" t="s">
        <v>831</v>
      </c>
      <c r="B919" s="7">
        <v>30.29</v>
      </c>
      <c r="C919" s="8">
        <v>1</v>
      </c>
      <c r="D919" s="1" t="s">
        <v>5</v>
      </c>
      <c r="E919" s="5">
        <f>FurnitureData[[#This Row],[price]]*FurnitureData[[#This Row],[sold]]</f>
        <v>30.29</v>
      </c>
      <c r="F919" t="str">
        <f>IF(FurnitureData[[#This Row],[price]]&lt;50,"Under 50",IF(FurnitureData[[#This Row],[price]]&lt;100,"50-100",IF(FurnitureData[[#This Row],[price]]&lt;200,"100-200","Over 200")))</f>
        <v>Under 50</v>
      </c>
      <c r="G919" t="str">
        <f>IF(FurnitureData[[#This Row],[sold]]=0,"No Sales",IF(FurnitureData[[#This Row],[sold]]&lt;=10,"Low Sales",IF(FurnitureData[[#This Row],[sold]]&lt;=50,"Medium Sales","High Sales")))</f>
        <v>Low Sales</v>
      </c>
      <c r="H919" s="1">
        <f>IF(FurnitureData[[#This Row],[price]]&gt;0,FurnitureData[[#This Row],[sold]]/FurnitureData[[#This Row],[price]],0)</f>
        <v>3.3014196104324864E-2</v>
      </c>
      <c r="I919" s="1">
        <f>LEN(FurnitureData[[#This Row],[productTitle]])</f>
        <v>79</v>
      </c>
      <c r="J919" s="1"/>
    </row>
    <row r="920" spans="1:10" x14ac:dyDescent="0.3">
      <c r="A920" s="1" t="s">
        <v>832</v>
      </c>
      <c r="B920" s="7">
        <v>124.14</v>
      </c>
      <c r="C920" s="8">
        <v>0</v>
      </c>
      <c r="D920" s="1" t="s">
        <v>5</v>
      </c>
      <c r="E920" s="5">
        <f>FurnitureData[[#This Row],[price]]*FurnitureData[[#This Row],[sold]]</f>
        <v>0</v>
      </c>
      <c r="F920" t="str">
        <f>IF(FurnitureData[[#This Row],[price]]&lt;50,"Under 50",IF(FurnitureData[[#This Row],[price]]&lt;100,"50-100",IF(FurnitureData[[#This Row],[price]]&lt;200,"100-200","Over 200")))</f>
        <v>100-200</v>
      </c>
      <c r="G920" t="str">
        <f>IF(FurnitureData[[#This Row],[sold]]=0,"No Sales",IF(FurnitureData[[#This Row],[sold]]&lt;=10,"Low Sales",IF(FurnitureData[[#This Row],[sold]]&lt;=50,"Medium Sales","High Sales")))</f>
        <v>No Sales</v>
      </c>
      <c r="H920" s="1">
        <f>IF(FurnitureData[[#This Row],[price]]&gt;0,FurnitureData[[#This Row],[sold]]/FurnitureData[[#This Row],[price]],0)</f>
        <v>0</v>
      </c>
      <c r="I920" s="1">
        <f>LEN(FurnitureData[[#This Row],[productTitle]])</f>
        <v>122</v>
      </c>
      <c r="J920" s="1"/>
    </row>
    <row r="921" spans="1:10" x14ac:dyDescent="0.3">
      <c r="A921" s="1" t="s">
        <v>833</v>
      </c>
      <c r="B921" s="7">
        <v>35.14</v>
      </c>
      <c r="C921" s="8">
        <v>4</v>
      </c>
      <c r="D921" s="1" t="s">
        <v>5</v>
      </c>
      <c r="E921" s="5">
        <f>FurnitureData[[#This Row],[price]]*FurnitureData[[#This Row],[sold]]</f>
        <v>140.56</v>
      </c>
      <c r="F921" t="str">
        <f>IF(FurnitureData[[#This Row],[price]]&lt;50,"Under 50",IF(FurnitureData[[#This Row],[price]]&lt;100,"50-100",IF(FurnitureData[[#This Row],[price]]&lt;200,"100-200","Over 200")))</f>
        <v>Under 50</v>
      </c>
      <c r="G921" t="str">
        <f>IF(FurnitureData[[#This Row],[sold]]=0,"No Sales",IF(FurnitureData[[#This Row],[sold]]&lt;=10,"Low Sales",IF(FurnitureData[[#This Row],[sold]]&lt;=50,"Medium Sales","High Sales")))</f>
        <v>Low Sales</v>
      </c>
      <c r="H921" s="1">
        <f>IF(FurnitureData[[#This Row],[price]]&gt;0,FurnitureData[[#This Row],[sold]]/FurnitureData[[#This Row],[price]],0)</f>
        <v>0.11383039271485486</v>
      </c>
      <c r="I921" s="1">
        <f>LEN(FurnitureData[[#This Row],[productTitle]])</f>
        <v>128</v>
      </c>
      <c r="J921" s="1"/>
    </row>
    <row r="922" spans="1:10" x14ac:dyDescent="0.3">
      <c r="A922" s="1" t="s">
        <v>834</v>
      </c>
      <c r="B922" s="7">
        <v>153.68</v>
      </c>
      <c r="C922" s="8">
        <v>7</v>
      </c>
      <c r="D922" s="1" t="s">
        <v>5</v>
      </c>
      <c r="E922" s="5">
        <f>FurnitureData[[#This Row],[price]]*FurnitureData[[#This Row],[sold]]</f>
        <v>1075.76</v>
      </c>
      <c r="F922" t="str">
        <f>IF(FurnitureData[[#This Row],[price]]&lt;50,"Under 50",IF(FurnitureData[[#This Row],[price]]&lt;100,"50-100",IF(FurnitureData[[#This Row],[price]]&lt;200,"100-200","Over 200")))</f>
        <v>100-200</v>
      </c>
      <c r="G922" t="str">
        <f>IF(FurnitureData[[#This Row],[sold]]=0,"No Sales",IF(FurnitureData[[#This Row],[sold]]&lt;=10,"Low Sales",IF(FurnitureData[[#This Row],[sold]]&lt;=50,"Medium Sales","High Sales")))</f>
        <v>Low Sales</v>
      </c>
      <c r="H922" s="1">
        <f>IF(FurnitureData[[#This Row],[price]]&gt;0,FurnitureData[[#This Row],[sold]]/FurnitureData[[#This Row],[price]],0)</f>
        <v>4.5549193128578865E-2</v>
      </c>
      <c r="I922" s="1">
        <f>LEN(FurnitureData[[#This Row],[productTitle]])</f>
        <v>114</v>
      </c>
      <c r="J922" s="1"/>
    </row>
    <row r="923" spans="1:10" x14ac:dyDescent="0.3">
      <c r="A923" s="1" t="s">
        <v>286</v>
      </c>
      <c r="B923" s="7">
        <v>104.08</v>
      </c>
      <c r="C923" s="8">
        <v>0</v>
      </c>
      <c r="D923" s="1" t="s">
        <v>5</v>
      </c>
      <c r="E923" s="5">
        <f>FurnitureData[[#This Row],[price]]*FurnitureData[[#This Row],[sold]]</f>
        <v>0</v>
      </c>
      <c r="F923" t="str">
        <f>IF(FurnitureData[[#This Row],[price]]&lt;50,"Under 50",IF(FurnitureData[[#This Row],[price]]&lt;100,"50-100",IF(FurnitureData[[#This Row],[price]]&lt;200,"100-200","Over 200")))</f>
        <v>100-200</v>
      </c>
      <c r="G923" t="str">
        <f>IF(FurnitureData[[#This Row],[sold]]=0,"No Sales",IF(FurnitureData[[#This Row],[sold]]&lt;=10,"Low Sales",IF(FurnitureData[[#This Row],[sold]]&lt;=50,"Medium Sales","High Sales")))</f>
        <v>No Sales</v>
      </c>
      <c r="H923" s="1">
        <f>IF(FurnitureData[[#This Row],[price]]&gt;0,FurnitureData[[#This Row],[sold]]/FurnitureData[[#This Row],[price]],0)</f>
        <v>0</v>
      </c>
      <c r="I923" s="1">
        <f>LEN(FurnitureData[[#This Row],[productTitle]])</f>
        <v>115</v>
      </c>
      <c r="J923" s="1"/>
    </row>
    <row r="924" spans="1:10" x14ac:dyDescent="0.3">
      <c r="A924" s="1" t="s">
        <v>835</v>
      </c>
      <c r="B924" s="7">
        <v>34.1</v>
      </c>
      <c r="C924" s="8">
        <v>0</v>
      </c>
      <c r="D924" s="1" t="s">
        <v>5</v>
      </c>
      <c r="E924" s="5">
        <f>FurnitureData[[#This Row],[price]]*FurnitureData[[#This Row],[sold]]</f>
        <v>0</v>
      </c>
      <c r="F924" t="str">
        <f>IF(FurnitureData[[#This Row],[price]]&lt;50,"Under 50",IF(FurnitureData[[#This Row],[price]]&lt;100,"50-100",IF(FurnitureData[[#This Row],[price]]&lt;200,"100-200","Over 200")))</f>
        <v>Under 50</v>
      </c>
      <c r="G924" t="str">
        <f>IF(FurnitureData[[#This Row],[sold]]=0,"No Sales",IF(FurnitureData[[#This Row],[sold]]&lt;=10,"Low Sales",IF(FurnitureData[[#This Row],[sold]]&lt;=50,"Medium Sales","High Sales")))</f>
        <v>No Sales</v>
      </c>
      <c r="H924" s="1">
        <f>IF(FurnitureData[[#This Row],[price]]&gt;0,FurnitureData[[#This Row],[sold]]/FurnitureData[[#This Row],[price]],0)</f>
        <v>0</v>
      </c>
      <c r="I924" s="1">
        <f>LEN(FurnitureData[[#This Row],[productTitle]])</f>
        <v>115</v>
      </c>
      <c r="J924" s="1"/>
    </row>
    <row r="925" spans="1:10" x14ac:dyDescent="0.3">
      <c r="A925" s="1" t="s">
        <v>836</v>
      </c>
      <c r="B925" s="7">
        <v>110.22</v>
      </c>
      <c r="C925" s="8">
        <v>1</v>
      </c>
      <c r="D925" s="1" t="s">
        <v>5</v>
      </c>
      <c r="E925" s="5">
        <f>FurnitureData[[#This Row],[price]]*FurnitureData[[#This Row],[sold]]</f>
        <v>110.22</v>
      </c>
      <c r="F925" t="str">
        <f>IF(FurnitureData[[#This Row],[price]]&lt;50,"Under 50",IF(FurnitureData[[#This Row],[price]]&lt;100,"50-100",IF(FurnitureData[[#This Row],[price]]&lt;200,"100-200","Over 200")))</f>
        <v>100-200</v>
      </c>
      <c r="G925" t="str">
        <f>IF(FurnitureData[[#This Row],[sold]]=0,"No Sales",IF(FurnitureData[[#This Row],[sold]]&lt;=10,"Low Sales",IF(FurnitureData[[#This Row],[sold]]&lt;=50,"Medium Sales","High Sales")))</f>
        <v>Low Sales</v>
      </c>
      <c r="H925" s="1">
        <f>IF(FurnitureData[[#This Row],[price]]&gt;0,FurnitureData[[#This Row],[sold]]/FurnitureData[[#This Row],[price]],0)</f>
        <v>9.0727635637815277E-3</v>
      </c>
      <c r="I925" s="1">
        <f>LEN(FurnitureData[[#This Row],[productTitle]])</f>
        <v>128</v>
      </c>
      <c r="J925" s="1"/>
    </row>
    <row r="926" spans="1:10" x14ac:dyDescent="0.3">
      <c r="A926" s="1" t="s">
        <v>837</v>
      </c>
      <c r="B926" s="7">
        <v>162.30000000000001</v>
      </c>
      <c r="C926" s="8">
        <v>0</v>
      </c>
      <c r="D926" s="1" t="s">
        <v>5</v>
      </c>
      <c r="E926" s="5">
        <f>FurnitureData[[#This Row],[price]]*FurnitureData[[#This Row],[sold]]</f>
        <v>0</v>
      </c>
      <c r="F926" t="str">
        <f>IF(FurnitureData[[#This Row],[price]]&lt;50,"Under 50",IF(FurnitureData[[#This Row],[price]]&lt;100,"50-100",IF(FurnitureData[[#This Row],[price]]&lt;200,"100-200","Over 200")))</f>
        <v>100-200</v>
      </c>
      <c r="G926" t="str">
        <f>IF(FurnitureData[[#This Row],[sold]]=0,"No Sales",IF(FurnitureData[[#This Row],[sold]]&lt;=10,"Low Sales",IF(FurnitureData[[#This Row],[sold]]&lt;=50,"Medium Sales","High Sales")))</f>
        <v>No Sales</v>
      </c>
      <c r="H926" s="1">
        <f>IF(FurnitureData[[#This Row],[price]]&gt;0,FurnitureData[[#This Row],[sold]]/FurnitureData[[#This Row],[price]],0)</f>
        <v>0</v>
      </c>
      <c r="I926" s="1">
        <f>LEN(FurnitureData[[#This Row],[productTitle]])</f>
        <v>110</v>
      </c>
      <c r="J926" s="1"/>
    </row>
    <row r="927" spans="1:10" x14ac:dyDescent="0.3">
      <c r="A927" s="1" t="s">
        <v>838</v>
      </c>
      <c r="B927" s="7">
        <v>7.67</v>
      </c>
      <c r="C927" s="8">
        <v>134</v>
      </c>
      <c r="D927" s="1" t="s">
        <v>5</v>
      </c>
      <c r="E927" s="5">
        <f>FurnitureData[[#This Row],[price]]*FurnitureData[[#This Row],[sold]]</f>
        <v>1027.78</v>
      </c>
      <c r="F927" t="str">
        <f>IF(FurnitureData[[#This Row],[price]]&lt;50,"Under 50",IF(FurnitureData[[#This Row],[price]]&lt;100,"50-100",IF(FurnitureData[[#This Row],[price]]&lt;200,"100-200","Over 200")))</f>
        <v>Under 50</v>
      </c>
      <c r="G927" t="str">
        <f>IF(FurnitureData[[#This Row],[sold]]=0,"No Sales",IF(FurnitureData[[#This Row],[sold]]&lt;=10,"Low Sales",IF(FurnitureData[[#This Row],[sold]]&lt;=50,"Medium Sales","High Sales")))</f>
        <v>High Sales</v>
      </c>
      <c r="H927" s="1">
        <f>IF(FurnitureData[[#This Row],[price]]&gt;0,FurnitureData[[#This Row],[sold]]/FurnitureData[[#This Row],[price]],0)</f>
        <v>17.470664928292049</v>
      </c>
      <c r="I927" s="1">
        <f>LEN(FurnitureData[[#This Row],[productTitle]])</f>
        <v>128</v>
      </c>
      <c r="J927" s="1"/>
    </row>
    <row r="928" spans="1:10" x14ac:dyDescent="0.3">
      <c r="A928" s="1" t="s">
        <v>839</v>
      </c>
      <c r="B928" s="7">
        <v>82.68</v>
      </c>
      <c r="C928" s="8">
        <v>0</v>
      </c>
      <c r="D928" s="1" t="s">
        <v>5</v>
      </c>
      <c r="E928" s="5">
        <f>FurnitureData[[#This Row],[price]]*FurnitureData[[#This Row],[sold]]</f>
        <v>0</v>
      </c>
      <c r="F928" t="str">
        <f>IF(FurnitureData[[#This Row],[price]]&lt;50,"Under 50",IF(FurnitureData[[#This Row],[price]]&lt;100,"50-100",IF(FurnitureData[[#This Row],[price]]&lt;200,"100-200","Over 200")))</f>
        <v>50-100</v>
      </c>
      <c r="G928" t="str">
        <f>IF(FurnitureData[[#This Row],[sold]]=0,"No Sales",IF(FurnitureData[[#This Row],[sold]]&lt;=10,"Low Sales",IF(FurnitureData[[#This Row],[sold]]&lt;=50,"Medium Sales","High Sales")))</f>
        <v>No Sales</v>
      </c>
      <c r="H928" s="1">
        <f>IF(FurnitureData[[#This Row],[price]]&gt;0,FurnitureData[[#This Row],[sold]]/FurnitureData[[#This Row],[price]],0)</f>
        <v>0</v>
      </c>
      <c r="I928" s="1">
        <f>LEN(FurnitureData[[#This Row],[productTitle]])</f>
        <v>120</v>
      </c>
      <c r="J928" s="1"/>
    </row>
    <row r="929" spans="1:10" x14ac:dyDescent="0.3">
      <c r="A929" s="1" t="s">
        <v>840</v>
      </c>
      <c r="B929" s="7">
        <v>186.72</v>
      </c>
      <c r="C929" s="8">
        <v>1</v>
      </c>
      <c r="D929" s="1" t="s">
        <v>5</v>
      </c>
      <c r="E929" s="5">
        <f>FurnitureData[[#This Row],[price]]*FurnitureData[[#This Row],[sold]]</f>
        <v>186.72</v>
      </c>
      <c r="F929" t="str">
        <f>IF(FurnitureData[[#This Row],[price]]&lt;50,"Under 50",IF(FurnitureData[[#This Row],[price]]&lt;100,"50-100",IF(FurnitureData[[#This Row],[price]]&lt;200,"100-200","Over 200")))</f>
        <v>100-200</v>
      </c>
      <c r="G929" t="str">
        <f>IF(FurnitureData[[#This Row],[sold]]=0,"No Sales",IF(FurnitureData[[#This Row],[sold]]&lt;=10,"Low Sales",IF(FurnitureData[[#This Row],[sold]]&lt;=50,"Medium Sales","High Sales")))</f>
        <v>Low Sales</v>
      </c>
      <c r="H929" s="1">
        <f>IF(FurnitureData[[#This Row],[price]]&gt;0,FurnitureData[[#This Row],[sold]]/FurnitureData[[#This Row],[price]],0)</f>
        <v>5.3556126820908309E-3</v>
      </c>
      <c r="I929" s="1">
        <f>LEN(FurnitureData[[#This Row],[productTitle]])</f>
        <v>128</v>
      </c>
      <c r="J929" s="1"/>
    </row>
    <row r="930" spans="1:10" x14ac:dyDescent="0.3">
      <c r="A930" s="1" t="s">
        <v>841</v>
      </c>
      <c r="B930" s="7">
        <v>247.7</v>
      </c>
      <c r="C930" s="8">
        <v>1</v>
      </c>
      <c r="D930" s="1" t="s">
        <v>5</v>
      </c>
      <c r="E930" s="5">
        <f>FurnitureData[[#This Row],[price]]*FurnitureData[[#This Row],[sold]]</f>
        <v>247.7</v>
      </c>
      <c r="F930" t="str">
        <f>IF(FurnitureData[[#This Row],[price]]&lt;50,"Under 50",IF(FurnitureData[[#This Row],[price]]&lt;100,"50-100",IF(FurnitureData[[#This Row],[price]]&lt;200,"100-200","Over 200")))</f>
        <v>Over 200</v>
      </c>
      <c r="G930" t="str">
        <f>IF(FurnitureData[[#This Row],[sold]]=0,"No Sales",IF(FurnitureData[[#This Row],[sold]]&lt;=10,"Low Sales",IF(FurnitureData[[#This Row],[sold]]&lt;=50,"Medium Sales","High Sales")))</f>
        <v>Low Sales</v>
      </c>
      <c r="H930" s="1">
        <f>IF(FurnitureData[[#This Row],[price]]&gt;0,FurnitureData[[#This Row],[sold]]/FurnitureData[[#This Row],[price]],0)</f>
        <v>4.0371417036737991E-3</v>
      </c>
      <c r="I930" s="1">
        <f>LEN(FurnitureData[[#This Row],[productTitle]])</f>
        <v>101</v>
      </c>
      <c r="J930" s="1"/>
    </row>
    <row r="931" spans="1:10" x14ac:dyDescent="0.3">
      <c r="A931" s="1" t="s">
        <v>842</v>
      </c>
      <c r="B931" s="7">
        <v>85.64</v>
      </c>
      <c r="C931" s="8">
        <v>14</v>
      </c>
      <c r="D931" s="1" t="s">
        <v>5</v>
      </c>
      <c r="E931" s="5">
        <f>FurnitureData[[#This Row],[price]]*FurnitureData[[#This Row],[sold]]</f>
        <v>1198.96</v>
      </c>
      <c r="F931" t="str">
        <f>IF(FurnitureData[[#This Row],[price]]&lt;50,"Under 50",IF(FurnitureData[[#This Row],[price]]&lt;100,"50-100",IF(FurnitureData[[#This Row],[price]]&lt;200,"100-200","Over 200")))</f>
        <v>50-100</v>
      </c>
      <c r="G931" t="str">
        <f>IF(FurnitureData[[#This Row],[sold]]=0,"No Sales",IF(FurnitureData[[#This Row],[sold]]&lt;=10,"Low Sales",IF(FurnitureData[[#This Row],[sold]]&lt;=50,"Medium Sales","High Sales")))</f>
        <v>Medium Sales</v>
      </c>
      <c r="H931" s="1">
        <f>IF(FurnitureData[[#This Row],[price]]&gt;0,FurnitureData[[#This Row],[sold]]/FurnitureData[[#This Row],[price]],0)</f>
        <v>0.16347501167678655</v>
      </c>
      <c r="I931" s="1">
        <f>LEN(FurnitureData[[#This Row],[productTitle]])</f>
        <v>122</v>
      </c>
      <c r="J931" s="1"/>
    </row>
    <row r="932" spans="1:10" x14ac:dyDescent="0.3">
      <c r="A932" s="1" t="s">
        <v>843</v>
      </c>
      <c r="B932" s="7">
        <v>25.89</v>
      </c>
      <c r="C932" s="8">
        <v>16</v>
      </c>
      <c r="D932" s="1" t="s">
        <v>5</v>
      </c>
      <c r="E932" s="5">
        <f>FurnitureData[[#This Row],[price]]*FurnitureData[[#This Row],[sold]]</f>
        <v>414.24</v>
      </c>
      <c r="F932" t="str">
        <f>IF(FurnitureData[[#This Row],[price]]&lt;50,"Under 50",IF(FurnitureData[[#This Row],[price]]&lt;100,"50-100",IF(FurnitureData[[#This Row],[price]]&lt;200,"100-200","Over 200")))</f>
        <v>Under 50</v>
      </c>
      <c r="G932" t="str">
        <f>IF(FurnitureData[[#This Row],[sold]]=0,"No Sales",IF(FurnitureData[[#This Row],[sold]]&lt;=10,"Low Sales",IF(FurnitureData[[#This Row],[sold]]&lt;=50,"Medium Sales","High Sales")))</f>
        <v>Medium Sales</v>
      </c>
      <c r="H932" s="1">
        <f>IF(FurnitureData[[#This Row],[price]]&gt;0,FurnitureData[[#This Row],[sold]]/FurnitureData[[#This Row],[price]],0)</f>
        <v>0.61799922750096559</v>
      </c>
      <c r="I932" s="1">
        <f>LEN(FurnitureData[[#This Row],[productTitle]])</f>
        <v>109</v>
      </c>
      <c r="J932" s="1"/>
    </row>
    <row r="933" spans="1:10" x14ac:dyDescent="0.3">
      <c r="A933" s="1" t="s">
        <v>844</v>
      </c>
      <c r="B933" s="7">
        <v>8.1199999999999992</v>
      </c>
      <c r="C933" s="8">
        <v>4</v>
      </c>
      <c r="D933" s="1" t="s">
        <v>1829</v>
      </c>
      <c r="E933" s="5">
        <f>FurnitureData[[#This Row],[price]]*FurnitureData[[#This Row],[sold]]</f>
        <v>32.479999999999997</v>
      </c>
      <c r="F933" t="str">
        <f>IF(FurnitureData[[#This Row],[price]]&lt;50,"Under 50",IF(FurnitureData[[#This Row],[price]]&lt;100,"50-100",IF(FurnitureData[[#This Row],[price]]&lt;200,"100-200","Over 200")))</f>
        <v>Under 50</v>
      </c>
      <c r="G933" t="str">
        <f>IF(FurnitureData[[#This Row],[sold]]=0,"No Sales",IF(FurnitureData[[#This Row],[sold]]&lt;=10,"Low Sales",IF(FurnitureData[[#This Row],[sold]]&lt;=50,"Medium Sales","High Sales")))</f>
        <v>Low Sales</v>
      </c>
      <c r="H933" s="1">
        <f>IF(FurnitureData[[#This Row],[price]]&gt;0,FurnitureData[[#This Row],[sold]]/FurnitureData[[#This Row],[price]],0)</f>
        <v>0.49261083743842371</v>
      </c>
      <c r="I933" s="1">
        <f>LEN(FurnitureData[[#This Row],[productTitle]])</f>
        <v>105</v>
      </c>
      <c r="J933" s="1"/>
    </row>
    <row r="934" spans="1:10" x14ac:dyDescent="0.3">
      <c r="A934" s="1" t="s">
        <v>845</v>
      </c>
      <c r="B934" s="7">
        <v>85.95</v>
      </c>
      <c r="C934" s="8">
        <v>1</v>
      </c>
      <c r="D934" s="1" t="s">
        <v>5</v>
      </c>
      <c r="E934" s="5">
        <f>FurnitureData[[#This Row],[price]]*FurnitureData[[#This Row],[sold]]</f>
        <v>85.95</v>
      </c>
      <c r="F934" t="str">
        <f>IF(FurnitureData[[#This Row],[price]]&lt;50,"Under 50",IF(FurnitureData[[#This Row],[price]]&lt;100,"50-100",IF(FurnitureData[[#This Row],[price]]&lt;200,"100-200","Over 200")))</f>
        <v>50-100</v>
      </c>
      <c r="G934" t="str">
        <f>IF(FurnitureData[[#This Row],[sold]]=0,"No Sales",IF(FurnitureData[[#This Row],[sold]]&lt;=10,"Low Sales",IF(FurnitureData[[#This Row],[sold]]&lt;=50,"Medium Sales","High Sales")))</f>
        <v>Low Sales</v>
      </c>
      <c r="H934" s="1">
        <f>IF(FurnitureData[[#This Row],[price]]&gt;0,FurnitureData[[#This Row],[sold]]/FurnitureData[[#This Row],[price]],0)</f>
        <v>1.1634671320535195E-2</v>
      </c>
      <c r="I934" s="1">
        <f>LEN(FurnitureData[[#This Row],[productTitle]])</f>
        <v>118</v>
      </c>
      <c r="J934" s="1"/>
    </row>
    <row r="935" spans="1:10" x14ac:dyDescent="0.3">
      <c r="A935" s="1" t="s">
        <v>846</v>
      </c>
      <c r="B935" s="7">
        <v>216.99</v>
      </c>
      <c r="C935" s="8">
        <v>4</v>
      </c>
      <c r="D935" s="1" t="s">
        <v>5</v>
      </c>
      <c r="E935" s="5">
        <f>FurnitureData[[#This Row],[price]]*FurnitureData[[#This Row],[sold]]</f>
        <v>867.96</v>
      </c>
      <c r="F935" t="str">
        <f>IF(FurnitureData[[#This Row],[price]]&lt;50,"Under 50",IF(FurnitureData[[#This Row],[price]]&lt;100,"50-100",IF(FurnitureData[[#This Row],[price]]&lt;200,"100-200","Over 200")))</f>
        <v>Over 200</v>
      </c>
      <c r="G935" t="str">
        <f>IF(FurnitureData[[#This Row],[sold]]=0,"No Sales",IF(FurnitureData[[#This Row],[sold]]&lt;=10,"Low Sales",IF(FurnitureData[[#This Row],[sold]]&lt;=50,"Medium Sales","High Sales")))</f>
        <v>Low Sales</v>
      </c>
      <c r="H935" s="1">
        <f>IF(FurnitureData[[#This Row],[price]]&gt;0,FurnitureData[[#This Row],[sold]]/FurnitureData[[#This Row],[price]],0)</f>
        <v>1.8434029217936309E-2</v>
      </c>
      <c r="I935" s="1">
        <f>LEN(FurnitureData[[#This Row],[productTitle]])</f>
        <v>123</v>
      </c>
      <c r="J935" s="1"/>
    </row>
    <row r="936" spans="1:10" x14ac:dyDescent="0.3">
      <c r="A936" s="1" t="s">
        <v>847</v>
      </c>
      <c r="B936" s="7">
        <v>125.8</v>
      </c>
      <c r="C936" s="8">
        <v>2</v>
      </c>
      <c r="D936" s="1" t="s">
        <v>5</v>
      </c>
      <c r="E936" s="5">
        <f>FurnitureData[[#This Row],[price]]*FurnitureData[[#This Row],[sold]]</f>
        <v>251.6</v>
      </c>
      <c r="F936" t="str">
        <f>IF(FurnitureData[[#This Row],[price]]&lt;50,"Under 50",IF(FurnitureData[[#This Row],[price]]&lt;100,"50-100",IF(FurnitureData[[#This Row],[price]]&lt;200,"100-200","Over 200")))</f>
        <v>100-200</v>
      </c>
      <c r="G936" t="str">
        <f>IF(FurnitureData[[#This Row],[sold]]=0,"No Sales",IF(FurnitureData[[#This Row],[sold]]&lt;=10,"Low Sales",IF(FurnitureData[[#This Row],[sold]]&lt;=50,"Medium Sales","High Sales")))</f>
        <v>Low Sales</v>
      </c>
      <c r="H936" s="1">
        <f>IF(FurnitureData[[#This Row],[price]]&gt;0,FurnitureData[[#This Row],[sold]]/FurnitureData[[#This Row],[price]],0)</f>
        <v>1.5898251192368838E-2</v>
      </c>
      <c r="I936" s="1">
        <f>LEN(FurnitureData[[#This Row],[productTitle]])</f>
        <v>120</v>
      </c>
      <c r="J936" s="1"/>
    </row>
    <row r="937" spans="1:10" x14ac:dyDescent="0.3">
      <c r="A937" s="1" t="s">
        <v>848</v>
      </c>
      <c r="B937" s="7">
        <v>47.31</v>
      </c>
      <c r="C937" s="8">
        <v>3</v>
      </c>
      <c r="D937" s="1" t="s">
        <v>5</v>
      </c>
      <c r="E937" s="5">
        <f>FurnitureData[[#This Row],[price]]*FurnitureData[[#This Row],[sold]]</f>
        <v>141.93</v>
      </c>
      <c r="F937" t="str">
        <f>IF(FurnitureData[[#This Row],[price]]&lt;50,"Under 50",IF(FurnitureData[[#This Row],[price]]&lt;100,"50-100",IF(FurnitureData[[#This Row],[price]]&lt;200,"100-200","Over 200")))</f>
        <v>Under 50</v>
      </c>
      <c r="G937" t="str">
        <f>IF(FurnitureData[[#This Row],[sold]]=0,"No Sales",IF(FurnitureData[[#This Row],[sold]]&lt;=10,"Low Sales",IF(FurnitureData[[#This Row],[sold]]&lt;=50,"Medium Sales","High Sales")))</f>
        <v>Low Sales</v>
      </c>
      <c r="H937" s="1">
        <f>IF(FurnitureData[[#This Row],[price]]&gt;0,FurnitureData[[#This Row],[sold]]/FurnitureData[[#This Row],[price]],0)</f>
        <v>6.3411540900443875E-2</v>
      </c>
      <c r="I937" s="1">
        <f>LEN(FurnitureData[[#This Row],[productTitle]])</f>
        <v>114</v>
      </c>
      <c r="J937" s="1"/>
    </row>
    <row r="938" spans="1:10" x14ac:dyDescent="0.3">
      <c r="A938" s="1" t="s">
        <v>849</v>
      </c>
      <c r="B938" s="7">
        <v>49.49</v>
      </c>
      <c r="C938" s="8">
        <v>1</v>
      </c>
      <c r="D938" s="1" t="s">
        <v>5</v>
      </c>
      <c r="E938" s="5">
        <f>FurnitureData[[#This Row],[price]]*FurnitureData[[#This Row],[sold]]</f>
        <v>49.49</v>
      </c>
      <c r="F938" t="str">
        <f>IF(FurnitureData[[#This Row],[price]]&lt;50,"Under 50",IF(FurnitureData[[#This Row],[price]]&lt;100,"50-100",IF(FurnitureData[[#This Row],[price]]&lt;200,"100-200","Over 200")))</f>
        <v>Under 50</v>
      </c>
      <c r="G938" t="str">
        <f>IF(FurnitureData[[#This Row],[sold]]=0,"No Sales",IF(FurnitureData[[#This Row],[sold]]&lt;=10,"Low Sales",IF(FurnitureData[[#This Row],[sold]]&lt;=50,"Medium Sales","High Sales")))</f>
        <v>Low Sales</v>
      </c>
      <c r="H938" s="1">
        <f>IF(FurnitureData[[#This Row],[price]]&gt;0,FurnitureData[[#This Row],[sold]]/FurnitureData[[#This Row],[price]],0)</f>
        <v>2.0206102242877347E-2</v>
      </c>
      <c r="I938" s="1">
        <f>LEN(FurnitureData[[#This Row],[productTitle]])</f>
        <v>105</v>
      </c>
      <c r="J938" s="1"/>
    </row>
    <row r="939" spans="1:10" x14ac:dyDescent="0.3">
      <c r="A939" s="1" t="s">
        <v>850</v>
      </c>
      <c r="B939" s="7">
        <v>212.86</v>
      </c>
      <c r="C939" s="8">
        <v>2</v>
      </c>
      <c r="D939" s="1" t="s">
        <v>5</v>
      </c>
      <c r="E939" s="5">
        <f>FurnitureData[[#This Row],[price]]*FurnitureData[[#This Row],[sold]]</f>
        <v>425.72</v>
      </c>
      <c r="F939" t="str">
        <f>IF(FurnitureData[[#This Row],[price]]&lt;50,"Under 50",IF(FurnitureData[[#This Row],[price]]&lt;100,"50-100",IF(FurnitureData[[#This Row],[price]]&lt;200,"100-200","Over 200")))</f>
        <v>Over 200</v>
      </c>
      <c r="G939" t="str">
        <f>IF(FurnitureData[[#This Row],[sold]]=0,"No Sales",IF(FurnitureData[[#This Row],[sold]]&lt;=10,"Low Sales",IF(FurnitureData[[#This Row],[sold]]&lt;=50,"Medium Sales","High Sales")))</f>
        <v>Low Sales</v>
      </c>
      <c r="H939" s="1">
        <f>IF(FurnitureData[[#This Row],[price]]&gt;0,FurnitureData[[#This Row],[sold]]/FurnitureData[[#This Row],[price]],0)</f>
        <v>9.3958470356102601E-3</v>
      </c>
      <c r="I939" s="1">
        <f>LEN(FurnitureData[[#This Row],[productTitle]])</f>
        <v>123</v>
      </c>
      <c r="J939" s="1"/>
    </row>
    <row r="940" spans="1:10" x14ac:dyDescent="0.3">
      <c r="A940" s="1" t="s">
        <v>851</v>
      </c>
      <c r="B940" s="7">
        <v>187.48</v>
      </c>
      <c r="C940" s="8">
        <v>8</v>
      </c>
      <c r="D940" s="1" t="s">
        <v>5</v>
      </c>
      <c r="E940" s="5">
        <f>FurnitureData[[#This Row],[price]]*FurnitureData[[#This Row],[sold]]</f>
        <v>1499.84</v>
      </c>
      <c r="F940" t="str">
        <f>IF(FurnitureData[[#This Row],[price]]&lt;50,"Under 50",IF(FurnitureData[[#This Row],[price]]&lt;100,"50-100",IF(FurnitureData[[#This Row],[price]]&lt;200,"100-200","Over 200")))</f>
        <v>100-200</v>
      </c>
      <c r="G940" t="str">
        <f>IF(FurnitureData[[#This Row],[sold]]=0,"No Sales",IF(FurnitureData[[#This Row],[sold]]&lt;=10,"Low Sales",IF(FurnitureData[[#This Row],[sold]]&lt;=50,"Medium Sales","High Sales")))</f>
        <v>Low Sales</v>
      </c>
      <c r="H940" s="1">
        <f>IF(FurnitureData[[#This Row],[price]]&gt;0,FurnitureData[[#This Row],[sold]]/FurnitureData[[#This Row],[price]],0)</f>
        <v>4.2671218263281421E-2</v>
      </c>
      <c r="I940" s="1">
        <f>LEN(FurnitureData[[#This Row],[productTitle]])</f>
        <v>121</v>
      </c>
      <c r="J940" s="1"/>
    </row>
    <row r="941" spans="1:10" x14ac:dyDescent="0.3">
      <c r="A941" s="1" t="s">
        <v>852</v>
      </c>
      <c r="B941" s="7">
        <v>251.04</v>
      </c>
      <c r="C941" s="8">
        <v>1</v>
      </c>
      <c r="D941" s="1" t="s">
        <v>5</v>
      </c>
      <c r="E941" s="5">
        <f>FurnitureData[[#This Row],[price]]*FurnitureData[[#This Row],[sold]]</f>
        <v>251.04</v>
      </c>
      <c r="F941" t="str">
        <f>IF(FurnitureData[[#This Row],[price]]&lt;50,"Under 50",IF(FurnitureData[[#This Row],[price]]&lt;100,"50-100",IF(FurnitureData[[#This Row],[price]]&lt;200,"100-200","Over 200")))</f>
        <v>Over 200</v>
      </c>
      <c r="G941" t="str">
        <f>IF(FurnitureData[[#This Row],[sold]]=0,"No Sales",IF(FurnitureData[[#This Row],[sold]]&lt;=10,"Low Sales",IF(FurnitureData[[#This Row],[sold]]&lt;=50,"Medium Sales","High Sales")))</f>
        <v>Low Sales</v>
      </c>
      <c r="H941" s="1">
        <f>IF(FurnitureData[[#This Row],[price]]&gt;0,FurnitureData[[#This Row],[sold]]/FurnitureData[[#This Row],[price]],0)</f>
        <v>3.9834289356277886E-3</v>
      </c>
      <c r="I941" s="1">
        <f>LEN(FurnitureData[[#This Row],[productTitle]])</f>
        <v>128</v>
      </c>
      <c r="J941" s="1"/>
    </row>
    <row r="942" spans="1:10" x14ac:dyDescent="0.3">
      <c r="A942" s="1" t="s">
        <v>853</v>
      </c>
      <c r="B942" s="7">
        <v>47.92</v>
      </c>
      <c r="C942" s="8">
        <v>2</v>
      </c>
      <c r="D942" s="1" t="s">
        <v>5</v>
      </c>
      <c r="E942" s="5">
        <f>FurnitureData[[#This Row],[price]]*FurnitureData[[#This Row],[sold]]</f>
        <v>95.84</v>
      </c>
      <c r="F942" t="str">
        <f>IF(FurnitureData[[#This Row],[price]]&lt;50,"Under 50",IF(FurnitureData[[#This Row],[price]]&lt;100,"50-100",IF(FurnitureData[[#This Row],[price]]&lt;200,"100-200","Over 200")))</f>
        <v>Under 50</v>
      </c>
      <c r="G942" t="str">
        <f>IF(FurnitureData[[#This Row],[sold]]=0,"No Sales",IF(FurnitureData[[#This Row],[sold]]&lt;=10,"Low Sales",IF(FurnitureData[[#This Row],[sold]]&lt;=50,"Medium Sales","High Sales")))</f>
        <v>Low Sales</v>
      </c>
      <c r="H942" s="1">
        <f>IF(FurnitureData[[#This Row],[price]]&gt;0,FurnitureData[[#This Row],[sold]]/FurnitureData[[#This Row],[price]],0)</f>
        <v>4.1736227045075125E-2</v>
      </c>
      <c r="I942" s="1">
        <f>LEN(FurnitureData[[#This Row],[productTitle]])</f>
        <v>128</v>
      </c>
      <c r="J942" s="1"/>
    </row>
    <row r="943" spans="1:10" x14ac:dyDescent="0.3">
      <c r="A943" s="1" t="s">
        <v>854</v>
      </c>
      <c r="B943" s="7">
        <v>60.14</v>
      </c>
      <c r="C943" s="8">
        <v>2</v>
      </c>
      <c r="D943" s="1" t="s">
        <v>5</v>
      </c>
      <c r="E943" s="5">
        <f>FurnitureData[[#This Row],[price]]*FurnitureData[[#This Row],[sold]]</f>
        <v>120.28</v>
      </c>
      <c r="F943" t="str">
        <f>IF(FurnitureData[[#This Row],[price]]&lt;50,"Under 50",IF(FurnitureData[[#This Row],[price]]&lt;100,"50-100",IF(FurnitureData[[#This Row],[price]]&lt;200,"100-200","Over 200")))</f>
        <v>50-100</v>
      </c>
      <c r="G943" t="str">
        <f>IF(FurnitureData[[#This Row],[sold]]=0,"No Sales",IF(FurnitureData[[#This Row],[sold]]&lt;=10,"Low Sales",IF(FurnitureData[[#This Row],[sold]]&lt;=50,"Medium Sales","High Sales")))</f>
        <v>Low Sales</v>
      </c>
      <c r="H943" s="1">
        <f>IF(FurnitureData[[#This Row],[price]]&gt;0,FurnitureData[[#This Row],[sold]]/FurnitureData[[#This Row],[price]],0)</f>
        <v>3.325573661456601E-2</v>
      </c>
      <c r="I943" s="1">
        <f>LEN(FurnitureData[[#This Row],[productTitle]])</f>
        <v>128</v>
      </c>
      <c r="J943" s="1"/>
    </row>
    <row r="944" spans="1:10" x14ac:dyDescent="0.3">
      <c r="A944" s="1" t="s">
        <v>855</v>
      </c>
      <c r="B944" s="7">
        <v>33.79</v>
      </c>
      <c r="C944" s="8">
        <v>1</v>
      </c>
      <c r="D944" s="1" t="s">
        <v>5</v>
      </c>
      <c r="E944" s="5">
        <f>FurnitureData[[#This Row],[price]]*FurnitureData[[#This Row],[sold]]</f>
        <v>33.79</v>
      </c>
      <c r="F944" t="str">
        <f>IF(FurnitureData[[#This Row],[price]]&lt;50,"Under 50",IF(FurnitureData[[#This Row],[price]]&lt;100,"50-100",IF(FurnitureData[[#This Row],[price]]&lt;200,"100-200","Over 200")))</f>
        <v>Under 50</v>
      </c>
      <c r="G944" t="str">
        <f>IF(FurnitureData[[#This Row],[sold]]=0,"No Sales",IF(FurnitureData[[#This Row],[sold]]&lt;=10,"Low Sales",IF(FurnitureData[[#This Row],[sold]]&lt;=50,"Medium Sales","High Sales")))</f>
        <v>Low Sales</v>
      </c>
      <c r="H944" s="1">
        <f>IF(FurnitureData[[#This Row],[price]]&gt;0,FurnitureData[[#This Row],[sold]]/FurnitureData[[#This Row],[price]],0)</f>
        <v>2.9594554601953243E-2</v>
      </c>
      <c r="I944" s="1">
        <f>LEN(FurnitureData[[#This Row],[productTitle]])</f>
        <v>112</v>
      </c>
      <c r="J944" s="1"/>
    </row>
    <row r="945" spans="1:10" x14ac:dyDescent="0.3">
      <c r="A945" s="1" t="s">
        <v>856</v>
      </c>
      <c r="B945" s="7">
        <v>219.63</v>
      </c>
      <c r="C945" s="8">
        <v>0</v>
      </c>
      <c r="D945" s="1" t="s">
        <v>5</v>
      </c>
      <c r="E945" s="5">
        <f>FurnitureData[[#This Row],[price]]*FurnitureData[[#This Row],[sold]]</f>
        <v>0</v>
      </c>
      <c r="F945" t="str">
        <f>IF(FurnitureData[[#This Row],[price]]&lt;50,"Under 50",IF(FurnitureData[[#This Row],[price]]&lt;100,"50-100",IF(FurnitureData[[#This Row],[price]]&lt;200,"100-200","Over 200")))</f>
        <v>Over 200</v>
      </c>
      <c r="G945" t="str">
        <f>IF(FurnitureData[[#This Row],[sold]]=0,"No Sales",IF(FurnitureData[[#This Row],[sold]]&lt;=10,"Low Sales",IF(FurnitureData[[#This Row],[sold]]&lt;=50,"Medium Sales","High Sales")))</f>
        <v>No Sales</v>
      </c>
      <c r="H945" s="1">
        <f>IF(FurnitureData[[#This Row],[price]]&gt;0,FurnitureData[[#This Row],[sold]]/FurnitureData[[#This Row],[price]],0)</f>
        <v>0</v>
      </c>
      <c r="I945" s="1">
        <f>LEN(FurnitureData[[#This Row],[productTitle]])</f>
        <v>104</v>
      </c>
      <c r="J945" s="1"/>
    </row>
    <row r="946" spans="1:10" x14ac:dyDescent="0.3">
      <c r="A946" s="1" t="s">
        <v>857</v>
      </c>
      <c r="B946" s="7">
        <v>80.760000000000005</v>
      </c>
      <c r="C946" s="8">
        <v>0</v>
      </c>
      <c r="D946" s="1" t="s">
        <v>5</v>
      </c>
      <c r="E946" s="5">
        <f>FurnitureData[[#This Row],[price]]*FurnitureData[[#This Row],[sold]]</f>
        <v>0</v>
      </c>
      <c r="F946" t="str">
        <f>IF(FurnitureData[[#This Row],[price]]&lt;50,"Under 50",IF(FurnitureData[[#This Row],[price]]&lt;100,"50-100",IF(FurnitureData[[#This Row],[price]]&lt;200,"100-200","Over 200")))</f>
        <v>50-100</v>
      </c>
      <c r="G946" t="str">
        <f>IF(FurnitureData[[#This Row],[sold]]=0,"No Sales",IF(FurnitureData[[#This Row],[sold]]&lt;=10,"Low Sales",IF(FurnitureData[[#This Row],[sold]]&lt;=50,"Medium Sales","High Sales")))</f>
        <v>No Sales</v>
      </c>
      <c r="H946" s="1">
        <f>IF(FurnitureData[[#This Row],[price]]&gt;0,FurnitureData[[#This Row],[sold]]/FurnitureData[[#This Row],[price]],0)</f>
        <v>0</v>
      </c>
      <c r="I946" s="1">
        <f>LEN(FurnitureData[[#This Row],[productTitle]])</f>
        <v>115</v>
      </c>
      <c r="J946" s="1"/>
    </row>
    <row r="947" spans="1:10" x14ac:dyDescent="0.3">
      <c r="A947" s="1" t="s">
        <v>858</v>
      </c>
      <c r="B947" s="7">
        <v>44.53</v>
      </c>
      <c r="C947" s="8">
        <v>2</v>
      </c>
      <c r="D947" s="1" t="s">
        <v>5</v>
      </c>
      <c r="E947" s="5">
        <f>FurnitureData[[#This Row],[price]]*FurnitureData[[#This Row],[sold]]</f>
        <v>89.06</v>
      </c>
      <c r="F947" t="str">
        <f>IF(FurnitureData[[#This Row],[price]]&lt;50,"Under 50",IF(FurnitureData[[#This Row],[price]]&lt;100,"50-100",IF(FurnitureData[[#This Row],[price]]&lt;200,"100-200","Over 200")))</f>
        <v>Under 50</v>
      </c>
      <c r="G947" t="str">
        <f>IF(FurnitureData[[#This Row],[sold]]=0,"No Sales",IF(FurnitureData[[#This Row],[sold]]&lt;=10,"Low Sales",IF(FurnitureData[[#This Row],[sold]]&lt;=50,"Medium Sales","High Sales")))</f>
        <v>Low Sales</v>
      </c>
      <c r="H947" s="1">
        <f>IF(FurnitureData[[#This Row],[price]]&gt;0,FurnitureData[[#This Row],[sold]]/FurnitureData[[#This Row],[price]],0)</f>
        <v>4.4913541432741969E-2</v>
      </c>
      <c r="I947" s="1">
        <f>LEN(FurnitureData[[#This Row],[productTitle]])</f>
        <v>109</v>
      </c>
      <c r="J947" s="1"/>
    </row>
    <row r="948" spans="1:10" x14ac:dyDescent="0.3">
      <c r="A948" s="1" t="s">
        <v>859</v>
      </c>
      <c r="B948" s="7">
        <v>149.47</v>
      </c>
      <c r="C948" s="8">
        <v>2</v>
      </c>
      <c r="D948" s="1" t="s">
        <v>5</v>
      </c>
      <c r="E948" s="5">
        <f>FurnitureData[[#This Row],[price]]*FurnitureData[[#This Row],[sold]]</f>
        <v>298.94</v>
      </c>
      <c r="F948" t="str">
        <f>IF(FurnitureData[[#This Row],[price]]&lt;50,"Under 50",IF(FurnitureData[[#This Row],[price]]&lt;100,"50-100",IF(FurnitureData[[#This Row],[price]]&lt;200,"100-200","Over 200")))</f>
        <v>100-200</v>
      </c>
      <c r="G948" t="str">
        <f>IF(FurnitureData[[#This Row],[sold]]=0,"No Sales",IF(FurnitureData[[#This Row],[sold]]&lt;=10,"Low Sales",IF(FurnitureData[[#This Row],[sold]]&lt;=50,"Medium Sales","High Sales")))</f>
        <v>Low Sales</v>
      </c>
      <c r="H948" s="1">
        <f>IF(FurnitureData[[#This Row],[price]]&gt;0,FurnitureData[[#This Row],[sold]]/FurnitureData[[#This Row],[price]],0)</f>
        <v>1.3380611493945274E-2</v>
      </c>
      <c r="I948" s="1">
        <f>LEN(FurnitureData[[#This Row],[productTitle]])</f>
        <v>115</v>
      </c>
      <c r="J948" s="1"/>
    </row>
    <row r="949" spans="1:10" x14ac:dyDescent="0.3">
      <c r="A949" s="1" t="s">
        <v>860</v>
      </c>
      <c r="B949" s="7">
        <v>56.16</v>
      </c>
      <c r="C949" s="8">
        <v>11</v>
      </c>
      <c r="D949" s="1" t="s">
        <v>5</v>
      </c>
      <c r="E949" s="5">
        <f>FurnitureData[[#This Row],[price]]*FurnitureData[[#This Row],[sold]]</f>
        <v>617.76</v>
      </c>
      <c r="F949" t="str">
        <f>IF(FurnitureData[[#This Row],[price]]&lt;50,"Under 50",IF(FurnitureData[[#This Row],[price]]&lt;100,"50-100",IF(FurnitureData[[#This Row],[price]]&lt;200,"100-200","Over 200")))</f>
        <v>50-100</v>
      </c>
      <c r="G949" t="str">
        <f>IF(FurnitureData[[#This Row],[sold]]=0,"No Sales",IF(FurnitureData[[#This Row],[sold]]&lt;=10,"Low Sales",IF(FurnitureData[[#This Row],[sold]]&lt;=50,"Medium Sales","High Sales")))</f>
        <v>Medium Sales</v>
      </c>
      <c r="H949" s="1">
        <f>IF(FurnitureData[[#This Row],[price]]&gt;0,FurnitureData[[#This Row],[sold]]/FurnitureData[[#This Row],[price]],0)</f>
        <v>0.19586894586894588</v>
      </c>
      <c r="I949" s="1">
        <f>LEN(FurnitureData[[#This Row],[productTitle]])</f>
        <v>128</v>
      </c>
      <c r="J949" s="1"/>
    </row>
    <row r="950" spans="1:10" x14ac:dyDescent="0.3">
      <c r="A950" s="1" t="s">
        <v>777</v>
      </c>
      <c r="B950" s="7">
        <v>141.05000000000001</v>
      </c>
      <c r="C950" s="8">
        <v>0</v>
      </c>
      <c r="D950" s="1" t="s">
        <v>5</v>
      </c>
      <c r="E950" s="5">
        <f>FurnitureData[[#This Row],[price]]*FurnitureData[[#This Row],[sold]]</f>
        <v>0</v>
      </c>
      <c r="F950" t="str">
        <f>IF(FurnitureData[[#This Row],[price]]&lt;50,"Under 50",IF(FurnitureData[[#This Row],[price]]&lt;100,"50-100",IF(FurnitureData[[#This Row],[price]]&lt;200,"100-200","Over 200")))</f>
        <v>100-200</v>
      </c>
      <c r="G950" t="str">
        <f>IF(FurnitureData[[#This Row],[sold]]=0,"No Sales",IF(FurnitureData[[#This Row],[sold]]&lt;=10,"Low Sales",IF(FurnitureData[[#This Row],[sold]]&lt;=50,"Medium Sales","High Sales")))</f>
        <v>No Sales</v>
      </c>
      <c r="H950" s="1">
        <f>IF(FurnitureData[[#This Row],[price]]&gt;0,FurnitureData[[#This Row],[sold]]/FurnitureData[[#This Row],[price]],0)</f>
        <v>0</v>
      </c>
      <c r="I950" s="1">
        <f>LEN(FurnitureData[[#This Row],[productTitle]])</f>
        <v>126</v>
      </c>
      <c r="J950" s="1"/>
    </row>
    <row r="951" spans="1:10" x14ac:dyDescent="0.3">
      <c r="A951" s="1" t="s">
        <v>861</v>
      </c>
      <c r="B951" s="7">
        <v>56.36</v>
      </c>
      <c r="C951" s="8">
        <v>47</v>
      </c>
      <c r="D951" s="1" t="s">
        <v>5</v>
      </c>
      <c r="E951" s="5">
        <f>FurnitureData[[#This Row],[price]]*FurnitureData[[#This Row],[sold]]</f>
        <v>2648.92</v>
      </c>
      <c r="F951" t="str">
        <f>IF(FurnitureData[[#This Row],[price]]&lt;50,"Under 50",IF(FurnitureData[[#This Row],[price]]&lt;100,"50-100",IF(FurnitureData[[#This Row],[price]]&lt;200,"100-200","Over 200")))</f>
        <v>50-100</v>
      </c>
      <c r="G951" t="str">
        <f>IF(FurnitureData[[#This Row],[sold]]=0,"No Sales",IF(FurnitureData[[#This Row],[sold]]&lt;=10,"Low Sales",IF(FurnitureData[[#This Row],[sold]]&lt;=50,"Medium Sales","High Sales")))</f>
        <v>Medium Sales</v>
      </c>
      <c r="H951" s="1">
        <f>IF(FurnitureData[[#This Row],[price]]&gt;0,FurnitureData[[#This Row],[sold]]/FurnitureData[[#This Row],[price]],0)</f>
        <v>0.83392476933995741</v>
      </c>
      <c r="I951" s="1">
        <f>LEN(FurnitureData[[#This Row],[productTitle]])</f>
        <v>125</v>
      </c>
      <c r="J951" s="1"/>
    </row>
    <row r="952" spans="1:10" x14ac:dyDescent="0.3">
      <c r="A952" s="1" t="s">
        <v>862</v>
      </c>
      <c r="B952" s="7">
        <v>172.94</v>
      </c>
      <c r="C952" s="8">
        <v>2</v>
      </c>
      <c r="D952" s="1" t="s">
        <v>5</v>
      </c>
      <c r="E952" s="5">
        <f>FurnitureData[[#This Row],[price]]*FurnitureData[[#This Row],[sold]]</f>
        <v>345.88</v>
      </c>
      <c r="F952" t="str">
        <f>IF(FurnitureData[[#This Row],[price]]&lt;50,"Under 50",IF(FurnitureData[[#This Row],[price]]&lt;100,"50-100",IF(FurnitureData[[#This Row],[price]]&lt;200,"100-200","Over 200")))</f>
        <v>100-200</v>
      </c>
      <c r="G952" t="str">
        <f>IF(FurnitureData[[#This Row],[sold]]=0,"No Sales",IF(FurnitureData[[#This Row],[sold]]&lt;=10,"Low Sales",IF(FurnitureData[[#This Row],[sold]]&lt;=50,"Medium Sales","High Sales")))</f>
        <v>Low Sales</v>
      </c>
      <c r="H952" s="1">
        <f>IF(FurnitureData[[#This Row],[price]]&gt;0,FurnitureData[[#This Row],[sold]]/FurnitureData[[#This Row],[price]],0)</f>
        <v>1.1564704521799469E-2</v>
      </c>
      <c r="I952" s="1">
        <f>LEN(FurnitureData[[#This Row],[productTitle]])</f>
        <v>128</v>
      </c>
      <c r="J952" s="1"/>
    </row>
    <row r="953" spans="1:10" x14ac:dyDescent="0.3">
      <c r="A953" s="1" t="s">
        <v>863</v>
      </c>
      <c r="B953" s="7">
        <v>172.51</v>
      </c>
      <c r="C953" s="8">
        <v>2</v>
      </c>
      <c r="D953" s="1" t="s">
        <v>5</v>
      </c>
      <c r="E953" s="5">
        <f>FurnitureData[[#This Row],[price]]*FurnitureData[[#This Row],[sold]]</f>
        <v>345.02</v>
      </c>
      <c r="F953" t="str">
        <f>IF(FurnitureData[[#This Row],[price]]&lt;50,"Under 50",IF(FurnitureData[[#This Row],[price]]&lt;100,"50-100",IF(FurnitureData[[#This Row],[price]]&lt;200,"100-200","Over 200")))</f>
        <v>100-200</v>
      </c>
      <c r="G953" t="str">
        <f>IF(FurnitureData[[#This Row],[sold]]=0,"No Sales",IF(FurnitureData[[#This Row],[sold]]&lt;=10,"Low Sales",IF(FurnitureData[[#This Row],[sold]]&lt;=50,"Medium Sales","High Sales")))</f>
        <v>Low Sales</v>
      </c>
      <c r="H953" s="1">
        <f>IF(FurnitureData[[#This Row],[price]]&gt;0,FurnitureData[[#This Row],[sold]]/FurnitureData[[#This Row],[price]],0)</f>
        <v>1.1593530809808128E-2</v>
      </c>
      <c r="I953" s="1">
        <f>LEN(FurnitureData[[#This Row],[productTitle]])</f>
        <v>107</v>
      </c>
      <c r="J953" s="1"/>
    </row>
    <row r="954" spans="1:10" x14ac:dyDescent="0.3">
      <c r="A954" s="1" t="s">
        <v>864</v>
      </c>
      <c r="B954" s="7">
        <v>157.75</v>
      </c>
      <c r="C954" s="8">
        <v>2</v>
      </c>
      <c r="D954" s="1" t="s">
        <v>5</v>
      </c>
      <c r="E954" s="5">
        <f>FurnitureData[[#This Row],[price]]*FurnitureData[[#This Row],[sold]]</f>
        <v>315.5</v>
      </c>
      <c r="F954" t="str">
        <f>IF(FurnitureData[[#This Row],[price]]&lt;50,"Under 50",IF(FurnitureData[[#This Row],[price]]&lt;100,"50-100",IF(FurnitureData[[#This Row],[price]]&lt;200,"100-200","Over 200")))</f>
        <v>100-200</v>
      </c>
      <c r="G954" t="str">
        <f>IF(FurnitureData[[#This Row],[sold]]=0,"No Sales",IF(FurnitureData[[#This Row],[sold]]&lt;=10,"Low Sales",IF(FurnitureData[[#This Row],[sold]]&lt;=50,"Medium Sales","High Sales")))</f>
        <v>Low Sales</v>
      </c>
      <c r="H954" s="1">
        <f>IF(FurnitureData[[#This Row],[price]]&gt;0,FurnitureData[[#This Row],[sold]]/FurnitureData[[#This Row],[price]],0)</f>
        <v>1.2678288431061807E-2</v>
      </c>
      <c r="I954" s="1">
        <f>LEN(FurnitureData[[#This Row],[productTitle]])</f>
        <v>103</v>
      </c>
      <c r="J954" s="1"/>
    </row>
    <row r="955" spans="1:10" x14ac:dyDescent="0.3">
      <c r="A955" s="1" t="s">
        <v>865</v>
      </c>
      <c r="B955" s="7">
        <v>28.75</v>
      </c>
      <c r="C955" s="8">
        <v>38</v>
      </c>
      <c r="D955" s="1" t="s">
        <v>5</v>
      </c>
      <c r="E955" s="5">
        <f>FurnitureData[[#This Row],[price]]*FurnitureData[[#This Row],[sold]]</f>
        <v>1092.5</v>
      </c>
      <c r="F955" t="str">
        <f>IF(FurnitureData[[#This Row],[price]]&lt;50,"Under 50",IF(FurnitureData[[#This Row],[price]]&lt;100,"50-100",IF(FurnitureData[[#This Row],[price]]&lt;200,"100-200","Over 200")))</f>
        <v>Under 50</v>
      </c>
      <c r="G955" t="str">
        <f>IF(FurnitureData[[#This Row],[sold]]=0,"No Sales",IF(FurnitureData[[#This Row],[sold]]&lt;=10,"Low Sales",IF(FurnitureData[[#This Row],[sold]]&lt;=50,"Medium Sales","High Sales")))</f>
        <v>Medium Sales</v>
      </c>
      <c r="H955" s="1">
        <f>IF(FurnitureData[[#This Row],[price]]&gt;0,FurnitureData[[#This Row],[sold]]/FurnitureData[[#This Row],[price]],0)</f>
        <v>1.3217391304347825</v>
      </c>
      <c r="I955" s="1">
        <f>LEN(FurnitureData[[#This Row],[productTitle]])</f>
        <v>124</v>
      </c>
      <c r="J955" s="1"/>
    </row>
    <row r="956" spans="1:10" x14ac:dyDescent="0.3">
      <c r="A956" s="1" t="s">
        <v>866</v>
      </c>
      <c r="B956" s="7">
        <v>287.38</v>
      </c>
      <c r="C956" s="8">
        <v>0</v>
      </c>
      <c r="D956" s="1" t="s">
        <v>5</v>
      </c>
      <c r="E956" s="5">
        <f>FurnitureData[[#This Row],[price]]*FurnitureData[[#This Row],[sold]]</f>
        <v>0</v>
      </c>
      <c r="F956" t="str">
        <f>IF(FurnitureData[[#This Row],[price]]&lt;50,"Under 50",IF(FurnitureData[[#This Row],[price]]&lt;100,"50-100",IF(FurnitureData[[#This Row],[price]]&lt;200,"100-200","Over 200")))</f>
        <v>Over 200</v>
      </c>
      <c r="G956" t="str">
        <f>IF(FurnitureData[[#This Row],[sold]]=0,"No Sales",IF(FurnitureData[[#This Row],[sold]]&lt;=10,"Low Sales",IF(FurnitureData[[#This Row],[sold]]&lt;=50,"Medium Sales","High Sales")))</f>
        <v>No Sales</v>
      </c>
      <c r="H956" s="1">
        <f>IF(FurnitureData[[#This Row],[price]]&gt;0,FurnitureData[[#This Row],[sold]]/FurnitureData[[#This Row],[price]],0)</f>
        <v>0</v>
      </c>
      <c r="I956" s="1">
        <f>LEN(FurnitureData[[#This Row],[productTitle]])</f>
        <v>86</v>
      </c>
      <c r="J956" s="1"/>
    </row>
    <row r="957" spans="1:10" x14ac:dyDescent="0.3">
      <c r="A957" s="1" t="s">
        <v>867</v>
      </c>
      <c r="B957" s="7">
        <v>82.18</v>
      </c>
      <c r="C957" s="8">
        <v>1</v>
      </c>
      <c r="D957" s="1" t="s">
        <v>5</v>
      </c>
      <c r="E957" s="5">
        <f>FurnitureData[[#This Row],[price]]*FurnitureData[[#This Row],[sold]]</f>
        <v>82.18</v>
      </c>
      <c r="F957" t="str">
        <f>IF(FurnitureData[[#This Row],[price]]&lt;50,"Under 50",IF(FurnitureData[[#This Row],[price]]&lt;100,"50-100",IF(FurnitureData[[#This Row],[price]]&lt;200,"100-200","Over 200")))</f>
        <v>50-100</v>
      </c>
      <c r="G957" t="str">
        <f>IF(FurnitureData[[#This Row],[sold]]=0,"No Sales",IF(FurnitureData[[#This Row],[sold]]&lt;=10,"Low Sales",IF(FurnitureData[[#This Row],[sold]]&lt;=50,"Medium Sales","High Sales")))</f>
        <v>Low Sales</v>
      </c>
      <c r="H957" s="1">
        <f>IF(FurnitureData[[#This Row],[price]]&gt;0,FurnitureData[[#This Row],[sold]]/FurnitureData[[#This Row],[price]],0)</f>
        <v>1.2168410805548794E-2</v>
      </c>
      <c r="I957" s="1">
        <f>LEN(FurnitureData[[#This Row],[productTitle]])</f>
        <v>124</v>
      </c>
      <c r="J957" s="1"/>
    </row>
    <row r="958" spans="1:10" x14ac:dyDescent="0.3">
      <c r="A958" s="1" t="s">
        <v>868</v>
      </c>
      <c r="B958" s="7">
        <v>147.36000000000001</v>
      </c>
      <c r="C958" s="8">
        <v>0</v>
      </c>
      <c r="D958" s="1" t="s">
        <v>5</v>
      </c>
      <c r="E958" s="5">
        <f>FurnitureData[[#This Row],[price]]*FurnitureData[[#This Row],[sold]]</f>
        <v>0</v>
      </c>
      <c r="F958" t="str">
        <f>IF(FurnitureData[[#This Row],[price]]&lt;50,"Under 50",IF(FurnitureData[[#This Row],[price]]&lt;100,"50-100",IF(FurnitureData[[#This Row],[price]]&lt;200,"100-200","Over 200")))</f>
        <v>100-200</v>
      </c>
      <c r="G958" t="str">
        <f>IF(FurnitureData[[#This Row],[sold]]=0,"No Sales",IF(FurnitureData[[#This Row],[sold]]&lt;=10,"Low Sales",IF(FurnitureData[[#This Row],[sold]]&lt;=50,"Medium Sales","High Sales")))</f>
        <v>No Sales</v>
      </c>
      <c r="H958" s="1">
        <f>IF(FurnitureData[[#This Row],[price]]&gt;0,FurnitureData[[#This Row],[sold]]/FurnitureData[[#This Row],[price]],0)</f>
        <v>0</v>
      </c>
      <c r="I958" s="1">
        <f>LEN(FurnitureData[[#This Row],[productTitle]])</f>
        <v>108</v>
      </c>
      <c r="J958" s="1"/>
    </row>
    <row r="959" spans="1:10" x14ac:dyDescent="0.3">
      <c r="A959" s="1" t="s">
        <v>869</v>
      </c>
      <c r="B959" s="7">
        <v>268.85000000000002</v>
      </c>
      <c r="C959" s="8">
        <v>0</v>
      </c>
      <c r="D959" s="1" t="s">
        <v>5</v>
      </c>
      <c r="E959" s="5">
        <f>FurnitureData[[#This Row],[price]]*FurnitureData[[#This Row],[sold]]</f>
        <v>0</v>
      </c>
      <c r="F959" t="str">
        <f>IF(FurnitureData[[#This Row],[price]]&lt;50,"Under 50",IF(FurnitureData[[#This Row],[price]]&lt;100,"50-100",IF(FurnitureData[[#This Row],[price]]&lt;200,"100-200","Over 200")))</f>
        <v>Over 200</v>
      </c>
      <c r="G959" t="str">
        <f>IF(FurnitureData[[#This Row],[sold]]=0,"No Sales",IF(FurnitureData[[#This Row],[sold]]&lt;=10,"Low Sales",IF(FurnitureData[[#This Row],[sold]]&lt;=50,"Medium Sales","High Sales")))</f>
        <v>No Sales</v>
      </c>
      <c r="H959" s="1">
        <f>IF(FurnitureData[[#This Row],[price]]&gt;0,FurnitureData[[#This Row],[sold]]/FurnitureData[[#This Row],[price]],0)</f>
        <v>0</v>
      </c>
      <c r="I959" s="1">
        <f>LEN(FurnitureData[[#This Row],[productTitle]])</f>
        <v>104</v>
      </c>
      <c r="J959" s="1"/>
    </row>
    <row r="960" spans="1:10" x14ac:dyDescent="0.3">
      <c r="A960" s="1" t="s">
        <v>870</v>
      </c>
      <c r="B960" s="7">
        <v>0.99</v>
      </c>
      <c r="C960" s="8">
        <v>2</v>
      </c>
      <c r="D960" s="1" t="s">
        <v>5</v>
      </c>
      <c r="E960" s="5">
        <f>FurnitureData[[#This Row],[price]]*FurnitureData[[#This Row],[sold]]</f>
        <v>1.98</v>
      </c>
      <c r="F960" t="str">
        <f>IF(FurnitureData[[#This Row],[price]]&lt;50,"Under 50",IF(FurnitureData[[#This Row],[price]]&lt;100,"50-100",IF(FurnitureData[[#This Row],[price]]&lt;200,"100-200","Over 200")))</f>
        <v>Under 50</v>
      </c>
      <c r="G960" t="str">
        <f>IF(FurnitureData[[#This Row],[sold]]=0,"No Sales",IF(FurnitureData[[#This Row],[sold]]&lt;=10,"Low Sales",IF(FurnitureData[[#This Row],[sold]]&lt;=50,"Medium Sales","High Sales")))</f>
        <v>Low Sales</v>
      </c>
      <c r="H960" s="1">
        <f>IF(FurnitureData[[#This Row],[price]]&gt;0,FurnitureData[[#This Row],[sold]]/FurnitureData[[#This Row],[price]],0)</f>
        <v>2.0202020202020203</v>
      </c>
      <c r="I960" s="1">
        <f>LEN(FurnitureData[[#This Row],[productTitle]])</f>
        <v>121</v>
      </c>
      <c r="J960" s="1"/>
    </row>
    <row r="961" spans="1:10" x14ac:dyDescent="0.3">
      <c r="A961" s="1" t="s">
        <v>871</v>
      </c>
      <c r="B961" s="7">
        <v>187.88</v>
      </c>
      <c r="C961" s="8">
        <v>34</v>
      </c>
      <c r="D961" s="1" t="s">
        <v>5</v>
      </c>
      <c r="E961" s="5">
        <f>FurnitureData[[#This Row],[price]]*FurnitureData[[#This Row],[sold]]</f>
        <v>6387.92</v>
      </c>
      <c r="F961" t="str">
        <f>IF(FurnitureData[[#This Row],[price]]&lt;50,"Under 50",IF(FurnitureData[[#This Row],[price]]&lt;100,"50-100",IF(FurnitureData[[#This Row],[price]]&lt;200,"100-200","Over 200")))</f>
        <v>100-200</v>
      </c>
      <c r="G961" t="str">
        <f>IF(FurnitureData[[#This Row],[sold]]=0,"No Sales",IF(FurnitureData[[#This Row],[sold]]&lt;=10,"Low Sales",IF(FurnitureData[[#This Row],[sold]]&lt;=50,"Medium Sales","High Sales")))</f>
        <v>Medium Sales</v>
      </c>
      <c r="H961" s="1">
        <f>IF(FurnitureData[[#This Row],[price]]&gt;0,FurnitureData[[#This Row],[sold]]/FurnitureData[[#This Row],[price]],0)</f>
        <v>0.18096657440919736</v>
      </c>
      <c r="I961" s="1">
        <f>LEN(FurnitureData[[#This Row],[productTitle]])</f>
        <v>126</v>
      </c>
      <c r="J961" s="1"/>
    </row>
    <row r="962" spans="1:10" x14ac:dyDescent="0.3">
      <c r="A962" s="1" t="s">
        <v>872</v>
      </c>
      <c r="B962" s="7">
        <v>97.27</v>
      </c>
      <c r="C962" s="8">
        <v>1</v>
      </c>
      <c r="D962" s="1" t="s">
        <v>5</v>
      </c>
      <c r="E962" s="5">
        <f>FurnitureData[[#This Row],[price]]*FurnitureData[[#This Row],[sold]]</f>
        <v>97.27</v>
      </c>
      <c r="F962" t="str">
        <f>IF(FurnitureData[[#This Row],[price]]&lt;50,"Under 50",IF(FurnitureData[[#This Row],[price]]&lt;100,"50-100",IF(FurnitureData[[#This Row],[price]]&lt;200,"100-200","Over 200")))</f>
        <v>50-100</v>
      </c>
      <c r="G962" t="str">
        <f>IF(FurnitureData[[#This Row],[sold]]=0,"No Sales",IF(FurnitureData[[#This Row],[sold]]&lt;=10,"Low Sales",IF(FurnitureData[[#This Row],[sold]]&lt;=50,"Medium Sales","High Sales")))</f>
        <v>Low Sales</v>
      </c>
      <c r="H962" s="1">
        <f>IF(FurnitureData[[#This Row],[price]]&gt;0,FurnitureData[[#This Row],[sold]]/FurnitureData[[#This Row],[price]],0)</f>
        <v>1.0280662074637606E-2</v>
      </c>
      <c r="I962" s="1">
        <f>LEN(FurnitureData[[#This Row],[productTitle]])</f>
        <v>103</v>
      </c>
      <c r="J962" s="1"/>
    </row>
    <row r="963" spans="1:10" x14ac:dyDescent="0.3">
      <c r="A963" s="1" t="s">
        <v>873</v>
      </c>
      <c r="B963" s="7">
        <v>47.33</v>
      </c>
      <c r="C963" s="8">
        <v>4</v>
      </c>
      <c r="D963" s="1" t="s">
        <v>5</v>
      </c>
      <c r="E963" s="5">
        <f>FurnitureData[[#This Row],[price]]*FurnitureData[[#This Row],[sold]]</f>
        <v>189.32</v>
      </c>
      <c r="F963" t="str">
        <f>IF(FurnitureData[[#This Row],[price]]&lt;50,"Under 50",IF(FurnitureData[[#This Row],[price]]&lt;100,"50-100",IF(FurnitureData[[#This Row],[price]]&lt;200,"100-200","Over 200")))</f>
        <v>Under 50</v>
      </c>
      <c r="G963" t="str">
        <f>IF(FurnitureData[[#This Row],[sold]]=0,"No Sales",IF(FurnitureData[[#This Row],[sold]]&lt;=10,"Low Sales",IF(FurnitureData[[#This Row],[sold]]&lt;=50,"Medium Sales","High Sales")))</f>
        <v>Low Sales</v>
      </c>
      <c r="H963" s="1">
        <f>IF(FurnitureData[[#This Row],[price]]&gt;0,FurnitureData[[#This Row],[sold]]/FurnitureData[[#This Row],[price]],0)</f>
        <v>8.4512993872807946E-2</v>
      </c>
      <c r="I963" s="1">
        <f>LEN(FurnitureData[[#This Row],[productTitle]])</f>
        <v>113</v>
      </c>
      <c r="J963" s="1"/>
    </row>
    <row r="964" spans="1:10" x14ac:dyDescent="0.3">
      <c r="A964" s="1" t="s">
        <v>874</v>
      </c>
      <c r="B964" s="7">
        <v>189.19</v>
      </c>
      <c r="C964" s="8">
        <v>0</v>
      </c>
      <c r="D964" s="1" t="s">
        <v>5</v>
      </c>
      <c r="E964" s="5">
        <f>FurnitureData[[#This Row],[price]]*FurnitureData[[#This Row],[sold]]</f>
        <v>0</v>
      </c>
      <c r="F964" t="str">
        <f>IF(FurnitureData[[#This Row],[price]]&lt;50,"Under 50",IF(FurnitureData[[#This Row],[price]]&lt;100,"50-100",IF(FurnitureData[[#This Row],[price]]&lt;200,"100-200","Over 200")))</f>
        <v>100-200</v>
      </c>
      <c r="G964" t="str">
        <f>IF(FurnitureData[[#This Row],[sold]]=0,"No Sales",IF(FurnitureData[[#This Row],[sold]]&lt;=10,"Low Sales",IF(FurnitureData[[#This Row],[sold]]&lt;=50,"Medium Sales","High Sales")))</f>
        <v>No Sales</v>
      </c>
      <c r="H964" s="1">
        <f>IF(FurnitureData[[#This Row],[price]]&gt;0,FurnitureData[[#This Row],[sold]]/FurnitureData[[#This Row],[price]],0)</f>
        <v>0</v>
      </c>
      <c r="I964" s="1">
        <f>LEN(FurnitureData[[#This Row],[productTitle]])</f>
        <v>127</v>
      </c>
      <c r="J964" s="1"/>
    </row>
    <row r="965" spans="1:10" x14ac:dyDescent="0.3">
      <c r="A965" s="1" t="s">
        <v>875</v>
      </c>
      <c r="B965" s="7">
        <v>143.83000000000001</v>
      </c>
      <c r="C965" s="8">
        <v>0</v>
      </c>
      <c r="D965" s="1" t="s">
        <v>5</v>
      </c>
      <c r="E965" s="5">
        <f>FurnitureData[[#This Row],[price]]*FurnitureData[[#This Row],[sold]]</f>
        <v>0</v>
      </c>
      <c r="F965" t="str">
        <f>IF(FurnitureData[[#This Row],[price]]&lt;50,"Under 50",IF(FurnitureData[[#This Row],[price]]&lt;100,"50-100",IF(FurnitureData[[#This Row],[price]]&lt;200,"100-200","Over 200")))</f>
        <v>100-200</v>
      </c>
      <c r="G965" t="str">
        <f>IF(FurnitureData[[#This Row],[sold]]=0,"No Sales",IF(FurnitureData[[#This Row],[sold]]&lt;=10,"Low Sales",IF(FurnitureData[[#This Row],[sold]]&lt;=50,"Medium Sales","High Sales")))</f>
        <v>No Sales</v>
      </c>
      <c r="H965" s="1">
        <f>IF(FurnitureData[[#This Row],[price]]&gt;0,FurnitureData[[#This Row],[sold]]/FurnitureData[[#This Row],[price]],0)</f>
        <v>0</v>
      </c>
      <c r="I965" s="1">
        <f>LEN(FurnitureData[[#This Row],[productTitle]])</f>
        <v>113</v>
      </c>
      <c r="J965" s="1"/>
    </row>
    <row r="966" spans="1:10" x14ac:dyDescent="0.3">
      <c r="A966" s="1" t="s">
        <v>876</v>
      </c>
      <c r="B966" s="7">
        <v>26.5</v>
      </c>
      <c r="C966" s="8">
        <v>1</v>
      </c>
      <c r="D966" s="1" t="s">
        <v>5</v>
      </c>
      <c r="E966" s="5">
        <f>FurnitureData[[#This Row],[price]]*FurnitureData[[#This Row],[sold]]</f>
        <v>26.5</v>
      </c>
      <c r="F966" t="str">
        <f>IF(FurnitureData[[#This Row],[price]]&lt;50,"Under 50",IF(FurnitureData[[#This Row],[price]]&lt;100,"50-100",IF(FurnitureData[[#This Row],[price]]&lt;200,"100-200","Over 200")))</f>
        <v>Under 50</v>
      </c>
      <c r="G966" t="str">
        <f>IF(FurnitureData[[#This Row],[sold]]=0,"No Sales",IF(FurnitureData[[#This Row],[sold]]&lt;=10,"Low Sales",IF(FurnitureData[[#This Row],[sold]]&lt;=50,"Medium Sales","High Sales")))</f>
        <v>Low Sales</v>
      </c>
      <c r="H966" s="1">
        <f>IF(FurnitureData[[#This Row],[price]]&gt;0,FurnitureData[[#This Row],[sold]]/FurnitureData[[#This Row],[price]],0)</f>
        <v>3.7735849056603772E-2</v>
      </c>
      <c r="I966" s="1">
        <f>LEN(FurnitureData[[#This Row],[productTitle]])</f>
        <v>94</v>
      </c>
      <c r="J966" s="1"/>
    </row>
    <row r="967" spans="1:10" x14ac:dyDescent="0.3">
      <c r="A967" s="1" t="s">
        <v>877</v>
      </c>
      <c r="B967" s="7">
        <v>188.03</v>
      </c>
      <c r="C967" s="8">
        <v>0</v>
      </c>
      <c r="D967" s="1" t="s">
        <v>5</v>
      </c>
      <c r="E967" s="5">
        <f>FurnitureData[[#This Row],[price]]*FurnitureData[[#This Row],[sold]]</f>
        <v>0</v>
      </c>
      <c r="F967" t="str">
        <f>IF(FurnitureData[[#This Row],[price]]&lt;50,"Under 50",IF(FurnitureData[[#This Row],[price]]&lt;100,"50-100",IF(FurnitureData[[#This Row],[price]]&lt;200,"100-200","Over 200")))</f>
        <v>100-200</v>
      </c>
      <c r="G967" t="str">
        <f>IF(FurnitureData[[#This Row],[sold]]=0,"No Sales",IF(FurnitureData[[#This Row],[sold]]&lt;=10,"Low Sales",IF(FurnitureData[[#This Row],[sold]]&lt;=50,"Medium Sales","High Sales")))</f>
        <v>No Sales</v>
      </c>
      <c r="H967" s="1">
        <f>IF(FurnitureData[[#This Row],[price]]&gt;0,FurnitureData[[#This Row],[sold]]/FurnitureData[[#This Row],[price]],0)</f>
        <v>0</v>
      </c>
      <c r="I967" s="1">
        <f>LEN(FurnitureData[[#This Row],[productTitle]])</f>
        <v>128</v>
      </c>
      <c r="J967" s="1"/>
    </row>
    <row r="968" spans="1:10" x14ac:dyDescent="0.3">
      <c r="A968" s="1" t="s">
        <v>878</v>
      </c>
      <c r="B968" s="7">
        <v>154.5</v>
      </c>
      <c r="C968" s="8">
        <v>3</v>
      </c>
      <c r="D968" s="1" t="s">
        <v>5</v>
      </c>
      <c r="E968" s="5">
        <f>FurnitureData[[#This Row],[price]]*FurnitureData[[#This Row],[sold]]</f>
        <v>463.5</v>
      </c>
      <c r="F968" t="str">
        <f>IF(FurnitureData[[#This Row],[price]]&lt;50,"Under 50",IF(FurnitureData[[#This Row],[price]]&lt;100,"50-100",IF(FurnitureData[[#This Row],[price]]&lt;200,"100-200","Over 200")))</f>
        <v>100-200</v>
      </c>
      <c r="G968" t="str">
        <f>IF(FurnitureData[[#This Row],[sold]]=0,"No Sales",IF(FurnitureData[[#This Row],[sold]]&lt;=10,"Low Sales",IF(FurnitureData[[#This Row],[sold]]&lt;=50,"Medium Sales","High Sales")))</f>
        <v>Low Sales</v>
      </c>
      <c r="H968" s="1">
        <f>IF(FurnitureData[[#This Row],[price]]&gt;0,FurnitureData[[#This Row],[sold]]/FurnitureData[[#This Row],[price]],0)</f>
        <v>1.9417475728155338E-2</v>
      </c>
      <c r="I968" s="1">
        <f>LEN(FurnitureData[[#This Row],[productTitle]])</f>
        <v>124</v>
      </c>
      <c r="J968" s="1"/>
    </row>
    <row r="969" spans="1:10" x14ac:dyDescent="0.3">
      <c r="A969" s="1" t="s">
        <v>879</v>
      </c>
      <c r="B969" s="7">
        <v>139.63</v>
      </c>
      <c r="C969" s="8">
        <v>0</v>
      </c>
      <c r="D969" s="1" t="s">
        <v>5</v>
      </c>
      <c r="E969" s="5">
        <f>FurnitureData[[#This Row],[price]]*FurnitureData[[#This Row],[sold]]</f>
        <v>0</v>
      </c>
      <c r="F969" t="str">
        <f>IF(FurnitureData[[#This Row],[price]]&lt;50,"Under 50",IF(FurnitureData[[#This Row],[price]]&lt;100,"50-100",IF(FurnitureData[[#This Row],[price]]&lt;200,"100-200","Over 200")))</f>
        <v>100-200</v>
      </c>
      <c r="G969" t="str">
        <f>IF(FurnitureData[[#This Row],[sold]]=0,"No Sales",IF(FurnitureData[[#This Row],[sold]]&lt;=10,"Low Sales",IF(FurnitureData[[#This Row],[sold]]&lt;=50,"Medium Sales","High Sales")))</f>
        <v>No Sales</v>
      </c>
      <c r="H969" s="1">
        <f>IF(FurnitureData[[#This Row],[price]]&gt;0,FurnitureData[[#This Row],[sold]]/FurnitureData[[#This Row],[price]],0)</f>
        <v>0</v>
      </c>
      <c r="I969" s="1">
        <f>LEN(FurnitureData[[#This Row],[productTitle]])</f>
        <v>50</v>
      </c>
      <c r="J969" s="1"/>
    </row>
    <row r="970" spans="1:10" x14ac:dyDescent="0.3">
      <c r="A970" s="1" t="s">
        <v>880</v>
      </c>
      <c r="B970" s="7">
        <v>187.95</v>
      </c>
      <c r="C970" s="8">
        <v>3</v>
      </c>
      <c r="D970" s="1" t="s">
        <v>5</v>
      </c>
      <c r="E970" s="5">
        <f>FurnitureData[[#This Row],[price]]*FurnitureData[[#This Row],[sold]]</f>
        <v>563.84999999999991</v>
      </c>
      <c r="F970" t="str">
        <f>IF(FurnitureData[[#This Row],[price]]&lt;50,"Under 50",IF(FurnitureData[[#This Row],[price]]&lt;100,"50-100",IF(FurnitureData[[#This Row],[price]]&lt;200,"100-200","Over 200")))</f>
        <v>100-200</v>
      </c>
      <c r="G970" t="str">
        <f>IF(FurnitureData[[#This Row],[sold]]=0,"No Sales",IF(FurnitureData[[#This Row],[sold]]&lt;=10,"Low Sales",IF(FurnitureData[[#This Row],[sold]]&lt;=50,"Medium Sales","High Sales")))</f>
        <v>Low Sales</v>
      </c>
      <c r="H970" s="1">
        <f>IF(FurnitureData[[#This Row],[price]]&gt;0,FurnitureData[[#This Row],[sold]]/FurnitureData[[#This Row],[price]],0)</f>
        <v>1.596169193934557E-2</v>
      </c>
      <c r="I970" s="1">
        <f>LEN(FurnitureData[[#This Row],[productTitle]])</f>
        <v>124</v>
      </c>
      <c r="J970" s="1"/>
    </row>
    <row r="971" spans="1:10" x14ac:dyDescent="0.3">
      <c r="A971" s="1" t="s">
        <v>881</v>
      </c>
      <c r="B971" s="7">
        <v>171.76</v>
      </c>
      <c r="C971" s="8">
        <v>2</v>
      </c>
      <c r="D971" s="1" t="s">
        <v>5</v>
      </c>
      <c r="E971" s="5">
        <f>FurnitureData[[#This Row],[price]]*FurnitureData[[#This Row],[sold]]</f>
        <v>343.52</v>
      </c>
      <c r="F971" t="str">
        <f>IF(FurnitureData[[#This Row],[price]]&lt;50,"Under 50",IF(FurnitureData[[#This Row],[price]]&lt;100,"50-100",IF(FurnitureData[[#This Row],[price]]&lt;200,"100-200","Over 200")))</f>
        <v>100-200</v>
      </c>
      <c r="G971" t="str">
        <f>IF(FurnitureData[[#This Row],[sold]]=0,"No Sales",IF(FurnitureData[[#This Row],[sold]]&lt;=10,"Low Sales",IF(FurnitureData[[#This Row],[sold]]&lt;=50,"Medium Sales","High Sales")))</f>
        <v>Low Sales</v>
      </c>
      <c r="H971" s="1">
        <f>IF(FurnitureData[[#This Row],[price]]&gt;0,FurnitureData[[#This Row],[sold]]/FurnitureData[[#This Row],[price]],0)</f>
        <v>1.1644154634373545E-2</v>
      </c>
      <c r="I971" s="1">
        <f>LEN(FurnitureData[[#This Row],[productTitle]])</f>
        <v>124</v>
      </c>
      <c r="J971" s="1"/>
    </row>
    <row r="972" spans="1:10" x14ac:dyDescent="0.3">
      <c r="A972" s="1" t="s">
        <v>882</v>
      </c>
      <c r="B972" s="7">
        <v>261.54000000000002</v>
      </c>
      <c r="C972" s="8">
        <v>7</v>
      </c>
      <c r="D972" s="1" t="s">
        <v>5</v>
      </c>
      <c r="E972" s="5">
        <f>FurnitureData[[#This Row],[price]]*FurnitureData[[#This Row],[sold]]</f>
        <v>1830.7800000000002</v>
      </c>
      <c r="F972" t="str">
        <f>IF(FurnitureData[[#This Row],[price]]&lt;50,"Under 50",IF(FurnitureData[[#This Row],[price]]&lt;100,"50-100",IF(FurnitureData[[#This Row],[price]]&lt;200,"100-200","Over 200")))</f>
        <v>Over 200</v>
      </c>
      <c r="G972" t="str">
        <f>IF(FurnitureData[[#This Row],[sold]]=0,"No Sales",IF(FurnitureData[[#This Row],[sold]]&lt;=10,"Low Sales",IF(FurnitureData[[#This Row],[sold]]&lt;=50,"Medium Sales","High Sales")))</f>
        <v>Low Sales</v>
      </c>
      <c r="H972" s="1">
        <f>IF(FurnitureData[[#This Row],[price]]&gt;0,FurnitureData[[#This Row],[sold]]/FurnitureData[[#This Row],[price]],0)</f>
        <v>2.6764548443832682E-2</v>
      </c>
      <c r="I972" s="1">
        <f>LEN(FurnitureData[[#This Row],[productTitle]])</f>
        <v>109</v>
      </c>
      <c r="J972" s="1"/>
    </row>
    <row r="973" spans="1:10" x14ac:dyDescent="0.3">
      <c r="A973" s="1" t="s">
        <v>883</v>
      </c>
      <c r="B973" s="7">
        <v>143.93</v>
      </c>
      <c r="C973" s="8">
        <v>1</v>
      </c>
      <c r="D973" s="1" t="s">
        <v>5</v>
      </c>
      <c r="E973" s="5">
        <f>FurnitureData[[#This Row],[price]]*FurnitureData[[#This Row],[sold]]</f>
        <v>143.93</v>
      </c>
      <c r="F973" t="str">
        <f>IF(FurnitureData[[#This Row],[price]]&lt;50,"Under 50",IF(FurnitureData[[#This Row],[price]]&lt;100,"50-100",IF(FurnitureData[[#This Row],[price]]&lt;200,"100-200","Over 200")))</f>
        <v>100-200</v>
      </c>
      <c r="G973" t="str">
        <f>IF(FurnitureData[[#This Row],[sold]]=0,"No Sales",IF(FurnitureData[[#This Row],[sold]]&lt;=10,"Low Sales",IF(FurnitureData[[#This Row],[sold]]&lt;=50,"Medium Sales","High Sales")))</f>
        <v>Low Sales</v>
      </c>
      <c r="H973" s="1">
        <f>IF(FurnitureData[[#This Row],[price]]&gt;0,FurnitureData[[#This Row],[sold]]/FurnitureData[[#This Row],[price]],0)</f>
        <v>6.9478218578475645E-3</v>
      </c>
      <c r="I973" s="1">
        <f>LEN(FurnitureData[[#This Row],[productTitle]])</f>
        <v>109</v>
      </c>
      <c r="J973" s="1"/>
    </row>
    <row r="974" spans="1:10" x14ac:dyDescent="0.3">
      <c r="A974" s="1" t="s">
        <v>884</v>
      </c>
      <c r="B974" s="7">
        <v>136.66</v>
      </c>
      <c r="C974" s="8">
        <v>0</v>
      </c>
      <c r="D974" s="1" t="s">
        <v>5</v>
      </c>
      <c r="E974" s="5">
        <f>FurnitureData[[#This Row],[price]]*FurnitureData[[#This Row],[sold]]</f>
        <v>0</v>
      </c>
      <c r="F974" t="str">
        <f>IF(FurnitureData[[#This Row],[price]]&lt;50,"Under 50",IF(FurnitureData[[#This Row],[price]]&lt;100,"50-100",IF(FurnitureData[[#This Row],[price]]&lt;200,"100-200","Over 200")))</f>
        <v>100-200</v>
      </c>
      <c r="G974" t="str">
        <f>IF(FurnitureData[[#This Row],[sold]]=0,"No Sales",IF(FurnitureData[[#This Row],[sold]]&lt;=10,"Low Sales",IF(FurnitureData[[#This Row],[sold]]&lt;=50,"Medium Sales","High Sales")))</f>
        <v>No Sales</v>
      </c>
      <c r="H974" s="1">
        <f>IF(FurnitureData[[#This Row],[price]]&gt;0,FurnitureData[[#This Row],[sold]]/FurnitureData[[#This Row],[price]],0)</f>
        <v>0</v>
      </c>
      <c r="I974" s="1">
        <f>LEN(FurnitureData[[#This Row],[productTitle]])</f>
        <v>112</v>
      </c>
      <c r="J974" s="1"/>
    </row>
    <row r="975" spans="1:10" x14ac:dyDescent="0.3">
      <c r="A975" s="1" t="s">
        <v>885</v>
      </c>
      <c r="B975" s="7">
        <v>50.42</v>
      </c>
      <c r="C975" s="8">
        <v>10</v>
      </c>
      <c r="D975" s="1" t="s">
        <v>5</v>
      </c>
      <c r="E975" s="5">
        <f>FurnitureData[[#This Row],[price]]*FurnitureData[[#This Row],[sold]]</f>
        <v>504.20000000000005</v>
      </c>
      <c r="F975" t="str">
        <f>IF(FurnitureData[[#This Row],[price]]&lt;50,"Under 50",IF(FurnitureData[[#This Row],[price]]&lt;100,"50-100",IF(FurnitureData[[#This Row],[price]]&lt;200,"100-200","Over 200")))</f>
        <v>50-100</v>
      </c>
      <c r="G975" t="str">
        <f>IF(FurnitureData[[#This Row],[sold]]=0,"No Sales",IF(FurnitureData[[#This Row],[sold]]&lt;=10,"Low Sales",IF(FurnitureData[[#This Row],[sold]]&lt;=50,"Medium Sales","High Sales")))</f>
        <v>Low Sales</v>
      </c>
      <c r="H975" s="1">
        <f>IF(FurnitureData[[#This Row],[price]]&gt;0,FurnitureData[[#This Row],[sold]]/FurnitureData[[#This Row],[price]],0)</f>
        <v>0.19833399444664815</v>
      </c>
      <c r="I975" s="1">
        <f>LEN(FurnitureData[[#This Row],[productTitle]])</f>
        <v>70</v>
      </c>
      <c r="J975" s="1"/>
    </row>
    <row r="976" spans="1:10" x14ac:dyDescent="0.3">
      <c r="A976" s="1" t="s">
        <v>886</v>
      </c>
      <c r="B976" s="7">
        <v>245.91</v>
      </c>
      <c r="C976" s="8">
        <v>3</v>
      </c>
      <c r="D976" s="1" t="s">
        <v>5</v>
      </c>
      <c r="E976" s="5">
        <f>FurnitureData[[#This Row],[price]]*FurnitureData[[#This Row],[sold]]</f>
        <v>737.73</v>
      </c>
      <c r="F976" t="str">
        <f>IF(FurnitureData[[#This Row],[price]]&lt;50,"Under 50",IF(FurnitureData[[#This Row],[price]]&lt;100,"50-100",IF(FurnitureData[[#This Row],[price]]&lt;200,"100-200","Over 200")))</f>
        <v>Over 200</v>
      </c>
      <c r="G976" t="str">
        <f>IF(FurnitureData[[#This Row],[sold]]=0,"No Sales",IF(FurnitureData[[#This Row],[sold]]&lt;=10,"Low Sales",IF(FurnitureData[[#This Row],[sold]]&lt;=50,"Medium Sales","High Sales")))</f>
        <v>Low Sales</v>
      </c>
      <c r="H976" s="1">
        <f>IF(FurnitureData[[#This Row],[price]]&gt;0,FurnitureData[[#This Row],[sold]]/FurnitureData[[#This Row],[price]],0)</f>
        <v>1.2199585214102721E-2</v>
      </c>
      <c r="I976" s="1">
        <f>LEN(FurnitureData[[#This Row],[productTitle]])</f>
        <v>126</v>
      </c>
      <c r="J976" s="1"/>
    </row>
    <row r="977" spans="1:10" x14ac:dyDescent="0.3">
      <c r="A977" s="1" t="s">
        <v>887</v>
      </c>
      <c r="B977" s="7">
        <v>102.19</v>
      </c>
      <c r="C977" s="8">
        <v>8</v>
      </c>
      <c r="D977" s="1" t="s">
        <v>5</v>
      </c>
      <c r="E977" s="5">
        <f>FurnitureData[[#This Row],[price]]*FurnitureData[[#This Row],[sold]]</f>
        <v>817.52</v>
      </c>
      <c r="F977" t="str">
        <f>IF(FurnitureData[[#This Row],[price]]&lt;50,"Under 50",IF(FurnitureData[[#This Row],[price]]&lt;100,"50-100",IF(FurnitureData[[#This Row],[price]]&lt;200,"100-200","Over 200")))</f>
        <v>100-200</v>
      </c>
      <c r="G977" t="str">
        <f>IF(FurnitureData[[#This Row],[sold]]=0,"No Sales",IF(FurnitureData[[#This Row],[sold]]&lt;=10,"Low Sales",IF(FurnitureData[[#This Row],[sold]]&lt;=50,"Medium Sales","High Sales")))</f>
        <v>Low Sales</v>
      </c>
      <c r="H977" s="1">
        <f>IF(FurnitureData[[#This Row],[price]]&gt;0,FurnitureData[[#This Row],[sold]]/FurnitureData[[#This Row],[price]],0)</f>
        <v>7.8285546530971722E-2</v>
      </c>
      <c r="I977" s="1">
        <f>LEN(FurnitureData[[#This Row],[productTitle]])</f>
        <v>104</v>
      </c>
      <c r="J977" s="1"/>
    </row>
    <row r="978" spans="1:10" x14ac:dyDescent="0.3">
      <c r="A978" s="1" t="s">
        <v>888</v>
      </c>
      <c r="B978" s="7">
        <v>27.93</v>
      </c>
      <c r="C978" s="8">
        <v>5</v>
      </c>
      <c r="D978" s="1" t="s">
        <v>5</v>
      </c>
      <c r="E978" s="5">
        <f>FurnitureData[[#This Row],[price]]*FurnitureData[[#This Row],[sold]]</f>
        <v>139.65</v>
      </c>
      <c r="F978" t="str">
        <f>IF(FurnitureData[[#This Row],[price]]&lt;50,"Under 50",IF(FurnitureData[[#This Row],[price]]&lt;100,"50-100",IF(FurnitureData[[#This Row],[price]]&lt;200,"100-200","Over 200")))</f>
        <v>Under 50</v>
      </c>
      <c r="G978" t="str">
        <f>IF(FurnitureData[[#This Row],[sold]]=0,"No Sales",IF(FurnitureData[[#This Row],[sold]]&lt;=10,"Low Sales",IF(FurnitureData[[#This Row],[sold]]&lt;=50,"Medium Sales","High Sales")))</f>
        <v>Low Sales</v>
      </c>
      <c r="H978" s="1">
        <f>IF(FurnitureData[[#This Row],[price]]&gt;0,FurnitureData[[#This Row],[sold]]/FurnitureData[[#This Row],[price]],0)</f>
        <v>0.17901897601145722</v>
      </c>
      <c r="I978" s="1">
        <f>LEN(FurnitureData[[#This Row],[productTitle]])</f>
        <v>116</v>
      </c>
      <c r="J978" s="1"/>
    </row>
    <row r="979" spans="1:10" x14ac:dyDescent="0.3">
      <c r="A979" s="1" t="s">
        <v>889</v>
      </c>
      <c r="B979" s="7">
        <v>248.6</v>
      </c>
      <c r="C979" s="8">
        <v>16</v>
      </c>
      <c r="D979" s="1" t="s">
        <v>5</v>
      </c>
      <c r="E979" s="5">
        <f>FurnitureData[[#This Row],[price]]*FurnitureData[[#This Row],[sold]]</f>
        <v>3977.6</v>
      </c>
      <c r="F979" t="str">
        <f>IF(FurnitureData[[#This Row],[price]]&lt;50,"Under 50",IF(FurnitureData[[#This Row],[price]]&lt;100,"50-100",IF(FurnitureData[[#This Row],[price]]&lt;200,"100-200","Over 200")))</f>
        <v>Over 200</v>
      </c>
      <c r="G979" t="str">
        <f>IF(FurnitureData[[#This Row],[sold]]=0,"No Sales",IF(FurnitureData[[#This Row],[sold]]&lt;=10,"Low Sales",IF(FurnitureData[[#This Row],[sold]]&lt;=50,"Medium Sales","High Sales")))</f>
        <v>Medium Sales</v>
      </c>
      <c r="H979" s="1">
        <f>IF(FurnitureData[[#This Row],[price]]&gt;0,FurnitureData[[#This Row],[sold]]/FurnitureData[[#This Row],[price]],0)</f>
        <v>6.4360418342719231E-2</v>
      </c>
      <c r="I979" s="1">
        <f>LEN(FurnitureData[[#This Row],[productTitle]])</f>
        <v>127</v>
      </c>
      <c r="J979" s="1"/>
    </row>
    <row r="980" spans="1:10" x14ac:dyDescent="0.3">
      <c r="A980" s="1" t="s">
        <v>890</v>
      </c>
      <c r="B980" s="7">
        <v>12.11</v>
      </c>
      <c r="C980" s="8">
        <v>2</v>
      </c>
      <c r="D980" s="1" t="s">
        <v>1830</v>
      </c>
      <c r="E980" s="5">
        <f>FurnitureData[[#This Row],[price]]*FurnitureData[[#This Row],[sold]]</f>
        <v>24.22</v>
      </c>
      <c r="F980" t="str">
        <f>IF(FurnitureData[[#This Row],[price]]&lt;50,"Under 50",IF(FurnitureData[[#This Row],[price]]&lt;100,"50-100",IF(FurnitureData[[#This Row],[price]]&lt;200,"100-200","Over 200")))</f>
        <v>Under 50</v>
      </c>
      <c r="G980" t="str">
        <f>IF(FurnitureData[[#This Row],[sold]]=0,"No Sales",IF(FurnitureData[[#This Row],[sold]]&lt;=10,"Low Sales",IF(FurnitureData[[#This Row],[sold]]&lt;=50,"Medium Sales","High Sales")))</f>
        <v>Low Sales</v>
      </c>
      <c r="H980" s="1">
        <f>IF(FurnitureData[[#This Row],[price]]&gt;0,FurnitureData[[#This Row],[sold]]/FurnitureData[[#This Row],[price]],0)</f>
        <v>0.16515276630883569</v>
      </c>
      <c r="I980" s="1">
        <f>LEN(FurnitureData[[#This Row],[productTitle]])</f>
        <v>100</v>
      </c>
      <c r="J980" s="1"/>
    </row>
    <row r="981" spans="1:10" x14ac:dyDescent="0.3">
      <c r="A981" s="1" t="s">
        <v>891</v>
      </c>
      <c r="B981" s="7">
        <v>96.01</v>
      </c>
      <c r="C981" s="8">
        <v>1</v>
      </c>
      <c r="D981" s="1" t="s">
        <v>5</v>
      </c>
      <c r="E981" s="5">
        <f>FurnitureData[[#This Row],[price]]*FurnitureData[[#This Row],[sold]]</f>
        <v>96.01</v>
      </c>
      <c r="F981" t="str">
        <f>IF(FurnitureData[[#This Row],[price]]&lt;50,"Under 50",IF(FurnitureData[[#This Row],[price]]&lt;100,"50-100",IF(FurnitureData[[#This Row],[price]]&lt;200,"100-200","Over 200")))</f>
        <v>50-100</v>
      </c>
      <c r="G981" t="str">
        <f>IF(FurnitureData[[#This Row],[sold]]=0,"No Sales",IF(FurnitureData[[#This Row],[sold]]&lt;=10,"Low Sales",IF(FurnitureData[[#This Row],[sold]]&lt;=50,"Medium Sales","High Sales")))</f>
        <v>Low Sales</v>
      </c>
      <c r="H981" s="1">
        <f>IF(FurnitureData[[#This Row],[price]]&gt;0,FurnitureData[[#This Row],[sold]]/FurnitureData[[#This Row],[price]],0)</f>
        <v>1.0415581710238516E-2</v>
      </c>
      <c r="I981" s="1">
        <f>LEN(FurnitureData[[#This Row],[productTitle]])</f>
        <v>110</v>
      </c>
      <c r="J981" s="1"/>
    </row>
    <row r="982" spans="1:10" x14ac:dyDescent="0.3">
      <c r="A982" s="1" t="s">
        <v>892</v>
      </c>
      <c r="B982" s="7">
        <v>40.08</v>
      </c>
      <c r="C982" s="8">
        <v>4</v>
      </c>
      <c r="D982" s="1" t="s">
        <v>5</v>
      </c>
      <c r="E982" s="5">
        <f>FurnitureData[[#This Row],[price]]*FurnitureData[[#This Row],[sold]]</f>
        <v>160.32</v>
      </c>
      <c r="F982" t="str">
        <f>IF(FurnitureData[[#This Row],[price]]&lt;50,"Under 50",IF(FurnitureData[[#This Row],[price]]&lt;100,"50-100",IF(FurnitureData[[#This Row],[price]]&lt;200,"100-200","Over 200")))</f>
        <v>Under 50</v>
      </c>
      <c r="G982" t="str">
        <f>IF(FurnitureData[[#This Row],[sold]]=0,"No Sales",IF(FurnitureData[[#This Row],[sold]]&lt;=10,"Low Sales",IF(FurnitureData[[#This Row],[sold]]&lt;=50,"Medium Sales","High Sales")))</f>
        <v>Low Sales</v>
      </c>
      <c r="H982" s="1">
        <f>IF(FurnitureData[[#This Row],[price]]&gt;0,FurnitureData[[#This Row],[sold]]/FurnitureData[[#This Row],[price]],0)</f>
        <v>9.9800399201596807E-2</v>
      </c>
      <c r="I982" s="1">
        <f>LEN(FurnitureData[[#This Row],[productTitle]])</f>
        <v>116</v>
      </c>
      <c r="J982" s="1"/>
    </row>
    <row r="983" spans="1:10" x14ac:dyDescent="0.3">
      <c r="A983" s="1" t="s">
        <v>893</v>
      </c>
      <c r="B983" s="7">
        <v>144.62</v>
      </c>
      <c r="C983" s="8">
        <v>7</v>
      </c>
      <c r="D983" s="1" t="s">
        <v>5</v>
      </c>
      <c r="E983" s="5">
        <f>FurnitureData[[#This Row],[price]]*FurnitureData[[#This Row],[sold]]</f>
        <v>1012.34</v>
      </c>
      <c r="F983" t="str">
        <f>IF(FurnitureData[[#This Row],[price]]&lt;50,"Under 50",IF(FurnitureData[[#This Row],[price]]&lt;100,"50-100",IF(FurnitureData[[#This Row],[price]]&lt;200,"100-200","Over 200")))</f>
        <v>100-200</v>
      </c>
      <c r="G983" t="str">
        <f>IF(FurnitureData[[#This Row],[sold]]=0,"No Sales",IF(FurnitureData[[#This Row],[sold]]&lt;=10,"Low Sales",IF(FurnitureData[[#This Row],[sold]]&lt;=50,"Medium Sales","High Sales")))</f>
        <v>Low Sales</v>
      </c>
      <c r="H983" s="1">
        <f>IF(FurnitureData[[#This Row],[price]]&gt;0,FurnitureData[[#This Row],[sold]]/FurnitureData[[#This Row],[price]],0)</f>
        <v>4.8402710551790899E-2</v>
      </c>
      <c r="I983" s="1">
        <f>LEN(FurnitureData[[#This Row],[productTitle]])</f>
        <v>104</v>
      </c>
      <c r="J983" s="1"/>
    </row>
    <row r="984" spans="1:10" x14ac:dyDescent="0.3">
      <c r="A984" s="1" t="s">
        <v>894</v>
      </c>
      <c r="B984" s="7">
        <v>23.43</v>
      </c>
      <c r="C984" s="8">
        <v>1</v>
      </c>
      <c r="D984" s="1" t="s">
        <v>5</v>
      </c>
      <c r="E984" s="5">
        <f>FurnitureData[[#This Row],[price]]*FurnitureData[[#This Row],[sold]]</f>
        <v>23.43</v>
      </c>
      <c r="F984" t="str">
        <f>IF(FurnitureData[[#This Row],[price]]&lt;50,"Under 50",IF(FurnitureData[[#This Row],[price]]&lt;100,"50-100",IF(FurnitureData[[#This Row],[price]]&lt;200,"100-200","Over 200")))</f>
        <v>Under 50</v>
      </c>
      <c r="G984" t="str">
        <f>IF(FurnitureData[[#This Row],[sold]]=0,"No Sales",IF(FurnitureData[[#This Row],[sold]]&lt;=10,"Low Sales",IF(FurnitureData[[#This Row],[sold]]&lt;=50,"Medium Sales","High Sales")))</f>
        <v>Low Sales</v>
      </c>
      <c r="H984" s="1">
        <f>IF(FurnitureData[[#This Row],[price]]&gt;0,FurnitureData[[#This Row],[sold]]/FurnitureData[[#This Row],[price]],0)</f>
        <v>4.2680324370465213E-2</v>
      </c>
      <c r="I984" s="1">
        <f>LEN(FurnitureData[[#This Row],[productTitle]])</f>
        <v>122</v>
      </c>
      <c r="J984" s="1"/>
    </row>
    <row r="985" spans="1:10" x14ac:dyDescent="0.3">
      <c r="A985" s="1" t="s">
        <v>895</v>
      </c>
      <c r="B985" s="7">
        <v>235.34</v>
      </c>
      <c r="C985" s="8">
        <v>0</v>
      </c>
      <c r="D985" s="1" t="s">
        <v>5</v>
      </c>
      <c r="E985" s="5">
        <f>FurnitureData[[#This Row],[price]]*FurnitureData[[#This Row],[sold]]</f>
        <v>0</v>
      </c>
      <c r="F985" t="str">
        <f>IF(FurnitureData[[#This Row],[price]]&lt;50,"Under 50",IF(FurnitureData[[#This Row],[price]]&lt;100,"50-100",IF(FurnitureData[[#This Row],[price]]&lt;200,"100-200","Over 200")))</f>
        <v>Over 200</v>
      </c>
      <c r="G985" t="str">
        <f>IF(FurnitureData[[#This Row],[sold]]=0,"No Sales",IF(FurnitureData[[#This Row],[sold]]&lt;=10,"Low Sales",IF(FurnitureData[[#This Row],[sold]]&lt;=50,"Medium Sales","High Sales")))</f>
        <v>No Sales</v>
      </c>
      <c r="H985" s="1">
        <f>IF(FurnitureData[[#This Row],[price]]&gt;0,FurnitureData[[#This Row],[sold]]/FurnitureData[[#This Row],[price]],0)</f>
        <v>0</v>
      </c>
      <c r="I985" s="1">
        <f>LEN(FurnitureData[[#This Row],[productTitle]])</f>
        <v>127</v>
      </c>
      <c r="J985" s="1"/>
    </row>
    <row r="986" spans="1:10" x14ac:dyDescent="0.3">
      <c r="A986" s="1" t="s">
        <v>896</v>
      </c>
      <c r="B986" s="7">
        <v>215.68</v>
      </c>
      <c r="C986" s="8">
        <v>1</v>
      </c>
      <c r="D986" s="1" t="s">
        <v>5</v>
      </c>
      <c r="E986" s="5">
        <f>FurnitureData[[#This Row],[price]]*FurnitureData[[#This Row],[sold]]</f>
        <v>215.68</v>
      </c>
      <c r="F986" t="str">
        <f>IF(FurnitureData[[#This Row],[price]]&lt;50,"Under 50",IF(FurnitureData[[#This Row],[price]]&lt;100,"50-100",IF(FurnitureData[[#This Row],[price]]&lt;200,"100-200","Over 200")))</f>
        <v>Over 200</v>
      </c>
      <c r="G986" t="str">
        <f>IF(FurnitureData[[#This Row],[sold]]=0,"No Sales",IF(FurnitureData[[#This Row],[sold]]&lt;=10,"Low Sales",IF(FurnitureData[[#This Row],[sold]]&lt;=50,"Medium Sales","High Sales")))</f>
        <v>Low Sales</v>
      </c>
      <c r="H986" s="1">
        <f>IF(FurnitureData[[#This Row],[price]]&gt;0,FurnitureData[[#This Row],[sold]]/FurnitureData[[#This Row],[price]],0)</f>
        <v>4.6364985163204744E-3</v>
      </c>
      <c r="I986" s="1">
        <f>LEN(FurnitureData[[#This Row],[productTitle]])</f>
        <v>126</v>
      </c>
      <c r="J986" s="1"/>
    </row>
    <row r="987" spans="1:10" x14ac:dyDescent="0.3">
      <c r="A987" s="1" t="s">
        <v>897</v>
      </c>
      <c r="B987" s="7">
        <v>38.590000000000003</v>
      </c>
      <c r="C987" s="8">
        <v>15</v>
      </c>
      <c r="D987" s="1" t="s">
        <v>5</v>
      </c>
      <c r="E987" s="5">
        <f>FurnitureData[[#This Row],[price]]*FurnitureData[[#This Row],[sold]]</f>
        <v>578.85</v>
      </c>
      <c r="F987" t="str">
        <f>IF(FurnitureData[[#This Row],[price]]&lt;50,"Under 50",IF(FurnitureData[[#This Row],[price]]&lt;100,"50-100",IF(FurnitureData[[#This Row],[price]]&lt;200,"100-200","Over 200")))</f>
        <v>Under 50</v>
      </c>
      <c r="G987" t="str">
        <f>IF(FurnitureData[[#This Row],[sold]]=0,"No Sales",IF(FurnitureData[[#This Row],[sold]]&lt;=10,"Low Sales",IF(FurnitureData[[#This Row],[sold]]&lt;=50,"Medium Sales","High Sales")))</f>
        <v>Medium Sales</v>
      </c>
      <c r="H987" s="1">
        <f>IF(FurnitureData[[#This Row],[price]]&gt;0,FurnitureData[[#This Row],[sold]]/FurnitureData[[#This Row],[price]],0)</f>
        <v>0.38870173620108833</v>
      </c>
      <c r="I987" s="1">
        <f>LEN(FurnitureData[[#This Row],[productTitle]])</f>
        <v>128</v>
      </c>
      <c r="J987" s="1"/>
    </row>
    <row r="988" spans="1:10" x14ac:dyDescent="0.3">
      <c r="A988" s="1" t="s">
        <v>898</v>
      </c>
      <c r="B988" s="7">
        <v>199.97</v>
      </c>
      <c r="C988" s="8">
        <v>3</v>
      </c>
      <c r="D988" s="1" t="s">
        <v>5</v>
      </c>
      <c r="E988" s="5">
        <f>FurnitureData[[#This Row],[price]]*FurnitureData[[#This Row],[sold]]</f>
        <v>599.91</v>
      </c>
      <c r="F988" t="str">
        <f>IF(FurnitureData[[#This Row],[price]]&lt;50,"Under 50",IF(FurnitureData[[#This Row],[price]]&lt;100,"50-100",IF(FurnitureData[[#This Row],[price]]&lt;200,"100-200","Over 200")))</f>
        <v>100-200</v>
      </c>
      <c r="G988" t="str">
        <f>IF(FurnitureData[[#This Row],[sold]]=0,"No Sales",IF(FurnitureData[[#This Row],[sold]]&lt;=10,"Low Sales",IF(FurnitureData[[#This Row],[sold]]&lt;=50,"Medium Sales","High Sales")))</f>
        <v>Low Sales</v>
      </c>
      <c r="H988" s="1">
        <f>IF(FurnitureData[[#This Row],[price]]&gt;0,FurnitureData[[#This Row],[sold]]/FurnitureData[[#This Row],[price]],0)</f>
        <v>1.5002250337550633E-2</v>
      </c>
      <c r="I988" s="1">
        <f>LEN(FurnitureData[[#This Row],[productTitle]])</f>
        <v>95</v>
      </c>
      <c r="J988" s="1"/>
    </row>
    <row r="989" spans="1:10" x14ac:dyDescent="0.3">
      <c r="A989" s="1" t="s">
        <v>899</v>
      </c>
      <c r="B989" s="7">
        <v>71.75</v>
      </c>
      <c r="C989" s="8">
        <v>0</v>
      </c>
      <c r="D989" s="1" t="s">
        <v>5</v>
      </c>
      <c r="E989" s="5">
        <f>FurnitureData[[#This Row],[price]]*FurnitureData[[#This Row],[sold]]</f>
        <v>0</v>
      </c>
      <c r="F989" t="str">
        <f>IF(FurnitureData[[#This Row],[price]]&lt;50,"Under 50",IF(FurnitureData[[#This Row],[price]]&lt;100,"50-100",IF(FurnitureData[[#This Row],[price]]&lt;200,"100-200","Over 200")))</f>
        <v>50-100</v>
      </c>
      <c r="G989" t="str">
        <f>IF(FurnitureData[[#This Row],[sold]]=0,"No Sales",IF(FurnitureData[[#This Row],[sold]]&lt;=10,"Low Sales",IF(FurnitureData[[#This Row],[sold]]&lt;=50,"Medium Sales","High Sales")))</f>
        <v>No Sales</v>
      </c>
      <c r="H989" s="1">
        <f>IF(FurnitureData[[#This Row],[price]]&gt;0,FurnitureData[[#This Row],[sold]]/FurnitureData[[#This Row],[price]],0)</f>
        <v>0</v>
      </c>
      <c r="I989" s="1">
        <f>LEN(FurnitureData[[#This Row],[productTitle]])</f>
        <v>127</v>
      </c>
      <c r="J989" s="1"/>
    </row>
    <row r="990" spans="1:10" x14ac:dyDescent="0.3">
      <c r="A990" s="1" t="s">
        <v>900</v>
      </c>
      <c r="B990" s="7">
        <v>82.82</v>
      </c>
      <c r="C990" s="8">
        <v>15</v>
      </c>
      <c r="D990" s="1" t="s">
        <v>5</v>
      </c>
      <c r="E990" s="5">
        <f>FurnitureData[[#This Row],[price]]*FurnitureData[[#This Row],[sold]]</f>
        <v>1242.3</v>
      </c>
      <c r="F990" t="str">
        <f>IF(FurnitureData[[#This Row],[price]]&lt;50,"Under 50",IF(FurnitureData[[#This Row],[price]]&lt;100,"50-100",IF(FurnitureData[[#This Row],[price]]&lt;200,"100-200","Over 200")))</f>
        <v>50-100</v>
      </c>
      <c r="G990" t="str">
        <f>IF(FurnitureData[[#This Row],[sold]]=0,"No Sales",IF(FurnitureData[[#This Row],[sold]]&lt;=10,"Low Sales",IF(FurnitureData[[#This Row],[sold]]&lt;=50,"Medium Sales","High Sales")))</f>
        <v>Medium Sales</v>
      </c>
      <c r="H990" s="1">
        <f>IF(FurnitureData[[#This Row],[price]]&gt;0,FurnitureData[[#This Row],[sold]]/FurnitureData[[#This Row],[price]],0)</f>
        <v>0.18111567254286406</v>
      </c>
      <c r="I990" s="1">
        <f>LEN(FurnitureData[[#This Row],[productTitle]])</f>
        <v>128</v>
      </c>
      <c r="J990" s="1"/>
    </row>
    <row r="991" spans="1:10" x14ac:dyDescent="0.3">
      <c r="A991" s="1" t="s">
        <v>901</v>
      </c>
      <c r="B991" s="7">
        <v>106.15</v>
      </c>
      <c r="C991" s="8">
        <v>2</v>
      </c>
      <c r="D991" s="1" t="s">
        <v>5</v>
      </c>
      <c r="E991" s="5">
        <f>FurnitureData[[#This Row],[price]]*FurnitureData[[#This Row],[sold]]</f>
        <v>212.3</v>
      </c>
      <c r="F991" t="str">
        <f>IF(FurnitureData[[#This Row],[price]]&lt;50,"Under 50",IF(FurnitureData[[#This Row],[price]]&lt;100,"50-100",IF(FurnitureData[[#This Row],[price]]&lt;200,"100-200","Over 200")))</f>
        <v>100-200</v>
      </c>
      <c r="G991" t="str">
        <f>IF(FurnitureData[[#This Row],[sold]]=0,"No Sales",IF(FurnitureData[[#This Row],[sold]]&lt;=10,"Low Sales",IF(FurnitureData[[#This Row],[sold]]&lt;=50,"Medium Sales","High Sales")))</f>
        <v>Low Sales</v>
      </c>
      <c r="H991" s="1">
        <f>IF(FurnitureData[[#This Row],[price]]&gt;0,FurnitureData[[#This Row],[sold]]/FurnitureData[[#This Row],[price]],0)</f>
        <v>1.8841262364578427E-2</v>
      </c>
      <c r="I991" s="1">
        <f>LEN(FurnitureData[[#This Row],[productTitle]])</f>
        <v>111</v>
      </c>
      <c r="J991" s="1"/>
    </row>
    <row r="992" spans="1:10" x14ac:dyDescent="0.3">
      <c r="A992" s="1" t="s">
        <v>902</v>
      </c>
      <c r="B992" s="7">
        <v>141.05000000000001</v>
      </c>
      <c r="C992" s="8">
        <v>2</v>
      </c>
      <c r="D992" s="1" t="s">
        <v>5</v>
      </c>
      <c r="E992" s="5">
        <f>FurnitureData[[#This Row],[price]]*FurnitureData[[#This Row],[sold]]</f>
        <v>282.10000000000002</v>
      </c>
      <c r="F992" t="str">
        <f>IF(FurnitureData[[#This Row],[price]]&lt;50,"Under 50",IF(FurnitureData[[#This Row],[price]]&lt;100,"50-100",IF(FurnitureData[[#This Row],[price]]&lt;200,"100-200","Over 200")))</f>
        <v>100-200</v>
      </c>
      <c r="G992" t="str">
        <f>IF(FurnitureData[[#This Row],[sold]]=0,"No Sales",IF(FurnitureData[[#This Row],[sold]]&lt;=10,"Low Sales",IF(FurnitureData[[#This Row],[sold]]&lt;=50,"Medium Sales","High Sales")))</f>
        <v>Low Sales</v>
      </c>
      <c r="H992" s="1">
        <f>IF(FurnitureData[[#This Row],[price]]&gt;0,FurnitureData[[#This Row],[sold]]/FurnitureData[[#This Row],[price]],0)</f>
        <v>1.4179369018078694E-2</v>
      </c>
      <c r="I992" s="1">
        <f>LEN(FurnitureData[[#This Row],[productTitle]])</f>
        <v>126</v>
      </c>
      <c r="J992" s="1"/>
    </row>
    <row r="993" spans="1:10" x14ac:dyDescent="0.3">
      <c r="A993" s="1" t="s">
        <v>903</v>
      </c>
      <c r="B993" s="7">
        <v>468.71</v>
      </c>
      <c r="C993" s="8">
        <v>0</v>
      </c>
      <c r="D993" s="1" t="s">
        <v>5</v>
      </c>
      <c r="E993" s="5">
        <f>FurnitureData[[#This Row],[price]]*FurnitureData[[#This Row],[sold]]</f>
        <v>0</v>
      </c>
      <c r="F993" t="str">
        <f>IF(FurnitureData[[#This Row],[price]]&lt;50,"Under 50",IF(FurnitureData[[#This Row],[price]]&lt;100,"50-100",IF(FurnitureData[[#This Row],[price]]&lt;200,"100-200","Over 200")))</f>
        <v>Over 200</v>
      </c>
      <c r="G993" t="str">
        <f>IF(FurnitureData[[#This Row],[sold]]=0,"No Sales",IF(FurnitureData[[#This Row],[sold]]&lt;=10,"Low Sales",IF(FurnitureData[[#This Row],[sold]]&lt;=50,"Medium Sales","High Sales")))</f>
        <v>No Sales</v>
      </c>
      <c r="H993" s="1">
        <f>IF(FurnitureData[[#This Row],[price]]&gt;0,FurnitureData[[#This Row],[sold]]/FurnitureData[[#This Row],[price]],0)</f>
        <v>0</v>
      </c>
      <c r="I993" s="1">
        <f>LEN(FurnitureData[[#This Row],[productTitle]])</f>
        <v>97</v>
      </c>
      <c r="J993" s="1"/>
    </row>
    <row r="994" spans="1:10" x14ac:dyDescent="0.3">
      <c r="A994" s="1" t="s">
        <v>904</v>
      </c>
      <c r="B994" s="7">
        <v>173.25</v>
      </c>
      <c r="C994" s="8">
        <v>0</v>
      </c>
      <c r="D994" s="1" t="s">
        <v>5</v>
      </c>
      <c r="E994" s="5">
        <f>FurnitureData[[#This Row],[price]]*FurnitureData[[#This Row],[sold]]</f>
        <v>0</v>
      </c>
      <c r="F994" t="str">
        <f>IF(FurnitureData[[#This Row],[price]]&lt;50,"Under 50",IF(FurnitureData[[#This Row],[price]]&lt;100,"50-100",IF(FurnitureData[[#This Row],[price]]&lt;200,"100-200","Over 200")))</f>
        <v>100-200</v>
      </c>
      <c r="G994" t="str">
        <f>IF(FurnitureData[[#This Row],[sold]]=0,"No Sales",IF(FurnitureData[[#This Row],[sold]]&lt;=10,"Low Sales",IF(FurnitureData[[#This Row],[sold]]&lt;=50,"Medium Sales","High Sales")))</f>
        <v>No Sales</v>
      </c>
      <c r="H994" s="1">
        <f>IF(FurnitureData[[#This Row],[price]]&gt;0,FurnitureData[[#This Row],[sold]]/FurnitureData[[#This Row],[price]],0)</f>
        <v>0</v>
      </c>
      <c r="I994" s="1">
        <f>LEN(FurnitureData[[#This Row],[productTitle]])</f>
        <v>110</v>
      </c>
      <c r="J994" s="1"/>
    </row>
    <row r="995" spans="1:10" x14ac:dyDescent="0.3">
      <c r="A995" s="1" t="s">
        <v>905</v>
      </c>
      <c r="B995" s="7">
        <v>12.79</v>
      </c>
      <c r="C995" s="8">
        <v>1</v>
      </c>
      <c r="D995" s="1" t="s">
        <v>5</v>
      </c>
      <c r="E995" s="5">
        <f>FurnitureData[[#This Row],[price]]*FurnitureData[[#This Row],[sold]]</f>
        <v>12.79</v>
      </c>
      <c r="F995" t="str">
        <f>IF(FurnitureData[[#This Row],[price]]&lt;50,"Under 50",IF(FurnitureData[[#This Row],[price]]&lt;100,"50-100",IF(FurnitureData[[#This Row],[price]]&lt;200,"100-200","Over 200")))</f>
        <v>Under 50</v>
      </c>
      <c r="G995" t="str">
        <f>IF(FurnitureData[[#This Row],[sold]]=0,"No Sales",IF(FurnitureData[[#This Row],[sold]]&lt;=10,"Low Sales",IF(FurnitureData[[#This Row],[sold]]&lt;=50,"Medium Sales","High Sales")))</f>
        <v>Low Sales</v>
      </c>
      <c r="H995" s="1">
        <f>IF(FurnitureData[[#This Row],[price]]&gt;0,FurnitureData[[#This Row],[sold]]/FurnitureData[[#This Row],[price]],0)</f>
        <v>7.8186082877247862E-2</v>
      </c>
      <c r="I995" s="1">
        <f>LEN(FurnitureData[[#This Row],[productTitle]])</f>
        <v>120</v>
      </c>
      <c r="J995" s="1"/>
    </row>
    <row r="996" spans="1:10" x14ac:dyDescent="0.3">
      <c r="A996" s="1" t="s">
        <v>906</v>
      </c>
      <c r="B996" s="7">
        <v>55.57</v>
      </c>
      <c r="C996" s="8">
        <v>1</v>
      </c>
      <c r="D996" s="1" t="s">
        <v>5</v>
      </c>
      <c r="E996" s="5">
        <f>FurnitureData[[#This Row],[price]]*FurnitureData[[#This Row],[sold]]</f>
        <v>55.57</v>
      </c>
      <c r="F996" t="str">
        <f>IF(FurnitureData[[#This Row],[price]]&lt;50,"Under 50",IF(FurnitureData[[#This Row],[price]]&lt;100,"50-100",IF(FurnitureData[[#This Row],[price]]&lt;200,"100-200","Over 200")))</f>
        <v>50-100</v>
      </c>
      <c r="G996" t="str">
        <f>IF(FurnitureData[[#This Row],[sold]]=0,"No Sales",IF(FurnitureData[[#This Row],[sold]]&lt;=10,"Low Sales",IF(FurnitureData[[#This Row],[sold]]&lt;=50,"Medium Sales","High Sales")))</f>
        <v>Low Sales</v>
      </c>
      <c r="H996" s="1">
        <f>IF(FurnitureData[[#This Row],[price]]&gt;0,FurnitureData[[#This Row],[sold]]/FurnitureData[[#This Row],[price]],0)</f>
        <v>1.7995321216483715E-2</v>
      </c>
      <c r="I996" s="1">
        <f>LEN(FurnitureData[[#This Row],[productTitle]])</f>
        <v>103</v>
      </c>
      <c r="J996" s="1"/>
    </row>
    <row r="997" spans="1:10" x14ac:dyDescent="0.3">
      <c r="A997" s="1" t="s">
        <v>907</v>
      </c>
      <c r="B997" s="7">
        <v>366.32</v>
      </c>
      <c r="C997" s="8">
        <v>9</v>
      </c>
      <c r="D997" s="1" t="s">
        <v>5</v>
      </c>
      <c r="E997" s="5">
        <f>FurnitureData[[#This Row],[price]]*FurnitureData[[#This Row],[sold]]</f>
        <v>3296.88</v>
      </c>
      <c r="F997" t="str">
        <f>IF(FurnitureData[[#This Row],[price]]&lt;50,"Under 50",IF(FurnitureData[[#This Row],[price]]&lt;100,"50-100",IF(FurnitureData[[#This Row],[price]]&lt;200,"100-200","Over 200")))</f>
        <v>Over 200</v>
      </c>
      <c r="G997" t="str">
        <f>IF(FurnitureData[[#This Row],[sold]]=0,"No Sales",IF(FurnitureData[[#This Row],[sold]]&lt;=10,"Low Sales",IF(FurnitureData[[#This Row],[sold]]&lt;=50,"Medium Sales","High Sales")))</f>
        <v>Low Sales</v>
      </c>
      <c r="H997" s="1">
        <f>IF(FurnitureData[[#This Row],[price]]&gt;0,FurnitureData[[#This Row],[sold]]/FurnitureData[[#This Row],[price]],0)</f>
        <v>2.4568683118584844E-2</v>
      </c>
      <c r="I997" s="1">
        <f>LEN(FurnitureData[[#This Row],[productTitle]])</f>
        <v>127</v>
      </c>
      <c r="J997" s="1"/>
    </row>
    <row r="998" spans="1:10" x14ac:dyDescent="0.3">
      <c r="A998" s="1" t="s">
        <v>908</v>
      </c>
      <c r="B998" s="7">
        <v>251.55</v>
      </c>
      <c r="C998" s="8">
        <v>0</v>
      </c>
      <c r="D998" s="1" t="s">
        <v>5</v>
      </c>
      <c r="E998" s="5">
        <f>FurnitureData[[#This Row],[price]]*FurnitureData[[#This Row],[sold]]</f>
        <v>0</v>
      </c>
      <c r="F998" t="str">
        <f>IF(FurnitureData[[#This Row],[price]]&lt;50,"Under 50",IF(FurnitureData[[#This Row],[price]]&lt;100,"50-100",IF(FurnitureData[[#This Row],[price]]&lt;200,"100-200","Over 200")))</f>
        <v>Over 200</v>
      </c>
      <c r="G998" t="str">
        <f>IF(FurnitureData[[#This Row],[sold]]=0,"No Sales",IF(FurnitureData[[#This Row],[sold]]&lt;=10,"Low Sales",IF(FurnitureData[[#This Row],[sold]]&lt;=50,"Medium Sales","High Sales")))</f>
        <v>No Sales</v>
      </c>
      <c r="H998" s="1">
        <f>IF(FurnitureData[[#This Row],[price]]&gt;0,FurnitureData[[#This Row],[sold]]/FurnitureData[[#This Row],[price]],0)</f>
        <v>0</v>
      </c>
      <c r="I998" s="1">
        <f>LEN(FurnitureData[[#This Row],[productTitle]])</f>
        <v>126</v>
      </c>
      <c r="J998" s="1"/>
    </row>
    <row r="999" spans="1:10" x14ac:dyDescent="0.3">
      <c r="A999" s="1" t="s">
        <v>909</v>
      </c>
      <c r="B999" s="7">
        <v>63.81</v>
      </c>
      <c r="C999" s="8">
        <v>6</v>
      </c>
      <c r="D999" s="1" t="s">
        <v>5</v>
      </c>
      <c r="E999" s="5">
        <f>FurnitureData[[#This Row],[price]]*FurnitureData[[#This Row],[sold]]</f>
        <v>382.86</v>
      </c>
      <c r="F999" t="str">
        <f>IF(FurnitureData[[#This Row],[price]]&lt;50,"Under 50",IF(FurnitureData[[#This Row],[price]]&lt;100,"50-100",IF(FurnitureData[[#This Row],[price]]&lt;200,"100-200","Over 200")))</f>
        <v>50-100</v>
      </c>
      <c r="G999" t="str">
        <f>IF(FurnitureData[[#This Row],[sold]]=0,"No Sales",IF(FurnitureData[[#This Row],[sold]]&lt;=10,"Low Sales",IF(FurnitureData[[#This Row],[sold]]&lt;=50,"Medium Sales","High Sales")))</f>
        <v>Low Sales</v>
      </c>
      <c r="H999" s="1">
        <f>IF(FurnitureData[[#This Row],[price]]&gt;0,FurnitureData[[#This Row],[sold]]/FurnitureData[[#This Row],[price]],0)</f>
        <v>9.4029149036201215E-2</v>
      </c>
      <c r="I999" s="1">
        <f>LEN(FurnitureData[[#This Row],[productTitle]])</f>
        <v>119</v>
      </c>
      <c r="J999" s="1"/>
    </row>
    <row r="1000" spans="1:10" x14ac:dyDescent="0.3">
      <c r="A1000" s="1" t="s">
        <v>910</v>
      </c>
      <c r="B1000" s="7">
        <v>114.08</v>
      </c>
      <c r="C1000" s="8">
        <v>3</v>
      </c>
      <c r="D1000" s="1" t="s">
        <v>5</v>
      </c>
      <c r="E1000" s="5">
        <f>FurnitureData[[#This Row],[price]]*FurnitureData[[#This Row],[sold]]</f>
        <v>342.24</v>
      </c>
      <c r="F1000" t="str">
        <f>IF(FurnitureData[[#This Row],[price]]&lt;50,"Under 50",IF(FurnitureData[[#This Row],[price]]&lt;100,"50-100",IF(FurnitureData[[#This Row],[price]]&lt;200,"100-200","Over 200")))</f>
        <v>100-200</v>
      </c>
      <c r="G1000" t="str">
        <f>IF(FurnitureData[[#This Row],[sold]]=0,"No Sales",IF(FurnitureData[[#This Row],[sold]]&lt;=10,"Low Sales",IF(FurnitureData[[#This Row],[sold]]&lt;=50,"Medium Sales","High Sales")))</f>
        <v>Low Sales</v>
      </c>
      <c r="H1000" s="1">
        <f>IF(FurnitureData[[#This Row],[price]]&gt;0,FurnitureData[[#This Row],[sold]]/FurnitureData[[#This Row],[price]],0)</f>
        <v>2.6297335203366058E-2</v>
      </c>
      <c r="I1000" s="1">
        <f>LEN(FurnitureData[[#This Row],[productTitle]])</f>
        <v>102</v>
      </c>
      <c r="J1000" s="1"/>
    </row>
    <row r="1001" spans="1:10" x14ac:dyDescent="0.3">
      <c r="A1001" s="1" t="s">
        <v>911</v>
      </c>
      <c r="B1001" s="7">
        <v>96.37</v>
      </c>
      <c r="C1001" s="8">
        <v>22</v>
      </c>
      <c r="D1001" s="1" t="s">
        <v>5</v>
      </c>
      <c r="E1001" s="5">
        <f>FurnitureData[[#This Row],[price]]*FurnitureData[[#This Row],[sold]]</f>
        <v>2120.1400000000003</v>
      </c>
      <c r="F1001" t="str">
        <f>IF(FurnitureData[[#This Row],[price]]&lt;50,"Under 50",IF(FurnitureData[[#This Row],[price]]&lt;100,"50-100",IF(FurnitureData[[#This Row],[price]]&lt;200,"100-200","Over 200")))</f>
        <v>50-100</v>
      </c>
      <c r="G1001" t="str">
        <f>IF(FurnitureData[[#This Row],[sold]]=0,"No Sales",IF(FurnitureData[[#This Row],[sold]]&lt;=10,"Low Sales",IF(FurnitureData[[#This Row],[sold]]&lt;=50,"Medium Sales","High Sales")))</f>
        <v>Medium Sales</v>
      </c>
      <c r="H1001" s="1">
        <f>IF(FurnitureData[[#This Row],[price]]&gt;0,FurnitureData[[#This Row],[sold]]/FurnitureData[[#This Row],[price]],0)</f>
        <v>0.22828681124831379</v>
      </c>
      <c r="I1001" s="1">
        <f>LEN(FurnitureData[[#This Row],[productTitle]])</f>
        <v>126</v>
      </c>
      <c r="J1001" s="1"/>
    </row>
    <row r="1002" spans="1:10" x14ac:dyDescent="0.3">
      <c r="A1002" s="1" t="s">
        <v>912</v>
      </c>
      <c r="B1002" s="7">
        <v>112.95</v>
      </c>
      <c r="C1002" s="8">
        <v>1</v>
      </c>
      <c r="D1002" s="1" t="s">
        <v>5</v>
      </c>
      <c r="E1002" s="5">
        <f>FurnitureData[[#This Row],[price]]*FurnitureData[[#This Row],[sold]]</f>
        <v>112.95</v>
      </c>
      <c r="F1002" t="str">
        <f>IF(FurnitureData[[#This Row],[price]]&lt;50,"Under 50",IF(FurnitureData[[#This Row],[price]]&lt;100,"50-100",IF(FurnitureData[[#This Row],[price]]&lt;200,"100-200","Over 200")))</f>
        <v>100-200</v>
      </c>
      <c r="G1002" t="str">
        <f>IF(FurnitureData[[#This Row],[sold]]=0,"No Sales",IF(FurnitureData[[#This Row],[sold]]&lt;=10,"Low Sales",IF(FurnitureData[[#This Row],[sold]]&lt;=50,"Medium Sales","High Sales")))</f>
        <v>Low Sales</v>
      </c>
      <c r="H1002" s="1">
        <f>IF(FurnitureData[[#This Row],[price]]&gt;0,FurnitureData[[#This Row],[sold]]/FurnitureData[[#This Row],[price]],0)</f>
        <v>8.8534749889331559E-3</v>
      </c>
      <c r="I1002" s="1">
        <f>LEN(FurnitureData[[#This Row],[productTitle]])</f>
        <v>118</v>
      </c>
      <c r="J1002" s="1"/>
    </row>
    <row r="1003" spans="1:10" x14ac:dyDescent="0.3">
      <c r="A1003" s="1" t="s">
        <v>913</v>
      </c>
      <c r="B1003" s="7">
        <v>86.45</v>
      </c>
      <c r="C1003" s="8">
        <v>8</v>
      </c>
      <c r="D1003" s="1" t="s">
        <v>5</v>
      </c>
      <c r="E1003" s="5">
        <f>FurnitureData[[#This Row],[price]]*FurnitureData[[#This Row],[sold]]</f>
        <v>691.6</v>
      </c>
      <c r="F1003" t="str">
        <f>IF(FurnitureData[[#This Row],[price]]&lt;50,"Under 50",IF(FurnitureData[[#This Row],[price]]&lt;100,"50-100",IF(FurnitureData[[#This Row],[price]]&lt;200,"100-200","Over 200")))</f>
        <v>50-100</v>
      </c>
      <c r="G1003" t="str">
        <f>IF(FurnitureData[[#This Row],[sold]]=0,"No Sales",IF(FurnitureData[[#This Row],[sold]]&lt;=10,"Low Sales",IF(FurnitureData[[#This Row],[sold]]&lt;=50,"Medium Sales","High Sales")))</f>
        <v>Low Sales</v>
      </c>
      <c r="H1003" s="1">
        <f>IF(FurnitureData[[#This Row],[price]]&gt;0,FurnitureData[[#This Row],[sold]]/FurnitureData[[#This Row],[price]],0)</f>
        <v>9.2539039907460957E-2</v>
      </c>
      <c r="I1003" s="1">
        <f>LEN(FurnitureData[[#This Row],[productTitle]])</f>
        <v>110</v>
      </c>
      <c r="J1003" s="1"/>
    </row>
    <row r="1004" spans="1:10" x14ac:dyDescent="0.3">
      <c r="A1004" s="1" t="s">
        <v>914</v>
      </c>
      <c r="B1004" s="7">
        <v>50.61</v>
      </c>
      <c r="C1004" s="8">
        <v>2</v>
      </c>
      <c r="D1004" s="1" t="s">
        <v>5</v>
      </c>
      <c r="E1004" s="5">
        <f>FurnitureData[[#This Row],[price]]*FurnitureData[[#This Row],[sold]]</f>
        <v>101.22</v>
      </c>
      <c r="F1004" t="str">
        <f>IF(FurnitureData[[#This Row],[price]]&lt;50,"Under 50",IF(FurnitureData[[#This Row],[price]]&lt;100,"50-100",IF(FurnitureData[[#This Row],[price]]&lt;200,"100-200","Over 200")))</f>
        <v>50-100</v>
      </c>
      <c r="G1004" t="str">
        <f>IF(FurnitureData[[#This Row],[sold]]=0,"No Sales",IF(FurnitureData[[#This Row],[sold]]&lt;=10,"Low Sales",IF(FurnitureData[[#This Row],[sold]]&lt;=50,"Medium Sales","High Sales")))</f>
        <v>Low Sales</v>
      </c>
      <c r="H1004" s="1">
        <f>IF(FurnitureData[[#This Row],[price]]&gt;0,FurnitureData[[#This Row],[sold]]/FurnitureData[[#This Row],[price]],0)</f>
        <v>3.9517881841533292E-2</v>
      </c>
      <c r="I1004" s="1">
        <f>LEN(FurnitureData[[#This Row],[productTitle]])</f>
        <v>128</v>
      </c>
      <c r="J1004" s="1"/>
    </row>
    <row r="1005" spans="1:10" x14ac:dyDescent="0.3">
      <c r="A1005" s="1" t="s">
        <v>915</v>
      </c>
      <c r="B1005" s="7">
        <v>10.67</v>
      </c>
      <c r="C1005" s="8">
        <v>15</v>
      </c>
      <c r="D1005" s="1" t="s">
        <v>5</v>
      </c>
      <c r="E1005" s="5">
        <f>FurnitureData[[#This Row],[price]]*FurnitureData[[#This Row],[sold]]</f>
        <v>160.05000000000001</v>
      </c>
      <c r="F1005" t="str">
        <f>IF(FurnitureData[[#This Row],[price]]&lt;50,"Under 50",IF(FurnitureData[[#This Row],[price]]&lt;100,"50-100",IF(FurnitureData[[#This Row],[price]]&lt;200,"100-200","Over 200")))</f>
        <v>Under 50</v>
      </c>
      <c r="G1005" t="str">
        <f>IF(FurnitureData[[#This Row],[sold]]=0,"No Sales",IF(FurnitureData[[#This Row],[sold]]&lt;=10,"Low Sales",IF(FurnitureData[[#This Row],[sold]]&lt;=50,"Medium Sales","High Sales")))</f>
        <v>Medium Sales</v>
      </c>
      <c r="H1005" s="1">
        <f>IF(FurnitureData[[#This Row],[price]]&gt;0,FurnitureData[[#This Row],[sold]]/FurnitureData[[#This Row],[price]],0)</f>
        <v>1.4058106841611997</v>
      </c>
      <c r="I1005" s="1">
        <f>LEN(FurnitureData[[#This Row],[productTitle]])</f>
        <v>107</v>
      </c>
      <c r="J1005" s="1"/>
    </row>
    <row r="1006" spans="1:10" x14ac:dyDescent="0.3">
      <c r="A1006" s="1" t="s">
        <v>916</v>
      </c>
      <c r="B1006" s="7">
        <v>139.52000000000001</v>
      </c>
      <c r="C1006" s="8">
        <v>1</v>
      </c>
      <c r="D1006" s="1" t="s">
        <v>5</v>
      </c>
      <c r="E1006" s="5">
        <f>FurnitureData[[#This Row],[price]]*FurnitureData[[#This Row],[sold]]</f>
        <v>139.52000000000001</v>
      </c>
      <c r="F1006" t="str">
        <f>IF(FurnitureData[[#This Row],[price]]&lt;50,"Under 50",IF(FurnitureData[[#This Row],[price]]&lt;100,"50-100",IF(FurnitureData[[#This Row],[price]]&lt;200,"100-200","Over 200")))</f>
        <v>100-200</v>
      </c>
      <c r="G1006" t="str">
        <f>IF(FurnitureData[[#This Row],[sold]]=0,"No Sales",IF(FurnitureData[[#This Row],[sold]]&lt;=10,"Low Sales",IF(FurnitureData[[#This Row],[sold]]&lt;=50,"Medium Sales","High Sales")))</f>
        <v>Low Sales</v>
      </c>
      <c r="H1006" s="1">
        <f>IF(FurnitureData[[#This Row],[price]]&gt;0,FurnitureData[[#This Row],[sold]]/FurnitureData[[#This Row],[price]],0)</f>
        <v>7.16743119266055E-3</v>
      </c>
      <c r="I1006" s="1">
        <f>LEN(FurnitureData[[#This Row],[productTitle]])</f>
        <v>117</v>
      </c>
      <c r="J1006" s="1"/>
    </row>
    <row r="1007" spans="1:10" x14ac:dyDescent="0.3">
      <c r="A1007" s="1" t="s">
        <v>917</v>
      </c>
      <c r="B1007" s="7">
        <v>245.57</v>
      </c>
      <c r="C1007" s="8">
        <v>7</v>
      </c>
      <c r="D1007" s="1" t="s">
        <v>5</v>
      </c>
      <c r="E1007" s="5">
        <f>FurnitureData[[#This Row],[price]]*FurnitureData[[#This Row],[sold]]</f>
        <v>1718.99</v>
      </c>
      <c r="F1007" t="str">
        <f>IF(FurnitureData[[#This Row],[price]]&lt;50,"Under 50",IF(FurnitureData[[#This Row],[price]]&lt;100,"50-100",IF(FurnitureData[[#This Row],[price]]&lt;200,"100-200","Over 200")))</f>
        <v>Over 200</v>
      </c>
      <c r="G1007" t="str">
        <f>IF(FurnitureData[[#This Row],[sold]]=0,"No Sales",IF(FurnitureData[[#This Row],[sold]]&lt;=10,"Low Sales",IF(FurnitureData[[#This Row],[sold]]&lt;=50,"Medium Sales","High Sales")))</f>
        <v>Low Sales</v>
      </c>
      <c r="H1007" s="1">
        <f>IF(FurnitureData[[#This Row],[price]]&gt;0,FurnitureData[[#This Row],[sold]]/FurnitureData[[#This Row],[price]],0)</f>
        <v>2.8505110559107382E-2</v>
      </c>
      <c r="I1007" s="1">
        <f>LEN(FurnitureData[[#This Row],[productTitle]])</f>
        <v>124</v>
      </c>
      <c r="J1007" s="1"/>
    </row>
    <row r="1008" spans="1:10" x14ac:dyDescent="0.3">
      <c r="A1008" s="1" t="s">
        <v>918</v>
      </c>
      <c r="B1008" s="7">
        <v>178.92</v>
      </c>
      <c r="C1008" s="8">
        <v>5</v>
      </c>
      <c r="D1008" s="1" t="s">
        <v>5</v>
      </c>
      <c r="E1008" s="5">
        <f>FurnitureData[[#This Row],[price]]*FurnitureData[[#This Row],[sold]]</f>
        <v>894.59999999999991</v>
      </c>
      <c r="F1008" t="str">
        <f>IF(FurnitureData[[#This Row],[price]]&lt;50,"Under 50",IF(FurnitureData[[#This Row],[price]]&lt;100,"50-100",IF(FurnitureData[[#This Row],[price]]&lt;200,"100-200","Over 200")))</f>
        <v>100-200</v>
      </c>
      <c r="G1008" t="str">
        <f>IF(FurnitureData[[#This Row],[sold]]=0,"No Sales",IF(FurnitureData[[#This Row],[sold]]&lt;=10,"Low Sales",IF(FurnitureData[[#This Row],[sold]]&lt;=50,"Medium Sales","High Sales")))</f>
        <v>Low Sales</v>
      </c>
      <c r="H1008" s="1">
        <f>IF(FurnitureData[[#This Row],[price]]&gt;0,FurnitureData[[#This Row],[sold]]/FurnitureData[[#This Row],[price]],0)</f>
        <v>2.794545048066175E-2</v>
      </c>
      <c r="I1008" s="1">
        <f>LEN(FurnitureData[[#This Row],[productTitle]])</f>
        <v>127</v>
      </c>
      <c r="J1008" s="1"/>
    </row>
    <row r="1009" spans="1:10" x14ac:dyDescent="0.3">
      <c r="A1009" s="1" t="s">
        <v>919</v>
      </c>
      <c r="B1009" s="7">
        <v>33.11</v>
      </c>
      <c r="C1009" s="8">
        <v>2</v>
      </c>
      <c r="D1009" s="1" t="s">
        <v>5</v>
      </c>
      <c r="E1009" s="5">
        <f>FurnitureData[[#This Row],[price]]*FurnitureData[[#This Row],[sold]]</f>
        <v>66.22</v>
      </c>
      <c r="F1009" t="str">
        <f>IF(FurnitureData[[#This Row],[price]]&lt;50,"Under 50",IF(FurnitureData[[#This Row],[price]]&lt;100,"50-100",IF(FurnitureData[[#This Row],[price]]&lt;200,"100-200","Over 200")))</f>
        <v>Under 50</v>
      </c>
      <c r="G1009" t="str">
        <f>IF(FurnitureData[[#This Row],[sold]]=0,"No Sales",IF(FurnitureData[[#This Row],[sold]]&lt;=10,"Low Sales",IF(FurnitureData[[#This Row],[sold]]&lt;=50,"Medium Sales","High Sales")))</f>
        <v>Low Sales</v>
      </c>
      <c r="H1009" s="1">
        <f>IF(FurnitureData[[#This Row],[price]]&gt;0,FurnitureData[[#This Row],[sold]]/FurnitureData[[#This Row],[price]],0)</f>
        <v>6.0404711567502267E-2</v>
      </c>
      <c r="I1009" s="1">
        <f>LEN(FurnitureData[[#This Row],[productTitle]])</f>
        <v>92</v>
      </c>
      <c r="J1009" s="1"/>
    </row>
    <row r="1010" spans="1:10" x14ac:dyDescent="0.3">
      <c r="A1010" s="1" t="s">
        <v>920</v>
      </c>
      <c r="B1010" s="7">
        <v>12.28</v>
      </c>
      <c r="C1010" s="8">
        <v>10000</v>
      </c>
      <c r="D1010" s="1" t="s">
        <v>5</v>
      </c>
      <c r="E1010" s="5">
        <f>FurnitureData[[#This Row],[price]]*FurnitureData[[#This Row],[sold]]</f>
        <v>122800</v>
      </c>
      <c r="F1010" t="str">
        <f>IF(FurnitureData[[#This Row],[price]]&lt;50,"Under 50",IF(FurnitureData[[#This Row],[price]]&lt;100,"50-100",IF(FurnitureData[[#This Row],[price]]&lt;200,"100-200","Over 200")))</f>
        <v>Under 50</v>
      </c>
      <c r="G1010" t="str">
        <f>IF(FurnitureData[[#This Row],[sold]]=0,"No Sales",IF(FurnitureData[[#This Row],[sold]]&lt;=10,"Low Sales",IF(FurnitureData[[#This Row],[sold]]&lt;=50,"Medium Sales","High Sales")))</f>
        <v>High Sales</v>
      </c>
      <c r="H1010" s="1">
        <f>IF(FurnitureData[[#This Row],[price]]&gt;0,FurnitureData[[#This Row],[sold]]/FurnitureData[[#This Row],[price]],0)</f>
        <v>814.33224755700326</v>
      </c>
      <c r="I1010" s="1">
        <f>LEN(FurnitureData[[#This Row],[productTitle]])</f>
        <v>112</v>
      </c>
      <c r="J1010" s="1"/>
    </row>
    <row r="1011" spans="1:10" x14ac:dyDescent="0.3">
      <c r="A1011" s="1" t="s">
        <v>921</v>
      </c>
      <c r="B1011" s="7">
        <v>51.06</v>
      </c>
      <c r="C1011" s="8">
        <v>2</v>
      </c>
      <c r="D1011" s="1" t="s">
        <v>1831</v>
      </c>
      <c r="E1011" s="5">
        <f>FurnitureData[[#This Row],[price]]*FurnitureData[[#This Row],[sold]]</f>
        <v>102.12</v>
      </c>
      <c r="F1011" t="str">
        <f>IF(FurnitureData[[#This Row],[price]]&lt;50,"Under 50",IF(FurnitureData[[#This Row],[price]]&lt;100,"50-100",IF(FurnitureData[[#This Row],[price]]&lt;200,"100-200","Over 200")))</f>
        <v>50-100</v>
      </c>
      <c r="G1011" t="str">
        <f>IF(FurnitureData[[#This Row],[sold]]=0,"No Sales",IF(FurnitureData[[#This Row],[sold]]&lt;=10,"Low Sales",IF(FurnitureData[[#This Row],[sold]]&lt;=50,"Medium Sales","High Sales")))</f>
        <v>Low Sales</v>
      </c>
      <c r="H1011" s="1">
        <f>IF(FurnitureData[[#This Row],[price]]&gt;0,FurnitureData[[#This Row],[sold]]/FurnitureData[[#This Row],[price]],0)</f>
        <v>3.9169604386995689E-2</v>
      </c>
      <c r="I1011" s="1">
        <f>LEN(FurnitureData[[#This Row],[productTitle]])</f>
        <v>128</v>
      </c>
      <c r="J1011" s="1"/>
    </row>
    <row r="1012" spans="1:10" x14ac:dyDescent="0.3">
      <c r="A1012" s="1" t="s">
        <v>922</v>
      </c>
      <c r="B1012" s="7">
        <v>93.85</v>
      </c>
      <c r="C1012" s="8">
        <v>27</v>
      </c>
      <c r="D1012" s="1" t="s">
        <v>5</v>
      </c>
      <c r="E1012" s="5">
        <f>FurnitureData[[#This Row],[price]]*FurnitureData[[#This Row],[sold]]</f>
        <v>2533.9499999999998</v>
      </c>
      <c r="F1012" t="str">
        <f>IF(FurnitureData[[#This Row],[price]]&lt;50,"Under 50",IF(FurnitureData[[#This Row],[price]]&lt;100,"50-100",IF(FurnitureData[[#This Row],[price]]&lt;200,"100-200","Over 200")))</f>
        <v>50-100</v>
      </c>
      <c r="G1012" t="str">
        <f>IF(FurnitureData[[#This Row],[sold]]=0,"No Sales",IF(FurnitureData[[#This Row],[sold]]&lt;=10,"Low Sales",IF(FurnitureData[[#This Row],[sold]]&lt;=50,"Medium Sales","High Sales")))</f>
        <v>Medium Sales</v>
      </c>
      <c r="H1012" s="1">
        <f>IF(FurnitureData[[#This Row],[price]]&gt;0,FurnitureData[[#This Row],[sold]]/FurnitureData[[#This Row],[price]],0)</f>
        <v>0.28769312733084712</v>
      </c>
      <c r="I1012" s="1">
        <f>LEN(FurnitureData[[#This Row],[productTitle]])</f>
        <v>128</v>
      </c>
      <c r="J1012" s="1"/>
    </row>
    <row r="1013" spans="1:10" x14ac:dyDescent="0.3">
      <c r="A1013" s="1" t="s">
        <v>103</v>
      </c>
      <c r="B1013" s="7">
        <v>242.21</v>
      </c>
      <c r="C1013" s="8">
        <v>2</v>
      </c>
      <c r="D1013" s="1" t="s">
        <v>5</v>
      </c>
      <c r="E1013" s="5">
        <f>FurnitureData[[#This Row],[price]]*FurnitureData[[#This Row],[sold]]</f>
        <v>484.42</v>
      </c>
      <c r="F1013" t="str">
        <f>IF(FurnitureData[[#This Row],[price]]&lt;50,"Under 50",IF(FurnitureData[[#This Row],[price]]&lt;100,"50-100",IF(FurnitureData[[#This Row],[price]]&lt;200,"100-200","Over 200")))</f>
        <v>Over 200</v>
      </c>
      <c r="G1013" t="str">
        <f>IF(FurnitureData[[#This Row],[sold]]=0,"No Sales",IF(FurnitureData[[#This Row],[sold]]&lt;=10,"Low Sales",IF(FurnitureData[[#This Row],[sold]]&lt;=50,"Medium Sales","High Sales")))</f>
        <v>Low Sales</v>
      </c>
      <c r="H1013" s="1">
        <f>IF(FurnitureData[[#This Row],[price]]&gt;0,FurnitureData[[#This Row],[sold]]/FurnitureData[[#This Row],[price]],0)</f>
        <v>8.2572973865653772E-3</v>
      </c>
      <c r="I1013" s="1">
        <f>LEN(FurnitureData[[#This Row],[productTitle]])</f>
        <v>122</v>
      </c>
      <c r="J1013" s="1"/>
    </row>
    <row r="1014" spans="1:10" x14ac:dyDescent="0.3">
      <c r="A1014" s="1" t="s">
        <v>923</v>
      </c>
      <c r="B1014" s="7">
        <v>89.17</v>
      </c>
      <c r="C1014" s="8">
        <v>0</v>
      </c>
      <c r="D1014" s="1" t="s">
        <v>5</v>
      </c>
      <c r="E1014" s="5">
        <f>FurnitureData[[#This Row],[price]]*FurnitureData[[#This Row],[sold]]</f>
        <v>0</v>
      </c>
      <c r="F1014" t="str">
        <f>IF(FurnitureData[[#This Row],[price]]&lt;50,"Under 50",IF(FurnitureData[[#This Row],[price]]&lt;100,"50-100",IF(FurnitureData[[#This Row],[price]]&lt;200,"100-200","Over 200")))</f>
        <v>50-100</v>
      </c>
      <c r="G1014" t="str">
        <f>IF(FurnitureData[[#This Row],[sold]]=0,"No Sales",IF(FurnitureData[[#This Row],[sold]]&lt;=10,"Low Sales",IF(FurnitureData[[#This Row],[sold]]&lt;=50,"Medium Sales","High Sales")))</f>
        <v>No Sales</v>
      </c>
      <c r="H1014" s="1">
        <f>IF(FurnitureData[[#This Row],[price]]&gt;0,FurnitureData[[#This Row],[sold]]/FurnitureData[[#This Row],[price]],0)</f>
        <v>0</v>
      </c>
      <c r="I1014" s="1">
        <f>LEN(FurnitureData[[#This Row],[productTitle]])</f>
        <v>127</v>
      </c>
      <c r="J1014" s="1"/>
    </row>
    <row r="1015" spans="1:10" x14ac:dyDescent="0.3">
      <c r="A1015" s="1" t="s">
        <v>924</v>
      </c>
      <c r="B1015" s="7">
        <v>82.72</v>
      </c>
      <c r="C1015" s="8">
        <v>8</v>
      </c>
      <c r="D1015" s="1" t="s">
        <v>5</v>
      </c>
      <c r="E1015" s="5">
        <f>FurnitureData[[#This Row],[price]]*FurnitureData[[#This Row],[sold]]</f>
        <v>661.76</v>
      </c>
      <c r="F1015" t="str">
        <f>IF(FurnitureData[[#This Row],[price]]&lt;50,"Under 50",IF(FurnitureData[[#This Row],[price]]&lt;100,"50-100",IF(FurnitureData[[#This Row],[price]]&lt;200,"100-200","Over 200")))</f>
        <v>50-100</v>
      </c>
      <c r="G1015" t="str">
        <f>IF(FurnitureData[[#This Row],[sold]]=0,"No Sales",IF(FurnitureData[[#This Row],[sold]]&lt;=10,"Low Sales",IF(FurnitureData[[#This Row],[sold]]&lt;=50,"Medium Sales","High Sales")))</f>
        <v>Low Sales</v>
      </c>
      <c r="H1015" s="1">
        <f>IF(FurnitureData[[#This Row],[price]]&gt;0,FurnitureData[[#This Row],[sold]]/FurnitureData[[#This Row],[price]],0)</f>
        <v>9.6711798839458421E-2</v>
      </c>
      <c r="I1015" s="1">
        <f>LEN(FurnitureData[[#This Row],[productTitle]])</f>
        <v>122</v>
      </c>
      <c r="J1015" s="1"/>
    </row>
    <row r="1016" spans="1:10" x14ac:dyDescent="0.3">
      <c r="A1016" s="1" t="s">
        <v>925</v>
      </c>
      <c r="B1016" s="7">
        <v>152.5</v>
      </c>
      <c r="C1016" s="8">
        <v>2</v>
      </c>
      <c r="D1016" s="1" t="s">
        <v>5</v>
      </c>
      <c r="E1016" s="5">
        <f>FurnitureData[[#This Row],[price]]*FurnitureData[[#This Row],[sold]]</f>
        <v>305</v>
      </c>
      <c r="F1016" t="str">
        <f>IF(FurnitureData[[#This Row],[price]]&lt;50,"Under 50",IF(FurnitureData[[#This Row],[price]]&lt;100,"50-100",IF(FurnitureData[[#This Row],[price]]&lt;200,"100-200","Over 200")))</f>
        <v>100-200</v>
      </c>
      <c r="G1016" t="str">
        <f>IF(FurnitureData[[#This Row],[sold]]=0,"No Sales",IF(FurnitureData[[#This Row],[sold]]&lt;=10,"Low Sales",IF(FurnitureData[[#This Row],[sold]]&lt;=50,"Medium Sales","High Sales")))</f>
        <v>Low Sales</v>
      </c>
      <c r="H1016" s="1">
        <f>IF(FurnitureData[[#This Row],[price]]&gt;0,FurnitureData[[#This Row],[sold]]/FurnitureData[[#This Row],[price]],0)</f>
        <v>1.3114754098360656E-2</v>
      </c>
      <c r="I1016" s="1">
        <f>LEN(FurnitureData[[#This Row],[productTitle]])</f>
        <v>125</v>
      </c>
      <c r="J1016" s="1"/>
    </row>
    <row r="1017" spans="1:10" x14ac:dyDescent="0.3">
      <c r="A1017" s="1" t="s">
        <v>926</v>
      </c>
      <c r="B1017" s="7">
        <v>54.35</v>
      </c>
      <c r="C1017" s="8">
        <v>7</v>
      </c>
      <c r="D1017" s="1" t="s">
        <v>5</v>
      </c>
      <c r="E1017" s="5">
        <f>FurnitureData[[#This Row],[price]]*FurnitureData[[#This Row],[sold]]</f>
        <v>380.45</v>
      </c>
      <c r="F1017" t="str">
        <f>IF(FurnitureData[[#This Row],[price]]&lt;50,"Under 50",IF(FurnitureData[[#This Row],[price]]&lt;100,"50-100",IF(FurnitureData[[#This Row],[price]]&lt;200,"100-200","Over 200")))</f>
        <v>50-100</v>
      </c>
      <c r="G1017" t="str">
        <f>IF(FurnitureData[[#This Row],[sold]]=0,"No Sales",IF(FurnitureData[[#This Row],[sold]]&lt;=10,"Low Sales",IF(FurnitureData[[#This Row],[sold]]&lt;=50,"Medium Sales","High Sales")))</f>
        <v>Low Sales</v>
      </c>
      <c r="H1017" s="1">
        <f>IF(FurnitureData[[#This Row],[price]]&gt;0,FurnitureData[[#This Row],[sold]]/FurnitureData[[#This Row],[price]],0)</f>
        <v>0.12879484820607176</v>
      </c>
      <c r="I1017" s="1">
        <f>LEN(FurnitureData[[#This Row],[productTitle]])</f>
        <v>92</v>
      </c>
      <c r="J1017" s="1"/>
    </row>
    <row r="1018" spans="1:10" x14ac:dyDescent="0.3">
      <c r="A1018" s="1" t="s">
        <v>927</v>
      </c>
      <c r="B1018" s="7">
        <v>66.680000000000007</v>
      </c>
      <c r="C1018" s="8">
        <v>900</v>
      </c>
      <c r="D1018" s="1" t="s">
        <v>5</v>
      </c>
      <c r="E1018" s="5">
        <f>FurnitureData[[#This Row],[price]]*FurnitureData[[#This Row],[sold]]</f>
        <v>60012.000000000007</v>
      </c>
      <c r="F1018" t="str">
        <f>IF(FurnitureData[[#This Row],[price]]&lt;50,"Under 50",IF(FurnitureData[[#This Row],[price]]&lt;100,"50-100",IF(FurnitureData[[#This Row],[price]]&lt;200,"100-200","Over 200")))</f>
        <v>50-100</v>
      </c>
      <c r="G1018" t="str">
        <f>IF(FurnitureData[[#This Row],[sold]]=0,"No Sales",IF(FurnitureData[[#This Row],[sold]]&lt;=10,"Low Sales",IF(FurnitureData[[#This Row],[sold]]&lt;=50,"Medium Sales","High Sales")))</f>
        <v>High Sales</v>
      </c>
      <c r="H1018" s="1">
        <f>IF(FurnitureData[[#This Row],[price]]&gt;0,FurnitureData[[#This Row],[sold]]/FurnitureData[[#This Row],[price]],0)</f>
        <v>13.49730053989202</v>
      </c>
      <c r="I1018" s="1">
        <f>LEN(FurnitureData[[#This Row],[productTitle]])</f>
        <v>110</v>
      </c>
      <c r="J1018" s="1"/>
    </row>
    <row r="1019" spans="1:10" x14ac:dyDescent="0.3">
      <c r="A1019" s="1" t="s">
        <v>928</v>
      </c>
      <c r="B1019" s="7">
        <v>175.57</v>
      </c>
      <c r="C1019" s="8">
        <v>8</v>
      </c>
      <c r="D1019" s="1" t="s">
        <v>5</v>
      </c>
      <c r="E1019" s="5">
        <f>FurnitureData[[#This Row],[price]]*FurnitureData[[#This Row],[sold]]</f>
        <v>1404.56</v>
      </c>
      <c r="F1019" t="str">
        <f>IF(FurnitureData[[#This Row],[price]]&lt;50,"Under 50",IF(FurnitureData[[#This Row],[price]]&lt;100,"50-100",IF(FurnitureData[[#This Row],[price]]&lt;200,"100-200","Over 200")))</f>
        <v>100-200</v>
      </c>
      <c r="G1019" t="str">
        <f>IF(FurnitureData[[#This Row],[sold]]=0,"No Sales",IF(FurnitureData[[#This Row],[sold]]&lt;=10,"Low Sales",IF(FurnitureData[[#This Row],[sold]]&lt;=50,"Medium Sales","High Sales")))</f>
        <v>Low Sales</v>
      </c>
      <c r="H1019" s="1">
        <f>IF(FurnitureData[[#This Row],[price]]&gt;0,FurnitureData[[#This Row],[sold]]/FurnitureData[[#This Row],[price]],0)</f>
        <v>4.5565871162499293E-2</v>
      </c>
      <c r="I1019" s="1">
        <f>LEN(FurnitureData[[#This Row],[productTitle]])</f>
        <v>125</v>
      </c>
      <c r="J1019" s="1"/>
    </row>
    <row r="1020" spans="1:10" x14ac:dyDescent="0.3">
      <c r="A1020" s="1" t="s">
        <v>929</v>
      </c>
      <c r="B1020" s="7">
        <v>52.77</v>
      </c>
      <c r="C1020" s="8">
        <v>0</v>
      </c>
      <c r="D1020" s="1" t="s">
        <v>5</v>
      </c>
      <c r="E1020" s="5">
        <f>FurnitureData[[#This Row],[price]]*FurnitureData[[#This Row],[sold]]</f>
        <v>0</v>
      </c>
      <c r="F1020" t="str">
        <f>IF(FurnitureData[[#This Row],[price]]&lt;50,"Under 50",IF(FurnitureData[[#This Row],[price]]&lt;100,"50-100",IF(FurnitureData[[#This Row],[price]]&lt;200,"100-200","Over 200")))</f>
        <v>50-100</v>
      </c>
      <c r="G1020" t="str">
        <f>IF(FurnitureData[[#This Row],[sold]]=0,"No Sales",IF(FurnitureData[[#This Row],[sold]]&lt;=10,"Low Sales",IF(FurnitureData[[#This Row],[sold]]&lt;=50,"Medium Sales","High Sales")))</f>
        <v>No Sales</v>
      </c>
      <c r="H1020" s="1">
        <f>IF(FurnitureData[[#This Row],[price]]&gt;0,FurnitureData[[#This Row],[sold]]/FurnitureData[[#This Row],[price]],0)</f>
        <v>0</v>
      </c>
      <c r="I1020" s="1">
        <f>LEN(FurnitureData[[#This Row],[productTitle]])</f>
        <v>126</v>
      </c>
      <c r="J1020" s="1"/>
    </row>
    <row r="1021" spans="1:10" x14ac:dyDescent="0.3">
      <c r="A1021" s="1" t="s">
        <v>930</v>
      </c>
      <c r="B1021" s="7">
        <v>26.46</v>
      </c>
      <c r="C1021" s="8">
        <v>9</v>
      </c>
      <c r="D1021" s="1" t="s">
        <v>5</v>
      </c>
      <c r="E1021" s="5">
        <f>FurnitureData[[#This Row],[price]]*FurnitureData[[#This Row],[sold]]</f>
        <v>238.14000000000001</v>
      </c>
      <c r="F1021" t="str">
        <f>IF(FurnitureData[[#This Row],[price]]&lt;50,"Under 50",IF(FurnitureData[[#This Row],[price]]&lt;100,"50-100",IF(FurnitureData[[#This Row],[price]]&lt;200,"100-200","Over 200")))</f>
        <v>Under 50</v>
      </c>
      <c r="G1021" t="str">
        <f>IF(FurnitureData[[#This Row],[sold]]=0,"No Sales",IF(FurnitureData[[#This Row],[sold]]&lt;=10,"Low Sales",IF(FurnitureData[[#This Row],[sold]]&lt;=50,"Medium Sales","High Sales")))</f>
        <v>Low Sales</v>
      </c>
      <c r="H1021" s="1">
        <f>IF(FurnitureData[[#This Row],[price]]&gt;0,FurnitureData[[#This Row],[sold]]/FurnitureData[[#This Row],[price]],0)</f>
        <v>0.3401360544217687</v>
      </c>
      <c r="I1021" s="1">
        <f>LEN(FurnitureData[[#This Row],[productTitle]])</f>
        <v>125</v>
      </c>
      <c r="J1021" s="1"/>
    </row>
    <row r="1022" spans="1:10" x14ac:dyDescent="0.3">
      <c r="A1022" s="1" t="s">
        <v>756</v>
      </c>
      <c r="B1022" s="7">
        <v>229.7</v>
      </c>
      <c r="C1022" s="8">
        <v>0</v>
      </c>
      <c r="D1022" s="1" t="s">
        <v>5</v>
      </c>
      <c r="E1022" s="5">
        <f>FurnitureData[[#This Row],[price]]*FurnitureData[[#This Row],[sold]]</f>
        <v>0</v>
      </c>
      <c r="F1022" t="str">
        <f>IF(FurnitureData[[#This Row],[price]]&lt;50,"Under 50",IF(FurnitureData[[#This Row],[price]]&lt;100,"50-100",IF(FurnitureData[[#This Row],[price]]&lt;200,"100-200","Over 200")))</f>
        <v>Over 200</v>
      </c>
      <c r="G1022" t="str">
        <f>IF(FurnitureData[[#This Row],[sold]]=0,"No Sales",IF(FurnitureData[[#This Row],[sold]]&lt;=10,"Low Sales",IF(FurnitureData[[#This Row],[sold]]&lt;=50,"Medium Sales","High Sales")))</f>
        <v>No Sales</v>
      </c>
      <c r="H1022" s="1">
        <f>IF(FurnitureData[[#This Row],[price]]&gt;0,FurnitureData[[#This Row],[sold]]/FurnitureData[[#This Row],[price]],0)</f>
        <v>0</v>
      </c>
      <c r="I1022" s="1">
        <f>LEN(FurnitureData[[#This Row],[productTitle]])</f>
        <v>123</v>
      </c>
      <c r="J1022" s="1"/>
    </row>
    <row r="1023" spans="1:10" x14ac:dyDescent="0.3">
      <c r="A1023" s="1" t="s">
        <v>931</v>
      </c>
      <c r="B1023" s="7">
        <v>13.64</v>
      </c>
      <c r="C1023" s="8">
        <v>2000</v>
      </c>
      <c r="D1023" s="1" t="s">
        <v>5</v>
      </c>
      <c r="E1023" s="5">
        <f>FurnitureData[[#This Row],[price]]*FurnitureData[[#This Row],[sold]]</f>
        <v>27280</v>
      </c>
      <c r="F1023" t="str">
        <f>IF(FurnitureData[[#This Row],[price]]&lt;50,"Under 50",IF(FurnitureData[[#This Row],[price]]&lt;100,"50-100",IF(FurnitureData[[#This Row],[price]]&lt;200,"100-200","Over 200")))</f>
        <v>Under 50</v>
      </c>
      <c r="G1023" t="str">
        <f>IF(FurnitureData[[#This Row],[sold]]=0,"No Sales",IF(FurnitureData[[#This Row],[sold]]&lt;=10,"Low Sales",IF(FurnitureData[[#This Row],[sold]]&lt;=50,"Medium Sales","High Sales")))</f>
        <v>High Sales</v>
      </c>
      <c r="H1023" s="1">
        <f>IF(FurnitureData[[#This Row],[price]]&gt;0,FurnitureData[[#This Row],[sold]]/FurnitureData[[#This Row],[price]],0)</f>
        <v>146.62756598240469</v>
      </c>
      <c r="I1023" s="1">
        <f>LEN(FurnitureData[[#This Row],[productTitle]])</f>
        <v>119</v>
      </c>
      <c r="J1023" s="1"/>
    </row>
    <row r="1024" spans="1:10" x14ac:dyDescent="0.3">
      <c r="A1024" s="1" t="s">
        <v>932</v>
      </c>
      <c r="B1024" s="7">
        <v>73.349999999999994</v>
      </c>
      <c r="C1024" s="8">
        <v>8</v>
      </c>
      <c r="D1024" s="1" t="s">
        <v>5</v>
      </c>
      <c r="E1024" s="5">
        <f>FurnitureData[[#This Row],[price]]*FurnitureData[[#This Row],[sold]]</f>
        <v>586.79999999999995</v>
      </c>
      <c r="F1024" t="str">
        <f>IF(FurnitureData[[#This Row],[price]]&lt;50,"Under 50",IF(FurnitureData[[#This Row],[price]]&lt;100,"50-100",IF(FurnitureData[[#This Row],[price]]&lt;200,"100-200","Over 200")))</f>
        <v>50-100</v>
      </c>
      <c r="G1024" t="str">
        <f>IF(FurnitureData[[#This Row],[sold]]=0,"No Sales",IF(FurnitureData[[#This Row],[sold]]&lt;=10,"Low Sales",IF(FurnitureData[[#This Row],[sold]]&lt;=50,"Medium Sales","High Sales")))</f>
        <v>Low Sales</v>
      </c>
      <c r="H1024" s="1">
        <f>IF(FurnitureData[[#This Row],[price]]&gt;0,FurnitureData[[#This Row],[sold]]/FurnitureData[[#This Row],[price]],0)</f>
        <v>0.10906612133606</v>
      </c>
      <c r="I1024" s="1">
        <f>LEN(FurnitureData[[#This Row],[productTitle]])</f>
        <v>96</v>
      </c>
      <c r="J1024" s="1"/>
    </row>
    <row r="1025" spans="1:10" x14ac:dyDescent="0.3">
      <c r="A1025" s="1" t="s">
        <v>933</v>
      </c>
      <c r="B1025" s="7">
        <v>44.75</v>
      </c>
      <c r="C1025" s="8">
        <v>0</v>
      </c>
      <c r="D1025" s="1" t="s">
        <v>5</v>
      </c>
      <c r="E1025" s="5">
        <f>FurnitureData[[#This Row],[price]]*FurnitureData[[#This Row],[sold]]</f>
        <v>0</v>
      </c>
      <c r="F1025" t="str">
        <f>IF(FurnitureData[[#This Row],[price]]&lt;50,"Under 50",IF(FurnitureData[[#This Row],[price]]&lt;100,"50-100",IF(FurnitureData[[#This Row],[price]]&lt;200,"100-200","Over 200")))</f>
        <v>Under 50</v>
      </c>
      <c r="G1025" t="str">
        <f>IF(FurnitureData[[#This Row],[sold]]=0,"No Sales",IF(FurnitureData[[#This Row],[sold]]&lt;=10,"Low Sales",IF(FurnitureData[[#This Row],[sold]]&lt;=50,"Medium Sales","High Sales")))</f>
        <v>No Sales</v>
      </c>
      <c r="H1025" s="1">
        <f>IF(FurnitureData[[#This Row],[price]]&gt;0,FurnitureData[[#This Row],[sold]]/FurnitureData[[#This Row],[price]],0)</f>
        <v>0</v>
      </c>
      <c r="I1025" s="1">
        <f>LEN(FurnitureData[[#This Row],[productTitle]])</f>
        <v>112</v>
      </c>
      <c r="J1025" s="1"/>
    </row>
    <row r="1026" spans="1:10" x14ac:dyDescent="0.3">
      <c r="A1026" s="1" t="s">
        <v>934</v>
      </c>
      <c r="B1026" s="7">
        <v>29.45</v>
      </c>
      <c r="C1026" s="8">
        <v>4</v>
      </c>
      <c r="D1026" s="1" t="s">
        <v>5</v>
      </c>
      <c r="E1026" s="5">
        <f>FurnitureData[[#This Row],[price]]*FurnitureData[[#This Row],[sold]]</f>
        <v>117.8</v>
      </c>
      <c r="F1026" t="str">
        <f>IF(FurnitureData[[#This Row],[price]]&lt;50,"Under 50",IF(FurnitureData[[#This Row],[price]]&lt;100,"50-100",IF(FurnitureData[[#This Row],[price]]&lt;200,"100-200","Over 200")))</f>
        <v>Under 50</v>
      </c>
      <c r="G1026" t="str">
        <f>IF(FurnitureData[[#This Row],[sold]]=0,"No Sales",IF(FurnitureData[[#This Row],[sold]]&lt;=10,"Low Sales",IF(FurnitureData[[#This Row],[sold]]&lt;=50,"Medium Sales","High Sales")))</f>
        <v>Low Sales</v>
      </c>
      <c r="H1026" s="1">
        <f>IF(FurnitureData[[#This Row],[price]]&gt;0,FurnitureData[[#This Row],[sold]]/FurnitureData[[#This Row],[price]],0)</f>
        <v>0.13582342954159593</v>
      </c>
      <c r="I1026" s="1">
        <f>LEN(FurnitureData[[#This Row],[productTitle]])</f>
        <v>55</v>
      </c>
      <c r="J1026" s="1"/>
    </row>
    <row r="1027" spans="1:10" x14ac:dyDescent="0.3">
      <c r="A1027" s="1" t="s">
        <v>935</v>
      </c>
      <c r="B1027" s="7">
        <v>177.45</v>
      </c>
      <c r="C1027" s="8">
        <v>1</v>
      </c>
      <c r="D1027" s="1" t="s">
        <v>5</v>
      </c>
      <c r="E1027" s="5">
        <f>FurnitureData[[#This Row],[price]]*FurnitureData[[#This Row],[sold]]</f>
        <v>177.45</v>
      </c>
      <c r="F1027" t="str">
        <f>IF(FurnitureData[[#This Row],[price]]&lt;50,"Under 50",IF(FurnitureData[[#This Row],[price]]&lt;100,"50-100",IF(FurnitureData[[#This Row],[price]]&lt;200,"100-200","Over 200")))</f>
        <v>100-200</v>
      </c>
      <c r="G1027" t="str">
        <f>IF(FurnitureData[[#This Row],[sold]]=0,"No Sales",IF(FurnitureData[[#This Row],[sold]]&lt;=10,"Low Sales",IF(FurnitureData[[#This Row],[sold]]&lt;=50,"Medium Sales","High Sales")))</f>
        <v>Low Sales</v>
      </c>
      <c r="H1027" s="1">
        <f>IF(FurnitureData[[#This Row],[price]]&gt;0,FurnitureData[[#This Row],[sold]]/FurnitureData[[#This Row],[price]],0)</f>
        <v>5.6353902507748667E-3</v>
      </c>
      <c r="I1027" s="1">
        <f>LEN(FurnitureData[[#This Row],[productTitle]])</f>
        <v>123</v>
      </c>
      <c r="J1027" s="1"/>
    </row>
    <row r="1028" spans="1:10" x14ac:dyDescent="0.3">
      <c r="A1028" s="1" t="s">
        <v>936</v>
      </c>
      <c r="B1028" s="7">
        <v>83.9</v>
      </c>
      <c r="C1028" s="8">
        <v>16</v>
      </c>
      <c r="D1028" s="1" t="s">
        <v>5</v>
      </c>
      <c r="E1028" s="5">
        <f>FurnitureData[[#This Row],[price]]*FurnitureData[[#This Row],[sold]]</f>
        <v>1342.4</v>
      </c>
      <c r="F1028" t="str">
        <f>IF(FurnitureData[[#This Row],[price]]&lt;50,"Under 50",IF(FurnitureData[[#This Row],[price]]&lt;100,"50-100",IF(FurnitureData[[#This Row],[price]]&lt;200,"100-200","Over 200")))</f>
        <v>50-100</v>
      </c>
      <c r="G1028" t="str">
        <f>IF(FurnitureData[[#This Row],[sold]]=0,"No Sales",IF(FurnitureData[[#This Row],[sold]]&lt;=10,"Low Sales",IF(FurnitureData[[#This Row],[sold]]&lt;=50,"Medium Sales","High Sales")))</f>
        <v>Medium Sales</v>
      </c>
      <c r="H1028" s="1">
        <f>IF(FurnitureData[[#This Row],[price]]&gt;0,FurnitureData[[#This Row],[sold]]/FurnitureData[[#This Row],[price]],0)</f>
        <v>0.19070321811680571</v>
      </c>
      <c r="I1028" s="1">
        <f>LEN(FurnitureData[[#This Row],[productTitle]])</f>
        <v>115</v>
      </c>
      <c r="J1028" s="1"/>
    </row>
    <row r="1029" spans="1:10" x14ac:dyDescent="0.3">
      <c r="A1029" s="1" t="s">
        <v>937</v>
      </c>
      <c r="B1029" s="7">
        <v>4.82</v>
      </c>
      <c r="C1029" s="8">
        <v>17</v>
      </c>
      <c r="D1029" s="1" t="s">
        <v>5</v>
      </c>
      <c r="E1029" s="5">
        <f>FurnitureData[[#This Row],[price]]*FurnitureData[[#This Row],[sold]]</f>
        <v>81.94</v>
      </c>
      <c r="F1029" t="str">
        <f>IF(FurnitureData[[#This Row],[price]]&lt;50,"Under 50",IF(FurnitureData[[#This Row],[price]]&lt;100,"50-100",IF(FurnitureData[[#This Row],[price]]&lt;200,"100-200","Over 200")))</f>
        <v>Under 50</v>
      </c>
      <c r="G1029" t="str">
        <f>IF(FurnitureData[[#This Row],[sold]]=0,"No Sales",IF(FurnitureData[[#This Row],[sold]]&lt;=10,"Low Sales",IF(FurnitureData[[#This Row],[sold]]&lt;=50,"Medium Sales","High Sales")))</f>
        <v>Medium Sales</v>
      </c>
      <c r="H1029" s="1">
        <f>IF(FurnitureData[[#This Row],[price]]&gt;0,FurnitureData[[#This Row],[sold]]/FurnitureData[[#This Row],[price]],0)</f>
        <v>3.5269709543568464</v>
      </c>
      <c r="I1029" s="1">
        <f>LEN(FurnitureData[[#This Row],[productTitle]])</f>
        <v>117</v>
      </c>
      <c r="J1029" s="1"/>
    </row>
    <row r="1030" spans="1:10" x14ac:dyDescent="0.3">
      <c r="A1030" s="1" t="s">
        <v>938</v>
      </c>
      <c r="B1030" s="7">
        <v>357.4</v>
      </c>
      <c r="C1030" s="8">
        <v>1</v>
      </c>
      <c r="D1030" s="1" t="s">
        <v>5</v>
      </c>
      <c r="E1030" s="5">
        <f>FurnitureData[[#This Row],[price]]*FurnitureData[[#This Row],[sold]]</f>
        <v>357.4</v>
      </c>
      <c r="F1030" t="str">
        <f>IF(FurnitureData[[#This Row],[price]]&lt;50,"Under 50",IF(FurnitureData[[#This Row],[price]]&lt;100,"50-100",IF(FurnitureData[[#This Row],[price]]&lt;200,"100-200","Over 200")))</f>
        <v>Over 200</v>
      </c>
      <c r="G1030" t="str">
        <f>IF(FurnitureData[[#This Row],[sold]]=0,"No Sales",IF(FurnitureData[[#This Row],[sold]]&lt;=10,"Low Sales",IF(FurnitureData[[#This Row],[sold]]&lt;=50,"Medium Sales","High Sales")))</f>
        <v>Low Sales</v>
      </c>
      <c r="H1030" s="1">
        <f>IF(FurnitureData[[#This Row],[price]]&gt;0,FurnitureData[[#This Row],[sold]]/FurnitureData[[#This Row],[price]],0)</f>
        <v>2.7979854504756579E-3</v>
      </c>
      <c r="I1030" s="1">
        <f>LEN(FurnitureData[[#This Row],[productTitle]])</f>
        <v>126</v>
      </c>
      <c r="J1030" s="1"/>
    </row>
    <row r="1031" spans="1:10" x14ac:dyDescent="0.3">
      <c r="A1031" s="1" t="s">
        <v>939</v>
      </c>
      <c r="B1031" s="7">
        <v>159.57</v>
      </c>
      <c r="C1031" s="8">
        <v>3</v>
      </c>
      <c r="D1031" s="1" t="s">
        <v>5</v>
      </c>
      <c r="E1031" s="5">
        <f>FurnitureData[[#This Row],[price]]*FurnitureData[[#This Row],[sold]]</f>
        <v>478.71</v>
      </c>
      <c r="F1031" t="str">
        <f>IF(FurnitureData[[#This Row],[price]]&lt;50,"Under 50",IF(FurnitureData[[#This Row],[price]]&lt;100,"50-100",IF(FurnitureData[[#This Row],[price]]&lt;200,"100-200","Over 200")))</f>
        <v>100-200</v>
      </c>
      <c r="G1031" t="str">
        <f>IF(FurnitureData[[#This Row],[sold]]=0,"No Sales",IF(FurnitureData[[#This Row],[sold]]&lt;=10,"Low Sales",IF(FurnitureData[[#This Row],[sold]]&lt;=50,"Medium Sales","High Sales")))</f>
        <v>Low Sales</v>
      </c>
      <c r="H1031" s="1">
        <f>IF(FurnitureData[[#This Row],[price]]&gt;0,FurnitureData[[#This Row],[sold]]/FurnitureData[[#This Row],[price]],0)</f>
        <v>1.8800526414739612E-2</v>
      </c>
      <c r="I1031" s="1">
        <f>LEN(FurnitureData[[#This Row],[productTitle]])</f>
        <v>120</v>
      </c>
      <c r="J1031" s="1"/>
    </row>
    <row r="1032" spans="1:10" x14ac:dyDescent="0.3">
      <c r="A1032" s="1" t="s">
        <v>940</v>
      </c>
      <c r="B1032" s="7">
        <v>253.22</v>
      </c>
      <c r="C1032" s="8">
        <v>0</v>
      </c>
      <c r="D1032" s="1" t="s">
        <v>5</v>
      </c>
      <c r="E1032" s="5">
        <f>FurnitureData[[#This Row],[price]]*FurnitureData[[#This Row],[sold]]</f>
        <v>0</v>
      </c>
      <c r="F1032" t="str">
        <f>IF(FurnitureData[[#This Row],[price]]&lt;50,"Under 50",IF(FurnitureData[[#This Row],[price]]&lt;100,"50-100",IF(FurnitureData[[#This Row],[price]]&lt;200,"100-200","Over 200")))</f>
        <v>Over 200</v>
      </c>
      <c r="G1032" t="str">
        <f>IF(FurnitureData[[#This Row],[sold]]=0,"No Sales",IF(FurnitureData[[#This Row],[sold]]&lt;=10,"Low Sales",IF(FurnitureData[[#This Row],[sold]]&lt;=50,"Medium Sales","High Sales")))</f>
        <v>No Sales</v>
      </c>
      <c r="H1032" s="1">
        <f>IF(FurnitureData[[#This Row],[price]]&gt;0,FurnitureData[[#This Row],[sold]]/FurnitureData[[#This Row],[price]],0)</f>
        <v>0</v>
      </c>
      <c r="I1032" s="1">
        <f>LEN(FurnitureData[[#This Row],[productTitle]])</f>
        <v>122</v>
      </c>
      <c r="J1032" s="1"/>
    </row>
    <row r="1033" spans="1:10" x14ac:dyDescent="0.3">
      <c r="A1033" s="1" t="s">
        <v>941</v>
      </c>
      <c r="B1033" s="7">
        <v>67.959999999999994</v>
      </c>
      <c r="C1033" s="8">
        <v>0</v>
      </c>
      <c r="D1033" s="1" t="s">
        <v>5</v>
      </c>
      <c r="E1033" s="5">
        <f>FurnitureData[[#This Row],[price]]*FurnitureData[[#This Row],[sold]]</f>
        <v>0</v>
      </c>
      <c r="F1033" t="str">
        <f>IF(FurnitureData[[#This Row],[price]]&lt;50,"Under 50",IF(FurnitureData[[#This Row],[price]]&lt;100,"50-100",IF(FurnitureData[[#This Row],[price]]&lt;200,"100-200","Over 200")))</f>
        <v>50-100</v>
      </c>
      <c r="G1033" t="str">
        <f>IF(FurnitureData[[#This Row],[sold]]=0,"No Sales",IF(FurnitureData[[#This Row],[sold]]&lt;=10,"Low Sales",IF(FurnitureData[[#This Row],[sold]]&lt;=50,"Medium Sales","High Sales")))</f>
        <v>No Sales</v>
      </c>
      <c r="H1033" s="1">
        <f>IF(FurnitureData[[#This Row],[price]]&gt;0,FurnitureData[[#This Row],[sold]]/FurnitureData[[#This Row],[price]],0)</f>
        <v>0</v>
      </c>
      <c r="I1033" s="1">
        <f>LEN(FurnitureData[[#This Row],[productTitle]])</f>
        <v>128</v>
      </c>
      <c r="J1033" s="1"/>
    </row>
    <row r="1034" spans="1:10" x14ac:dyDescent="0.3">
      <c r="A1034" s="1" t="s">
        <v>942</v>
      </c>
      <c r="B1034" s="7">
        <v>175.63</v>
      </c>
      <c r="C1034" s="8">
        <v>0</v>
      </c>
      <c r="D1034" s="1" t="s">
        <v>5</v>
      </c>
      <c r="E1034" s="5">
        <f>FurnitureData[[#This Row],[price]]*FurnitureData[[#This Row],[sold]]</f>
        <v>0</v>
      </c>
      <c r="F1034" t="str">
        <f>IF(FurnitureData[[#This Row],[price]]&lt;50,"Under 50",IF(FurnitureData[[#This Row],[price]]&lt;100,"50-100",IF(FurnitureData[[#This Row],[price]]&lt;200,"100-200","Over 200")))</f>
        <v>100-200</v>
      </c>
      <c r="G1034" t="str">
        <f>IF(FurnitureData[[#This Row],[sold]]=0,"No Sales",IF(FurnitureData[[#This Row],[sold]]&lt;=10,"Low Sales",IF(FurnitureData[[#This Row],[sold]]&lt;=50,"Medium Sales","High Sales")))</f>
        <v>No Sales</v>
      </c>
      <c r="H1034" s="1">
        <f>IF(FurnitureData[[#This Row],[price]]&gt;0,FurnitureData[[#This Row],[sold]]/FurnitureData[[#This Row],[price]],0)</f>
        <v>0</v>
      </c>
      <c r="I1034" s="1">
        <f>LEN(FurnitureData[[#This Row],[productTitle]])</f>
        <v>118</v>
      </c>
      <c r="J1034" s="1"/>
    </row>
    <row r="1035" spans="1:10" x14ac:dyDescent="0.3">
      <c r="A1035" s="1" t="s">
        <v>517</v>
      </c>
      <c r="B1035" s="7">
        <v>67.38</v>
      </c>
      <c r="C1035" s="8">
        <v>2</v>
      </c>
      <c r="D1035" s="1" t="s">
        <v>5</v>
      </c>
      <c r="E1035" s="5">
        <f>FurnitureData[[#This Row],[price]]*FurnitureData[[#This Row],[sold]]</f>
        <v>134.76</v>
      </c>
      <c r="F1035" t="str">
        <f>IF(FurnitureData[[#This Row],[price]]&lt;50,"Under 50",IF(FurnitureData[[#This Row],[price]]&lt;100,"50-100",IF(FurnitureData[[#This Row],[price]]&lt;200,"100-200","Over 200")))</f>
        <v>50-100</v>
      </c>
      <c r="G1035" t="str">
        <f>IF(FurnitureData[[#This Row],[sold]]=0,"No Sales",IF(FurnitureData[[#This Row],[sold]]&lt;=10,"Low Sales",IF(FurnitureData[[#This Row],[sold]]&lt;=50,"Medium Sales","High Sales")))</f>
        <v>Low Sales</v>
      </c>
      <c r="H1035" s="1">
        <f>IF(FurnitureData[[#This Row],[price]]&gt;0,FurnitureData[[#This Row],[sold]]/FurnitureData[[#This Row],[price]],0)</f>
        <v>2.9682398337785694E-2</v>
      </c>
      <c r="I1035" s="1">
        <f>LEN(FurnitureData[[#This Row],[productTitle]])</f>
        <v>120</v>
      </c>
      <c r="J1035" s="1"/>
    </row>
    <row r="1036" spans="1:10" x14ac:dyDescent="0.3">
      <c r="A1036" s="1" t="s">
        <v>943</v>
      </c>
      <c r="B1036" s="7">
        <v>15.69</v>
      </c>
      <c r="C1036" s="8">
        <v>6</v>
      </c>
      <c r="D1036" s="1" t="s">
        <v>5</v>
      </c>
      <c r="E1036" s="5">
        <f>FurnitureData[[#This Row],[price]]*FurnitureData[[#This Row],[sold]]</f>
        <v>94.14</v>
      </c>
      <c r="F1036" t="str">
        <f>IF(FurnitureData[[#This Row],[price]]&lt;50,"Under 50",IF(FurnitureData[[#This Row],[price]]&lt;100,"50-100",IF(FurnitureData[[#This Row],[price]]&lt;200,"100-200","Over 200")))</f>
        <v>Under 50</v>
      </c>
      <c r="G1036" t="str">
        <f>IF(FurnitureData[[#This Row],[sold]]=0,"No Sales",IF(FurnitureData[[#This Row],[sold]]&lt;=10,"Low Sales",IF(FurnitureData[[#This Row],[sold]]&lt;=50,"Medium Sales","High Sales")))</f>
        <v>Low Sales</v>
      </c>
      <c r="H1036" s="1">
        <f>IF(FurnitureData[[#This Row],[price]]&gt;0,FurnitureData[[#This Row],[sold]]/FurnitureData[[#This Row],[price]],0)</f>
        <v>0.38240917782026768</v>
      </c>
      <c r="I1036" s="1">
        <f>LEN(FurnitureData[[#This Row],[productTitle]])</f>
        <v>47</v>
      </c>
      <c r="J1036" s="1"/>
    </row>
    <row r="1037" spans="1:10" x14ac:dyDescent="0.3">
      <c r="A1037" s="1" t="s">
        <v>944</v>
      </c>
      <c r="B1037" s="7">
        <v>61.65</v>
      </c>
      <c r="C1037" s="8">
        <v>0</v>
      </c>
      <c r="D1037" s="1" t="s">
        <v>5</v>
      </c>
      <c r="E1037" s="5">
        <f>FurnitureData[[#This Row],[price]]*FurnitureData[[#This Row],[sold]]</f>
        <v>0</v>
      </c>
      <c r="F1037" t="str">
        <f>IF(FurnitureData[[#This Row],[price]]&lt;50,"Under 50",IF(FurnitureData[[#This Row],[price]]&lt;100,"50-100",IF(FurnitureData[[#This Row],[price]]&lt;200,"100-200","Over 200")))</f>
        <v>50-100</v>
      </c>
      <c r="G1037" t="str">
        <f>IF(FurnitureData[[#This Row],[sold]]=0,"No Sales",IF(FurnitureData[[#This Row],[sold]]&lt;=10,"Low Sales",IF(FurnitureData[[#This Row],[sold]]&lt;=50,"Medium Sales","High Sales")))</f>
        <v>No Sales</v>
      </c>
      <c r="H1037" s="1">
        <f>IF(FurnitureData[[#This Row],[price]]&gt;0,FurnitureData[[#This Row],[sold]]/FurnitureData[[#This Row],[price]],0)</f>
        <v>0</v>
      </c>
      <c r="I1037" s="1">
        <f>LEN(FurnitureData[[#This Row],[productTitle]])</f>
        <v>122</v>
      </c>
      <c r="J1037" s="1"/>
    </row>
    <row r="1038" spans="1:10" x14ac:dyDescent="0.3">
      <c r="A1038" s="1" t="s">
        <v>945</v>
      </c>
      <c r="B1038" s="7">
        <v>38.07</v>
      </c>
      <c r="C1038" s="8">
        <v>6</v>
      </c>
      <c r="D1038" s="1" t="s">
        <v>5</v>
      </c>
      <c r="E1038" s="5">
        <f>FurnitureData[[#This Row],[price]]*FurnitureData[[#This Row],[sold]]</f>
        <v>228.42000000000002</v>
      </c>
      <c r="F1038" t="str">
        <f>IF(FurnitureData[[#This Row],[price]]&lt;50,"Under 50",IF(FurnitureData[[#This Row],[price]]&lt;100,"50-100",IF(FurnitureData[[#This Row],[price]]&lt;200,"100-200","Over 200")))</f>
        <v>Under 50</v>
      </c>
      <c r="G1038" t="str">
        <f>IF(FurnitureData[[#This Row],[sold]]=0,"No Sales",IF(FurnitureData[[#This Row],[sold]]&lt;=10,"Low Sales",IF(FurnitureData[[#This Row],[sold]]&lt;=50,"Medium Sales","High Sales")))</f>
        <v>Low Sales</v>
      </c>
      <c r="H1038" s="1">
        <f>IF(FurnitureData[[#This Row],[price]]&gt;0,FurnitureData[[#This Row],[sold]]/FurnitureData[[#This Row],[price]],0)</f>
        <v>0.15760441292356187</v>
      </c>
      <c r="I1038" s="1">
        <f>LEN(FurnitureData[[#This Row],[productTitle]])</f>
        <v>108</v>
      </c>
      <c r="J1038" s="1"/>
    </row>
    <row r="1039" spans="1:10" x14ac:dyDescent="0.3">
      <c r="A1039" s="1" t="s">
        <v>946</v>
      </c>
      <c r="B1039" s="7">
        <v>133.15</v>
      </c>
      <c r="C1039" s="8">
        <v>1</v>
      </c>
      <c r="D1039" s="1" t="s">
        <v>5</v>
      </c>
      <c r="E1039" s="5">
        <f>FurnitureData[[#This Row],[price]]*FurnitureData[[#This Row],[sold]]</f>
        <v>133.15</v>
      </c>
      <c r="F1039" t="str">
        <f>IF(FurnitureData[[#This Row],[price]]&lt;50,"Under 50",IF(FurnitureData[[#This Row],[price]]&lt;100,"50-100",IF(FurnitureData[[#This Row],[price]]&lt;200,"100-200","Over 200")))</f>
        <v>100-200</v>
      </c>
      <c r="G1039" t="str">
        <f>IF(FurnitureData[[#This Row],[sold]]=0,"No Sales",IF(FurnitureData[[#This Row],[sold]]&lt;=10,"Low Sales",IF(FurnitureData[[#This Row],[sold]]&lt;=50,"Medium Sales","High Sales")))</f>
        <v>Low Sales</v>
      </c>
      <c r="H1039" s="1">
        <f>IF(FurnitureData[[#This Row],[price]]&gt;0,FurnitureData[[#This Row],[sold]]/FurnitureData[[#This Row],[price]],0)</f>
        <v>7.5103266992114157E-3</v>
      </c>
      <c r="I1039" s="1">
        <f>LEN(FurnitureData[[#This Row],[productTitle]])</f>
        <v>85</v>
      </c>
      <c r="J1039" s="1"/>
    </row>
    <row r="1040" spans="1:10" x14ac:dyDescent="0.3">
      <c r="A1040" s="1" t="s">
        <v>947</v>
      </c>
      <c r="B1040" s="7">
        <v>102.97</v>
      </c>
      <c r="C1040" s="8">
        <v>2</v>
      </c>
      <c r="D1040" s="1" t="s">
        <v>5</v>
      </c>
      <c r="E1040" s="5">
        <f>FurnitureData[[#This Row],[price]]*FurnitureData[[#This Row],[sold]]</f>
        <v>205.94</v>
      </c>
      <c r="F1040" t="str">
        <f>IF(FurnitureData[[#This Row],[price]]&lt;50,"Under 50",IF(FurnitureData[[#This Row],[price]]&lt;100,"50-100",IF(FurnitureData[[#This Row],[price]]&lt;200,"100-200","Over 200")))</f>
        <v>100-200</v>
      </c>
      <c r="G1040" t="str">
        <f>IF(FurnitureData[[#This Row],[sold]]=0,"No Sales",IF(FurnitureData[[#This Row],[sold]]&lt;=10,"Low Sales",IF(FurnitureData[[#This Row],[sold]]&lt;=50,"Medium Sales","High Sales")))</f>
        <v>Low Sales</v>
      </c>
      <c r="H1040" s="1">
        <f>IF(FurnitureData[[#This Row],[price]]&gt;0,FurnitureData[[#This Row],[sold]]/FurnitureData[[#This Row],[price]],0)</f>
        <v>1.9423132951345051E-2</v>
      </c>
      <c r="I1040" s="1">
        <f>LEN(FurnitureData[[#This Row],[productTitle]])</f>
        <v>103</v>
      </c>
      <c r="J1040" s="1"/>
    </row>
    <row r="1041" spans="1:10" x14ac:dyDescent="0.3">
      <c r="A1041" s="1" t="s">
        <v>948</v>
      </c>
      <c r="B1041" s="7">
        <v>349.06</v>
      </c>
      <c r="C1041" s="8">
        <v>20</v>
      </c>
      <c r="D1041" s="1" t="s">
        <v>5</v>
      </c>
      <c r="E1041" s="5">
        <f>FurnitureData[[#This Row],[price]]*FurnitureData[[#This Row],[sold]]</f>
        <v>6981.2</v>
      </c>
      <c r="F1041" t="str">
        <f>IF(FurnitureData[[#This Row],[price]]&lt;50,"Under 50",IF(FurnitureData[[#This Row],[price]]&lt;100,"50-100",IF(FurnitureData[[#This Row],[price]]&lt;200,"100-200","Over 200")))</f>
        <v>Over 200</v>
      </c>
      <c r="G1041" t="str">
        <f>IF(FurnitureData[[#This Row],[sold]]=0,"No Sales",IF(FurnitureData[[#This Row],[sold]]&lt;=10,"Low Sales",IF(FurnitureData[[#This Row],[sold]]&lt;=50,"Medium Sales","High Sales")))</f>
        <v>Medium Sales</v>
      </c>
      <c r="H1041" s="1">
        <f>IF(FurnitureData[[#This Row],[price]]&gt;0,FurnitureData[[#This Row],[sold]]/FurnitureData[[#This Row],[price]],0)</f>
        <v>5.7296739815504497E-2</v>
      </c>
      <c r="I1041" s="1">
        <f>LEN(FurnitureData[[#This Row],[productTitle]])</f>
        <v>53</v>
      </c>
      <c r="J1041" s="1"/>
    </row>
    <row r="1042" spans="1:10" x14ac:dyDescent="0.3">
      <c r="A1042" s="1" t="s">
        <v>949</v>
      </c>
      <c r="B1042" s="7">
        <v>125.35</v>
      </c>
      <c r="C1042" s="8">
        <v>0</v>
      </c>
      <c r="D1042" s="1" t="s">
        <v>5</v>
      </c>
      <c r="E1042" s="5">
        <f>FurnitureData[[#This Row],[price]]*FurnitureData[[#This Row],[sold]]</f>
        <v>0</v>
      </c>
      <c r="F1042" t="str">
        <f>IF(FurnitureData[[#This Row],[price]]&lt;50,"Under 50",IF(FurnitureData[[#This Row],[price]]&lt;100,"50-100",IF(FurnitureData[[#This Row],[price]]&lt;200,"100-200","Over 200")))</f>
        <v>100-200</v>
      </c>
      <c r="G1042" t="str">
        <f>IF(FurnitureData[[#This Row],[sold]]=0,"No Sales",IF(FurnitureData[[#This Row],[sold]]&lt;=10,"Low Sales",IF(FurnitureData[[#This Row],[sold]]&lt;=50,"Medium Sales","High Sales")))</f>
        <v>No Sales</v>
      </c>
      <c r="H1042" s="1">
        <f>IF(FurnitureData[[#This Row],[price]]&gt;0,FurnitureData[[#This Row],[sold]]/FurnitureData[[#This Row],[price]],0)</f>
        <v>0</v>
      </c>
      <c r="I1042" s="1">
        <f>LEN(FurnitureData[[#This Row],[productTitle]])</f>
        <v>108</v>
      </c>
      <c r="J1042" s="1"/>
    </row>
    <row r="1043" spans="1:10" x14ac:dyDescent="0.3">
      <c r="A1043" s="1" t="s">
        <v>950</v>
      </c>
      <c r="B1043" s="7">
        <v>228.06</v>
      </c>
      <c r="C1043" s="8">
        <v>2</v>
      </c>
      <c r="D1043" s="1" t="s">
        <v>5</v>
      </c>
      <c r="E1043" s="5">
        <f>FurnitureData[[#This Row],[price]]*FurnitureData[[#This Row],[sold]]</f>
        <v>456.12</v>
      </c>
      <c r="F1043" t="str">
        <f>IF(FurnitureData[[#This Row],[price]]&lt;50,"Under 50",IF(FurnitureData[[#This Row],[price]]&lt;100,"50-100",IF(FurnitureData[[#This Row],[price]]&lt;200,"100-200","Over 200")))</f>
        <v>Over 200</v>
      </c>
      <c r="G1043" t="str">
        <f>IF(FurnitureData[[#This Row],[sold]]=0,"No Sales",IF(FurnitureData[[#This Row],[sold]]&lt;=10,"Low Sales",IF(FurnitureData[[#This Row],[sold]]&lt;=50,"Medium Sales","High Sales")))</f>
        <v>Low Sales</v>
      </c>
      <c r="H1043" s="1">
        <f>IF(FurnitureData[[#This Row],[price]]&gt;0,FurnitureData[[#This Row],[sold]]/FurnitureData[[#This Row],[price]],0)</f>
        <v>8.7696220292905382E-3</v>
      </c>
      <c r="I1043" s="1">
        <f>LEN(FurnitureData[[#This Row],[productTitle]])</f>
        <v>122</v>
      </c>
      <c r="J1043" s="1"/>
    </row>
    <row r="1044" spans="1:10" x14ac:dyDescent="0.3">
      <c r="A1044" s="1" t="s">
        <v>951</v>
      </c>
      <c r="B1044" s="7">
        <v>34</v>
      </c>
      <c r="C1044" s="8">
        <v>11</v>
      </c>
      <c r="D1044" s="1" t="s">
        <v>5</v>
      </c>
      <c r="E1044" s="5">
        <f>FurnitureData[[#This Row],[price]]*FurnitureData[[#This Row],[sold]]</f>
        <v>374</v>
      </c>
      <c r="F1044" t="str">
        <f>IF(FurnitureData[[#This Row],[price]]&lt;50,"Under 50",IF(FurnitureData[[#This Row],[price]]&lt;100,"50-100",IF(FurnitureData[[#This Row],[price]]&lt;200,"100-200","Over 200")))</f>
        <v>Under 50</v>
      </c>
      <c r="G1044" t="str">
        <f>IF(FurnitureData[[#This Row],[sold]]=0,"No Sales",IF(FurnitureData[[#This Row],[sold]]&lt;=10,"Low Sales",IF(FurnitureData[[#This Row],[sold]]&lt;=50,"Medium Sales","High Sales")))</f>
        <v>Medium Sales</v>
      </c>
      <c r="H1044" s="1">
        <f>IF(FurnitureData[[#This Row],[price]]&gt;0,FurnitureData[[#This Row],[sold]]/FurnitureData[[#This Row],[price]],0)</f>
        <v>0.3235294117647059</v>
      </c>
      <c r="I1044" s="1">
        <f>LEN(FurnitureData[[#This Row],[productTitle]])</f>
        <v>113</v>
      </c>
      <c r="J1044" s="1"/>
    </row>
    <row r="1045" spans="1:10" x14ac:dyDescent="0.3">
      <c r="A1045" s="1" t="s">
        <v>952</v>
      </c>
      <c r="B1045" s="7">
        <v>152.46</v>
      </c>
      <c r="C1045" s="8">
        <v>1</v>
      </c>
      <c r="D1045" s="1" t="s">
        <v>5</v>
      </c>
      <c r="E1045" s="5">
        <f>FurnitureData[[#This Row],[price]]*FurnitureData[[#This Row],[sold]]</f>
        <v>152.46</v>
      </c>
      <c r="F1045" t="str">
        <f>IF(FurnitureData[[#This Row],[price]]&lt;50,"Under 50",IF(FurnitureData[[#This Row],[price]]&lt;100,"50-100",IF(FurnitureData[[#This Row],[price]]&lt;200,"100-200","Over 200")))</f>
        <v>100-200</v>
      </c>
      <c r="G1045" t="str">
        <f>IF(FurnitureData[[#This Row],[sold]]=0,"No Sales",IF(FurnitureData[[#This Row],[sold]]&lt;=10,"Low Sales",IF(FurnitureData[[#This Row],[sold]]&lt;=50,"Medium Sales","High Sales")))</f>
        <v>Low Sales</v>
      </c>
      <c r="H1045" s="1">
        <f>IF(FurnitureData[[#This Row],[price]]&gt;0,FurnitureData[[#This Row],[sold]]/FurnitureData[[#This Row],[price]],0)</f>
        <v>6.5590974681883768E-3</v>
      </c>
      <c r="I1045" s="1">
        <f>LEN(FurnitureData[[#This Row],[productTitle]])</f>
        <v>123</v>
      </c>
      <c r="J1045" s="1"/>
    </row>
    <row r="1046" spans="1:10" x14ac:dyDescent="0.3">
      <c r="A1046" s="1" t="s">
        <v>953</v>
      </c>
      <c r="B1046" s="7">
        <v>214.69</v>
      </c>
      <c r="C1046" s="8">
        <v>0</v>
      </c>
      <c r="D1046" s="1" t="s">
        <v>5</v>
      </c>
      <c r="E1046" s="5">
        <f>FurnitureData[[#This Row],[price]]*FurnitureData[[#This Row],[sold]]</f>
        <v>0</v>
      </c>
      <c r="F1046" t="str">
        <f>IF(FurnitureData[[#This Row],[price]]&lt;50,"Under 50",IF(FurnitureData[[#This Row],[price]]&lt;100,"50-100",IF(FurnitureData[[#This Row],[price]]&lt;200,"100-200","Over 200")))</f>
        <v>Over 200</v>
      </c>
      <c r="G1046" t="str">
        <f>IF(FurnitureData[[#This Row],[sold]]=0,"No Sales",IF(FurnitureData[[#This Row],[sold]]&lt;=10,"Low Sales",IF(FurnitureData[[#This Row],[sold]]&lt;=50,"Medium Sales","High Sales")))</f>
        <v>No Sales</v>
      </c>
      <c r="H1046" s="1">
        <f>IF(FurnitureData[[#This Row],[price]]&gt;0,FurnitureData[[#This Row],[sold]]/FurnitureData[[#This Row],[price]],0)</f>
        <v>0</v>
      </c>
      <c r="I1046" s="1">
        <f>LEN(FurnitureData[[#This Row],[productTitle]])</f>
        <v>128</v>
      </c>
      <c r="J1046" s="1"/>
    </row>
    <row r="1047" spans="1:10" x14ac:dyDescent="0.3">
      <c r="A1047" s="1" t="s">
        <v>954</v>
      </c>
      <c r="B1047" s="7">
        <v>89.4</v>
      </c>
      <c r="C1047" s="8">
        <v>2</v>
      </c>
      <c r="D1047" s="1" t="s">
        <v>5</v>
      </c>
      <c r="E1047" s="5">
        <f>FurnitureData[[#This Row],[price]]*FurnitureData[[#This Row],[sold]]</f>
        <v>178.8</v>
      </c>
      <c r="F1047" t="str">
        <f>IF(FurnitureData[[#This Row],[price]]&lt;50,"Under 50",IF(FurnitureData[[#This Row],[price]]&lt;100,"50-100",IF(FurnitureData[[#This Row],[price]]&lt;200,"100-200","Over 200")))</f>
        <v>50-100</v>
      </c>
      <c r="G1047" t="str">
        <f>IF(FurnitureData[[#This Row],[sold]]=0,"No Sales",IF(FurnitureData[[#This Row],[sold]]&lt;=10,"Low Sales",IF(FurnitureData[[#This Row],[sold]]&lt;=50,"Medium Sales","High Sales")))</f>
        <v>Low Sales</v>
      </c>
      <c r="H1047" s="1">
        <f>IF(FurnitureData[[#This Row],[price]]&gt;0,FurnitureData[[#This Row],[sold]]/FurnitureData[[#This Row],[price]],0)</f>
        <v>2.2371364653243846E-2</v>
      </c>
      <c r="I1047" s="1">
        <f>LEN(FurnitureData[[#This Row],[productTitle]])</f>
        <v>122</v>
      </c>
      <c r="J1047" s="1"/>
    </row>
    <row r="1048" spans="1:10" x14ac:dyDescent="0.3">
      <c r="A1048" s="1" t="s">
        <v>955</v>
      </c>
      <c r="B1048" s="7">
        <v>29</v>
      </c>
      <c r="C1048" s="8">
        <v>1</v>
      </c>
      <c r="D1048" s="1" t="s">
        <v>1832</v>
      </c>
      <c r="E1048" s="5">
        <f>FurnitureData[[#This Row],[price]]*FurnitureData[[#This Row],[sold]]</f>
        <v>29</v>
      </c>
      <c r="F1048" t="str">
        <f>IF(FurnitureData[[#This Row],[price]]&lt;50,"Under 50",IF(FurnitureData[[#This Row],[price]]&lt;100,"50-100",IF(FurnitureData[[#This Row],[price]]&lt;200,"100-200","Over 200")))</f>
        <v>Under 50</v>
      </c>
      <c r="G1048" t="str">
        <f>IF(FurnitureData[[#This Row],[sold]]=0,"No Sales",IF(FurnitureData[[#This Row],[sold]]&lt;=10,"Low Sales",IF(FurnitureData[[#This Row],[sold]]&lt;=50,"Medium Sales","High Sales")))</f>
        <v>Low Sales</v>
      </c>
      <c r="H1048" s="1">
        <f>IF(FurnitureData[[#This Row],[price]]&gt;0,FurnitureData[[#This Row],[sold]]/FurnitureData[[#This Row],[price]],0)</f>
        <v>3.4482758620689655E-2</v>
      </c>
      <c r="I1048" s="1">
        <f>LEN(FurnitureData[[#This Row],[productTitle]])</f>
        <v>117</v>
      </c>
      <c r="J1048" s="1"/>
    </row>
    <row r="1049" spans="1:10" x14ac:dyDescent="0.3">
      <c r="A1049" s="1" t="s">
        <v>956</v>
      </c>
      <c r="B1049" s="7">
        <v>9.07</v>
      </c>
      <c r="C1049" s="8">
        <v>2</v>
      </c>
      <c r="D1049" s="1" t="s">
        <v>5</v>
      </c>
      <c r="E1049" s="5">
        <f>FurnitureData[[#This Row],[price]]*FurnitureData[[#This Row],[sold]]</f>
        <v>18.14</v>
      </c>
      <c r="F1049" t="str">
        <f>IF(FurnitureData[[#This Row],[price]]&lt;50,"Under 50",IF(FurnitureData[[#This Row],[price]]&lt;100,"50-100",IF(FurnitureData[[#This Row],[price]]&lt;200,"100-200","Over 200")))</f>
        <v>Under 50</v>
      </c>
      <c r="G1049" t="str">
        <f>IF(FurnitureData[[#This Row],[sold]]=0,"No Sales",IF(FurnitureData[[#This Row],[sold]]&lt;=10,"Low Sales",IF(FurnitureData[[#This Row],[sold]]&lt;=50,"Medium Sales","High Sales")))</f>
        <v>Low Sales</v>
      </c>
      <c r="H1049" s="1">
        <f>IF(FurnitureData[[#This Row],[price]]&gt;0,FurnitureData[[#This Row],[sold]]/FurnitureData[[#This Row],[price]],0)</f>
        <v>0.22050716648291069</v>
      </c>
      <c r="I1049" s="1">
        <f>LEN(FurnitureData[[#This Row],[productTitle]])</f>
        <v>120</v>
      </c>
      <c r="J1049" s="1"/>
    </row>
    <row r="1050" spans="1:10" x14ac:dyDescent="0.3">
      <c r="A1050" s="1" t="s">
        <v>957</v>
      </c>
      <c r="B1050" s="7">
        <v>30.78</v>
      </c>
      <c r="C1050" s="8">
        <v>6</v>
      </c>
      <c r="D1050" s="1" t="s">
        <v>5</v>
      </c>
      <c r="E1050" s="5">
        <f>FurnitureData[[#This Row],[price]]*FurnitureData[[#This Row],[sold]]</f>
        <v>184.68</v>
      </c>
      <c r="F1050" t="str">
        <f>IF(FurnitureData[[#This Row],[price]]&lt;50,"Under 50",IF(FurnitureData[[#This Row],[price]]&lt;100,"50-100",IF(FurnitureData[[#This Row],[price]]&lt;200,"100-200","Over 200")))</f>
        <v>Under 50</v>
      </c>
      <c r="G1050" t="str">
        <f>IF(FurnitureData[[#This Row],[sold]]=0,"No Sales",IF(FurnitureData[[#This Row],[sold]]&lt;=10,"Low Sales",IF(FurnitureData[[#This Row],[sold]]&lt;=50,"Medium Sales","High Sales")))</f>
        <v>Low Sales</v>
      </c>
      <c r="H1050" s="1">
        <f>IF(FurnitureData[[#This Row],[price]]&gt;0,FurnitureData[[#This Row],[sold]]/FurnitureData[[#This Row],[price]],0)</f>
        <v>0.19493177387914229</v>
      </c>
      <c r="I1050" s="1">
        <f>LEN(FurnitureData[[#This Row],[productTitle]])</f>
        <v>127</v>
      </c>
      <c r="J1050" s="1"/>
    </row>
    <row r="1051" spans="1:10" x14ac:dyDescent="0.3">
      <c r="A1051" s="1" t="s">
        <v>958</v>
      </c>
      <c r="B1051" s="7">
        <v>174.09</v>
      </c>
      <c r="C1051" s="8">
        <v>1</v>
      </c>
      <c r="D1051" s="1" t="s">
        <v>5</v>
      </c>
      <c r="E1051" s="5">
        <f>FurnitureData[[#This Row],[price]]*FurnitureData[[#This Row],[sold]]</f>
        <v>174.09</v>
      </c>
      <c r="F1051" t="str">
        <f>IF(FurnitureData[[#This Row],[price]]&lt;50,"Under 50",IF(FurnitureData[[#This Row],[price]]&lt;100,"50-100",IF(FurnitureData[[#This Row],[price]]&lt;200,"100-200","Over 200")))</f>
        <v>100-200</v>
      </c>
      <c r="G1051" t="str">
        <f>IF(FurnitureData[[#This Row],[sold]]=0,"No Sales",IF(FurnitureData[[#This Row],[sold]]&lt;=10,"Low Sales",IF(FurnitureData[[#This Row],[sold]]&lt;=50,"Medium Sales","High Sales")))</f>
        <v>Low Sales</v>
      </c>
      <c r="H1051" s="1">
        <f>IF(FurnitureData[[#This Row],[price]]&gt;0,FurnitureData[[#This Row],[sold]]/FurnitureData[[#This Row],[price]],0)</f>
        <v>5.7441553219599057E-3</v>
      </c>
      <c r="I1051" s="1">
        <f>LEN(FurnitureData[[#This Row],[productTitle]])</f>
        <v>125</v>
      </c>
      <c r="J1051" s="1"/>
    </row>
    <row r="1052" spans="1:10" x14ac:dyDescent="0.3">
      <c r="A1052" s="1" t="s">
        <v>854</v>
      </c>
      <c r="B1052" s="7">
        <v>62.75</v>
      </c>
      <c r="C1052" s="8">
        <v>2</v>
      </c>
      <c r="D1052" s="1" t="s">
        <v>5</v>
      </c>
      <c r="E1052" s="5">
        <f>FurnitureData[[#This Row],[price]]*FurnitureData[[#This Row],[sold]]</f>
        <v>125.5</v>
      </c>
      <c r="F1052" t="str">
        <f>IF(FurnitureData[[#This Row],[price]]&lt;50,"Under 50",IF(FurnitureData[[#This Row],[price]]&lt;100,"50-100",IF(FurnitureData[[#This Row],[price]]&lt;200,"100-200","Over 200")))</f>
        <v>50-100</v>
      </c>
      <c r="G1052" t="str">
        <f>IF(FurnitureData[[#This Row],[sold]]=0,"No Sales",IF(FurnitureData[[#This Row],[sold]]&lt;=10,"Low Sales",IF(FurnitureData[[#This Row],[sold]]&lt;=50,"Medium Sales","High Sales")))</f>
        <v>Low Sales</v>
      </c>
      <c r="H1052" s="1">
        <f>IF(FurnitureData[[#This Row],[price]]&gt;0,FurnitureData[[#This Row],[sold]]/FurnitureData[[#This Row],[price]],0)</f>
        <v>3.1872509960159362E-2</v>
      </c>
      <c r="I1052" s="1">
        <f>LEN(FurnitureData[[#This Row],[productTitle]])</f>
        <v>128</v>
      </c>
      <c r="J1052" s="1"/>
    </row>
    <row r="1053" spans="1:10" x14ac:dyDescent="0.3">
      <c r="A1053" s="1" t="s">
        <v>871</v>
      </c>
      <c r="B1053" s="7">
        <v>181.88</v>
      </c>
      <c r="C1053" s="8">
        <v>5</v>
      </c>
      <c r="D1053" s="1" t="s">
        <v>5</v>
      </c>
      <c r="E1053" s="5">
        <f>FurnitureData[[#This Row],[price]]*FurnitureData[[#This Row],[sold]]</f>
        <v>909.4</v>
      </c>
      <c r="F1053" t="str">
        <f>IF(FurnitureData[[#This Row],[price]]&lt;50,"Under 50",IF(FurnitureData[[#This Row],[price]]&lt;100,"50-100",IF(FurnitureData[[#This Row],[price]]&lt;200,"100-200","Over 200")))</f>
        <v>100-200</v>
      </c>
      <c r="G1053" t="str">
        <f>IF(FurnitureData[[#This Row],[sold]]=0,"No Sales",IF(FurnitureData[[#This Row],[sold]]&lt;=10,"Low Sales",IF(FurnitureData[[#This Row],[sold]]&lt;=50,"Medium Sales","High Sales")))</f>
        <v>Low Sales</v>
      </c>
      <c r="H1053" s="1">
        <f>IF(FurnitureData[[#This Row],[price]]&gt;0,FurnitureData[[#This Row],[sold]]/FurnitureData[[#This Row],[price]],0)</f>
        <v>2.7490653177919509E-2</v>
      </c>
      <c r="I1053" s="1">
        <f>LEN(FurnitureData[[#This Row],[productTitle]])</f>
        <v>126</v>
      </c>
      <c r="J1053" s="1"/>
    </row>
    <row r="1054" spans="1:10" x14ac:dyDescent="0.3">
      <c r="A1054" s="1" t="s">
        <v>959</v>
      </c>
      <c r="B1054" s="7">
        <v>117.79</v>
      </c>
      <c r="C1054" s="8">
        <v>13</v>
      </c>
      <c r="D1054" s="1" t="s">
        <v>5</v>
      </c>
      <c r="E1054" s="5">
        <f>FurnitureData[[#This Row],[price]]*FurnitureData[[#This Row],[sold]]</f>
        <v>1531.27</v>
      </c>
      <c r="F1054" t="str">
        <f>IF(FurnitureData[[#This Row],[price]]&lt;50,"Under 50",IF(FurnitureData[[#This Row],[price]]&lt;100,"50-100",IF(FurnitureData[[#This Row],[price]]&lt;200,"100-200","Over 200")))</f>
        <v>100-200</v>
      </c>
      <c r="G1054" t="str">
        <f>IF(FurnitureData[[#This Row],[sold]]=0,"No Sales",IF(FurnitureData[[#This Row],[sold]]&lt;=10,"Low Sales",IF(FurnitureData[[#This Row],[sold]]&lt;=50,"Medium Sales","High Sales")))</f>
        <v>Medium Sales</v>
      </c>
      <c r="H1054" s="1">
        <f>IF(FurnitureData[[#This Row],[price]]&gt;0,FurnitureData[[#This Row],[sold]]/FurnitureData[[#This Row],[price]],0)</f>
        <v>0.11036590542490873</v>
      </c>
      <c r="I1054" s="1">
        <f>LEN(FurnitureData[[#This Row],[productTitle]])</f>
        <v>121</v>
      </c>
      <c r="J1054" s="1"/>
    </row>
    <row r="1055" spans="1:10" x14ac:dyDescent="0.3">
      <c r="A1055" s="1" t="s">
        <v>960</v>
      </c>
      <c r="B1055" s="7">
        <v>31.51</v>
      </c>
      <c r="C1055" s="8">
        <v>1</v>
      </c>
      <c r="D1055" s="1" t="s">
        <v>5</v>
      </c>
      <c r="E1055" s="5">
        <f>FurnitureData[[#This Row],[price]]*FurnitureData[[#This Row],[sold]]</f>
        <v>31.51</v>
      </c>
      <c r="F1055" t="str">
        <f>IF(FurnitureData[[#This Row],[price]]&lt;50,"Under 50",IF(FurnitureData[[#This Row],[price]]&lt;100,"50-100",IF(FurnitureData[[#This Row],[price]]&lt;200,"100-200","Over 200")))</f>
        <v>Under 50</v>
      </c>
      <c r="G1055" t="str">
        <f>IF(FurnitureData[[#This Row],[sold]]=0,"No Sales",IF(FurnitureData[[#This Row],[sold]]&lt;=10,"Low Sales",IF(FurnitureData[[#This Row],[sold]]&lt;=50,"Medium Sales","High Sales")))</f>
        <v>Low Sales</v>
      </c>
      <c r="H1055" s="1">
        <f>IF(FurnitureData[[#This Row],[price]]&gt;0,FurnitureData[[#This Row],[sold]]/FurnitureData[[#This Row],[price]],0)</f>
        <v>3.1735956839098696E-2</v>
      </c>
      <c r="I1055" s="1">
        <f>LEN(FurnitureData[[#This Row],[productTitle]])</f>
        <v>122</v>
      </c>
      <c r="J1055" s="1"/>
    </row>
    <row r="1056" spans="1:10" x14ac:dyDescent="0.3">
      <c r="A1056" s="1" t="s">
        <v>961</v>
      </c>
      <c r="B1056" s="7">
        <v>7.92</v>
      </c>
      <c r="C1056" s="8">
        <v>0</v>
      </c>
      <c r="D1056" s="1" t="s">
        <v>5</v>
      </c>
      <c r="E1056" s="5">
        <f>FurnitureData[[#This Row],[price]]*FurnitureData[[#This Row],[sold]]</f>
        <v>0</v>
      </c>
      <c r="F1056" t="str">
        <f>IF(FurnitureData[[#This Row],[price]]&lt;50,"Under 50",IF(FurnitureData[[#This Row],[price]]&lt;100,"50-100",IF(FurnitureData[[#This Row],[price]]&lt;200,"100-200","Over 200")))</f>
        <v>Under 50</v>
      </c>
      <c r="G1056" t="str">
        <f>IF(FurnitureData[[#This Row],[sold]]=0,"No Sales",IF(FurnitureData[[#This Row],[sold]]&lt;=10,"Low Sales",IF(FurnitureData[[#This Row],[sold]]&lt;=50,"Medium Sales","High Sales")))</f>
        <v>No Sales</v>
      </c>
      <c r="H1056" s="1">
        <f>IF(FurnitureData[[#This Row],[price]]&gt;0,FurnitureData[[#This Row],[sold]]/FurnitureData[[#This Row],[price]],0)</f>
        <v>0</v>
      </c>
      <c r="I1056" s="1">
        <f>LEN(FurnitureData[[#This Row],[productTitle]])</f>
        <v>125</v>
      </c>
      <c r="J1056" s="1"/>
    </row>
    <row r="1057" spans="1:10" x14ac:dyDescent="0.3">
      <c r="A1057" s="1" t="s">
        <v>962</v>
      </c>
      <c r="B1057" s="7">
        <v>188.7</v>
      </c>
      <c r="C1057" s="8">
        <v>1</v>
      </c>
      <c r="D1057" s="1" t="s">
        <v>5</v>
      </c>
      <c r="E1057" s="5">
        <f>FurnitureData[[#This Row],[price]]*FurnitureData[[#This Row],[sold]]</f>
        <v>188.7</v>
      </c>
      <c r="F1057" t="str">
        <f>IF(FurnitureData[[#This Row],[price]]&lt;50,"Under 50",IF(FurnitureData[[#This Row],[price]]&lt;100,"50-100",IF(FurnitureData[[#This Row],[price]]&lt;200,"100-200","Over 200")))</f>
        <v>100-200</v>
      </c>
      <c r="G1057" t="str">
        <f>IF(FurnitureData[[#This Row],[sold]]=0,"No Sales",IF(FurnitureData[[#This Row],[sold]]&lt;=10,"Low Sales",IF(FurnitureData[[#This Row],[sold]]&lt;=50,"Medium Sales","High Sales")))</f>
        <v>Low Sales</v>
      </c>
      <c r="H1057" s="1">
        <f>IF(FurnitureData[[#This Row],[price]]&gt;0,FurnitureData[[#This Row],[sold]]/FurnitureData[[#This Row],[price]],0)</f>
        <v>5.2994170641229464E-3</v>
      </c>
      <c r="I1057" s="1">
        <f>LEN(FurnitureData[[#This Row],[productTitle]])</f>
        <v>122</v>
      </c>
      <c r="J1057" s="1"/>
    </row>
    <row r="1058" spans="1:10" x14ac:dyDescent="0.3">
      <c r="A1058" s="1" t="s">
        <v>963</v>
      </c>
      <c r="B1058" s="7">
        <v>41.57</v>
      </c>
      <c r="C1058" s="8">
        <v>3</v>
      </c>
      <c r="D1058" s="1" t="s">
        <v>5</v>
      </c>
      <c r="E1058" s="5">
        <f>FurnitureData[[#This Row],[price]]*FurnitureData[[#This Row],[sold]]</f>
        <v>124.71000000000001</v>
      </c>
      <c r="F1058" t="str">
        <f>IF(FurnitureData[[#This Row],[price]]&lt;50,"Under 50",IF(FurnitureData[[#This Row],[price]]&lt;100,"50-100",IF(FurnitureData[[#This Row],[price]]&lt;200,"100-200","Over 200")))</f>
        <v>Under 50</v>
      </c>
      <c r="G1058" t="str">
        <f>IF(FurnitureData[[#This Row],[sold]]=0,"No Sales",IF(FurnitureData[[#This Row],[sold]]&lt;=10,"Low Sales",IF(FurnitureData[[#This Row],[sold]]&lt;=50,"Medium Sales","High Sales")))</f>
        <v>Low Sales</v>
      </c>
      <c r="H1058" s="1">
        <f>IF(FurnitureData[[#This Row],[price]]&gt;0,FurnitureData[[#This Row],[sold]]/FurnitureData[[#This Row],[price]],0)</f>
        <v>7.2167428433966799E-2</v>
      </c>
      <c r="I1058" s="1">
        <f>LEN(FurnitureData[[#This Row],[productTitle]])</f>
        <v>93</v>
      </c>
      <c r="J1058" s="1"/>
    </row>
    <row r="1059" spans="1:10" x14ac:dyDescent="0.3">
      <c r="A1059" s="1" t="s">
        <v>964</v>
      </c>
      <c r="B1059" s="7">
        <v>155.43</v>
      </c>
      <c r="C1059" s="8">
        <v>3</v>
      </c>
      <c r="D1059" s="1" t="s">
        <v>5</v>
      </c>
      <c r="E1059" s="5">
        <f>FurnitureData[[#This Row],[price]]*FurnitureData[[#This Row],[sold]]</f>
        <v>466.29</v>
      </c>
      <c r="F1059" t="str">
        <f>IF(FurnitureData[[#This Row],[price]]&lt;50,"Under 50",IF(FurnitureData[[#This Row],[price]]&lt;100,"50-100",IF(FurnitureData[[#This Row],[price]]&lt;200,"100-200","Over 200")))</f>
        <v>100-200</v>
      </c>
      <c r="G1059" t="str">
        <f>IF(FurnitureData[[#This Row],[sold]]=0,"No Sales",IF(FurnitureData[[#This Row],[sold]]&lt;=10,"Low Sales",IF(FurnitureData[[#This Row],[sold]]&lt;=50,"Medium Sales","High Sales")))</f>
        <v>Low Sales</v>
      </c>
      <c r="H1059" s="1">
        <f>IF(FurnitureData[[#This Row],[price]]&gt;0,FurnitureData[[#This Row],[sold]]/FurnitureData[[#This Row],[price]],0)</f>
        <v>1.9301293186643503E-2</v>
      </c>
      <c r="I1059" s="1">
        <f>LEN(FurnitureData[[#This Row],[productTitle]])</f>
        <v>107</v>
      </c>
      <c r="J1059" s="1"/>
    </row>
    <row r="1060" spans="1:10" x14ac:dyDescent="0.3">
      <c r="A1060" s="1" t="s">
        <v>762</v>
      </c>
      <c r="B1060" s="7">
        <v>112.72</v>
      </c>
      <c r="C1060" s="8">
        <v>35</v>
      </c>
      <c r="D1060" s="1" t="s">
        <v>5</v>
      </c>
      <c r="E1060" s="5">
        <f>FurnitureData[[#This Row],[price]]*FurnitureData[[#This Row],[sold]]</f>
        <v>3945.2</v>
      </c>
      <c r="F1060" t="str">
        <f>IF(FurnitureData[[#This Row],[price]]&lt;50,"Under 50",IF(FurnitureData[[#This Row],[price]]&lt;100,"50-100",IF(FurnitureData[[#This Row],[price]]&lt;200,"100-200","Over 200")))</f>
        <v>100-200</v>
      </c>
      <c r="G1060" t="str">
        <f>IF(FurnitureData[[#This Row],[sold]]=0,"No Sales",IF(FurnitureData[[#This Row],[sold]]&lt;=10,"Low Sales",IF(FurnitureData[[#This Row],[sold]]&lt;=50,"Medium Sales","High Sales")))</f>
        <v>Medium Sales</v>
      </c>
      <c r="H1060" s="1">
        <f>IF(FurnitureData[[#This Row],[price]]&gt;0,FurnitureData[[#This Row],[sold]]/FurnitureData[[#This Row],[price]],0)</f>
        <v>0.31050390347764373</v>
      </c>
      <c r="I1060" s="1">
        <f>LEN(FurnitureData[[#This Row],[productTitle]])</f>
        <v>122</v>
      </c>
      <c r="J1060" s="1"/>
    </row>
    <row r="1061" spans="1:10" x14ac:dyDescent="0.3">
      <c r="A1061" s="1" t="s">
        <v>965</v>
      </c>
      <c r="B1061" s="7">
        <v>85.85</v>
      </c>
      <c r="C1061" s="8">
        <v>28</v>
      </c>
      <c r="D1061" s="1" t="s">
        <v>5</v>
      </c>
      <c r="E1061" s="5">
        <f>FurnitureData[[#This Row],[price]]*FurnitureData[[#This Row],[sold]]</f>
        <v>2403.7999999999997</v>
      </c>
      <c r="F1061" t="str">
        <f>IF(FurnitureData[[#This Row],[price]]&lt;50,"Under 50",IF(FurnitureData[[#This Row],[price]]&lt;100,"50-100",IF(FurnitureData[[#This Row],[price]]&lt;200,"100-200","Over 200")))</f>
        <v>50-100</v>
      </c>
      <c r="G1061" t="str">
        <f>IF(FurnitureData[[#This Row],[sold]]=0,"No Sales",IF(FurnitureData[[#This Row],[sold]]&lt;=10,"Low Sales",IF(FurnitureData[[#This Row],[sold]]&lt;=50,"Medium Sales","High Sales")))</f>
        <v>Medium Sales</v>
      </c>
      <c r="H1061" s="1">
        <f>IF(FurnitureData[[#This Row],[price]]&gt;0,FurnitureData[[#This Row],[sold]]/FurnitureData[[#This Row],[price]],0)</f>
        <v>0.32615026208503206</v>
      </c>
      <c r="I1061" s="1">
        <f>LEN(FurnitureData[[#This Row],[productTitle]])</f>
        <v>114</v>
      </c>
      <c r="J1061" s="1"/>
    </row>
    <row r="1062" spans="1:10" x14ac:dyDescent="0.3">
      <c r="A1062" s="1" t="s">
        <v>966</v>
      </c>
      <c r="B1062" s="7">
        <v>128</v>
      </c>
      <c r="C1062" s="8">
        <v>6</v>
      </c>
      <c r="D1062" s="1" t="s">
        <v>5</v>
      </c>
      <c r="E1062" s="5">
        <f>FurnitureData[[#This Row],[price]]*FurnitureData[[#This Row],[sold]]</f>
        <v>768</v>
      </c>
      <c r="F1062" t="str">
        <f>IF(FurnitureData[[#This Row],[price]]&lt;50,"Under 50",IF(FurnitureData[[#This Row],[price]]&lt;100,"50-100",IF(FurnitureData[[#This Row],[price]]&lt;200,"100-200","Over 200")))</f>
        <v>100-200</v>
      </c>
      <c r="G1062" t="str">
        <f>IF(FurnitureData[[#This Row],[sold]]=0,"No Sales",IF(FurnitureData[[#This Row],[sold]]&lt;=10,"Low Sales",IF(FurnitureData[[#This Row],[sold]]&lt;=50,"Medium Sales","High Sales")))</f>
        <v>Low Sales</v>
      </c>
      <c r="H1062" s="1">
        <f>IF(FurnitureData[[#This Row],[price]]&gt;0,FurnitureData[[#This Row],[sold]]/FurnitureData[[#This Row],[price]],0)</f>
        <v>4.6875E-2</v>
      </c>
      <c r="I1062" s="1">
        <f>LEN(FurnitureData[[#This Row],[productTitle]])</f>
        <v>61</v>
      </c>
      <c r="J1062" s="1"/>
    </row>
    <row r="1063" spans="1:10" x14ac:dyDescent="0.3">
      <c r="A1063" s="1" t="s">
        <v>967</v>
      </c>
      <c r="B1063" s="7">
        <v>39.299999999999997</v>
      </c>
      <c r="C1063" s="8">
        <v>2</v>
      </c>
      <c r="D1063" s="1" t="s">
        <v>5</v>
      </c>
      <c r="E1063" s="5">
        <f>FurnitureData[[#This Row],[price]]*FurnitureData[[#This Row],[sold]]</f>
        <v>78.599999999999994</v>
      </c>
      <c r="F1063" t="str">
        <f>IF(FurnitureData[[#This Row],[price]]&lt;50,"Under 50",IF(FurnitureData[[#This Row],[price]]&lt;100,"50-100",IF(FurnitureData[[#This Row],[price]]&lt;200,"100-200","Over 200")))</f>
        <v>Under 50</v>
      </c>
      <c r="G1063" t="str">
        <f>IF(FurnitureData[[#This Row],[sold]]=0,"No Sales",IF(FurnitureData[[#This Row],[sold]]&lt;=10,"Low Sales",IF(FurnitureData[[#This Row],[sold]]&lt;=50,"Medium Sales","High Sales")))</f>
        <v>Low Sales</v>
      </c>
      <c r="H1063" s="1">
        <f>IF(FurnitureData[[#This Row],[price]]&gt;0,FurnitureData[[#This Row],[sold]]/FurnitureData[[#This Row],[price]],0)</f>
        <v>5.0890585241730284E-2</v>
      </c>
      <c r="I1063" s="1">
        <f>LEN(FurnitureData[[#This Row],[productTitle]])</f>
        <v>101</v>
      </c>
      <c r="J1063" s="1"/>
    </row>
    <row r="1064" spans="1:10" x14ac:dyDescent="0.3">
      <c r="A1064" s="1" t="s">
        <v>968</v>
      </c>
      <c r="B1064" s="7">
        <v>41.18</v>
      </c>
      <c r="C1064" s="8">
        <v>14</v>
      </c>
      <c r="D1064" s="1" t="s">
        <v>5</v>
      </c>
      <c r="E1064" s="5">
        <f>FurnitureData[[#This Row],[price]]*FurnitureData[[#This Row],[sold]]</f>
        <v>576.52</v>
      </c>
      <c r="F1064" t="str">
        <f>IF(FurnitureData[[#This Row],[price]]&lt;50,"Under 50",IF(FurnitureData[[#This Row],[price]]&lt;100,"50-100",IF(FurnitureData[[#This Row],[price]]&lt;200,"100-200","Over 200")))</f>
        <v>Under 50</v>
      </c>
      <c r="G1064" t="str">
        <f>IF(FurnitureData[[#This Row],[sold]]=0,"No Sales",IF(FurnitureData[[#This Row],[sold]]&lt;=10,"Low Sales",IF(FurnitureData[[#This Row],[sold]]&lt;=50,"Medium Sales","High Sales")))</f>
        <v>Medium Sales</v>
      </c>
      <c r="H1064" s="1">
        <f>IF(FurnitureData[[#This Row],[price]]&gt;0,FurnitureData[[#This Row],[sold]]/FurnitureData[[#This Row],[price]],0)</f>
        <v>0.33997085964060225</v>
      </c>
      <c r="I1064" s="1">
        <f>LEN(FurnitureData[[#This Row],[productTitle]])</f>
        <v>99</v>
      </c>
      <c r="J1064" s="1"/>
    </row>
    <row r="1065" spans="1:10" x14ac:dyDescent="0.3">
      <c r="A1065" s="1" t="s">
        <v>969</v>
      </c>
      <c r="B1065" s="7">
        <v>236.7</v>
      </c>
      <c r="C1065" s="8">
        <v>12</v>
      </c>
      <c r="D1065" s="1" t="s">
        <v>5</v>
      </c>
      <c r="E1065" s="5">
        <f>FurnitureData[[#This Row],[price]]*FurnitureData[[#This Row],[sold]]</f>
        <v>2840.3999999999996</v>
      </c>
      <c r="F1065" t="str">
        <f>IF(FurnitureData[[#This Row],[price]]&lt;50,"Under 50",IF(FurnitureData[[#This Row],[price]]&lt;100,"50-100",IF(FurnitureData[[#This Row],[price]]&lt;200,"100-200","Over 200")))</f>
        <v>Over 200</v>
      </c>
      <c r="G1065" t="str">
        <f>IF(FurnitureData[[#This Row],[sold]]=0,"No Sales",IF(FurnitureData[[#This Row],[sold]]&lt;=10,"Low Sales",IF(FurnitureData[[#This Row],[sold]]&lt;=50,"Medium Sales","High Sales")))</f>
        <v>Medium Sales</v>
      </c>
      <c r="H1065" s="1">
        <f>IF(FurnitureData[[#This Row],[price]]&gt;0,FurnitureData[[#This Row],[sold]]/FurnitureData[[#This Row],[price]],0)</f>
        <v>5.0697084917617243E-2</v>
      </c>
      <c r="I1065" s="1">
        <f>LEN(FurnitureData[[#This Row],[productTitle]])</f>
        <v>101</v>
      </c>
      <c r="J1065" s="1"/>
    </row>
    <row r="1066" spans="1:10" x14ac:dyDescent="0.3">
      <c r="A1066" s="1" t="s">
        <v>970</v>
      </c>
      <c r="B1066" s="7">
        <v>58.93</v>
      </c>
      <c r="C1066" s="8">
        <v>5</v>
      </c>
      <c r="D1066" s="1" t="s">
        <v>5</v>
      </c>
      <c r="E1066" s="5">
        <f>FurnitureData[[#This Row],[price]]*FurnitureData[[#This Row],[sold]]</f>
        <v>294.64999999999998</v>
      </c>
      <c r="F1066" t="str">
        <f>IF(FurnitureData[[#This Row],[price]]&lt;50,"Under 50",IF(FurnitureData[[#This Row],[price]]&lt;100,"50-100",IF(FurnitureData[[#This Row],[price]]&lt;200,"100-200","Over 200")))</f>
        <v>50-100</v>
      </c>
      <c r="G1066" t="str">
        <f>IF(FurnitureData[[#This Row],[sold]]=0,"No Sales",IF(FurnitureData[[#This Row],[sold]]&lt;=10,"Low Sales",IF(FurnitureData[[#This Row],[sold]]&lt;=50,"Medium Sales","High Sales")))</f>
        <v>Low Sales</v>
      </c>
      <c r="H1066" s="1">
        <f>IF(FurnitureData[[#This Row],[price]]&gt;0,FurnitureData[[#This Row],[sold]]/FurnitureData[[#This Row],[price]],0)</f>
        <v>8.4846427965382665E-2</v>
      </c>
      <c r="I1066" s="1">
        <f>LEN(FurnitureData[[#This Row],[productTitle]])</f>
        <v>124</v>
      </c>
      <c r="J1066" s="1"/>
    </row>
    <row r="1067" spans="1:10" x14ac:dyDescent="0.3">
      <c r="A1067" s="1" t="s">
        <v>971</v>
      </c>
      <c r="B1067" s="7">
        <v>128.12</v>
      </c>
      <c r="C1067" s="8">
        <v>2</v>
      </c>
      <c r="D1067" s="1" t="s">
        <v>5</v>
      </c>
      <c r="E1067" s="5">
        <f>FurnitureData[[#This Row],[price]]*FurnitureData[[#This Row],[sold]]</f>
        <v>256.24</v>
      </c>
      <c r="F1067" t="str">
        <f>IF(FurnitureData[[#This Row],[price]]&lt;50,"Under 50",IF(FurnitureData[[#This Row],[price]]&lt;100,"50-100",IF(FurnitureData[[#This Row],[price]]&lt;200,"100-200","Over 200")))</f>
        <v>100-200</v>
      </c>
      <c r="G1067" t="str">
        <f>IF(FurnitureData[[#This Row],[sold]]=0,"No Sales",IF(FurnitureData[[#This Row],[sold]]&lt;=10,"Low Sales",IF(FurnitureData[[#This Row],[sold]]&lt;=50,"Medium Sales","High Sales")))</f>
        <v>Low Sales</v>
      </c>
      <c r="H1067" s="1">
        <f>IF(FurnitureData[[#This Row],[price]]&gt;0,FurnitureData[[#This Row],[sold]]/FurnitureData[[#This Row],[price]],0)</f>
        <v>1.5610365282547611E-2</v>
      </c>
      <c r="I1067" s="1">
        <f>LEN(FurnitureData[[#This Row],[productTitle]])</f>
        <v>111</v>
      </c>
      <c r="J1067" s="1"/>
    </row>
    <row r="1068" spans="1:10" x14ac:dyDescent="0.3">
      <c r="A1068" s="1" t="s">
        <v>972</v>
      </c>
      <c r="B1068" s="7">
        <v>129.32</v>
      </c>
      <c r="C1068" s="8">
        <v>7</v>
      </c>
      <c r="D1068" s="1" t="s">
        <v>5</v>
      </c>
      <c r="E1068" s="5">
        <f>FurnitureData[[#This Row],[price]]*FurnitureData[[#This Row],[sold]]</f>
        <v>905.24</v>
      </c>
      <c r="F1068" t="str">
        <f>IF(FurnitureData[[#This Row],[price]]&lt;50,"Under 50",IF(FurnitureData[[#This Row],[price]]&lt;100,"50-100",IF(FurnitureData[[#This Row],[price]]&lt;200,"100-200","Over 200")))</f>
        <v>100-200</v>
      </c>
      <c r="G1068" t="str">
        <f>IF(FurnitureData[[#This Row],[sold]]=0,"No Sales",IF(FurnitureData[[#This Row],[sold]]&lt;=10,"Low Sales",IF(FurnitureData[[#This Row],[sold]]&lt;=50,"Medium Sales","High Sales")))</f>
        <v>Low Sales</v>
      </c>
      <c r="H1068" s="1">
        <f>IF(FurnitureData[[#This Row],[price]]&gt;0,FurnitureData[[#This Row],[sold]]/FurnitureData[[#This Row],[price]],0)</f>
        <v>5.4129291679554596E-2</v>
      </c>
      <c r="I1068" s="1">
        <f>LEN(FurnitureData[[#This Row],[productTitle]])</f>
        <v>106</v>
      </c>
      <c r="J1068" s="1"/>
    </row>
    <row r="1069" spans="1:10" x14ac:dyDescent="0.3">
      <c r="A1069" s="1" t="s">
        <v>973</v>
      </c>
      <c r="B1069" s="7">
        <v>150.81</v>
      </c>
      <c r="C1069" s="8">
        <v>6</v>
      </c>
      <c r="D1069" s="1" t="s">
        <v>5</v>
      </c>
      <c r="E1069" s="5">
        <f>FurnitureData[[#This Row],[price]]*FurnitureData[[#This Row],[sold]]</f>
        <v>904.86</v>
      </c>
      <c r="F1069" t="str">
        <f>IF(FurnitureData[[#This Row],[price]]&lt;50,"Under 50",IF(FurnitureData[[#This Row],[price]]&lt;100,"50-100",IF(FurnitureData[[#This Row],[price]]&lt;200,"100-200","Over 200")))</f>
        <v>100-200</v>
      </c>
      <c r="G1069" t="str">
        <f>IF(FurnitureData[[#This Row],[sold]]=0,"No Sales",IF(FurnitureData[[#This Row],[sold]]&lt;=10,"Low Sales",IF(FurnitureData[[#This Row],[sold]]&lt;=50,"Medium Sales","High Sales")))</f>
        <v>Low Sales</v>
      </c>
      <c r="H1069" s="1">
        <f>IF(FurnitureData[[#This Row],[price]]&gt;0,FurnitureData[[#This Row],[sold]]/FurnitureData[[#This Row],[price]],0)</f>
        <v>3.9785160135269546E-2</v>
      </c>
      <c r="I1069" s="1">
        <f>LEN(FurnitureData[[#This Row],[productTitle]])</f>
        <v>124</v>
      </c>
      <c r="J1069" s="1"/>
    </row>
    <row r="1070" spans="1:10" x14ac:dyDescent="0.3">
      <c r="A1070" s="1" t="s">
        <v>974</v>
      </c>
      <c r="B1070" s="7">
        <v>173.29</v>
      </c>
      <c r="C1070" s="8">
        <v>6</v>
      </c>
      <c r="D1070" s="1" t="s">
        <v>5</v>
      </c>
      <c r="E1070" s="5">
        <f>FurnitureData[[#This Row],[price]]*FurnitureData[[#This Row],[sold]]</f>
        <v>1039.74</v>
      </c>
      <c r="F1070" t="str">
        <f>IF(FurnitureData[[#This Row],[price]]&lt;50,"Under 50",IF(FurnitureData[[#This Row],[price]]&lt;100,"50-100",IF(FurnitureData[[#This Row],[price]]&lt;200,"100-200","Over 200")))</f>
        <v>100-200</v>
      </c>
      <c r="G1070" t="str">
        <f>IF(FurnitureData[[#This Row],[sold]]=0,"No Sales",IF(FurnitureData[[#This Row],[sold]]&lt;=10,"Low Sales",IF(FurnitureData[[#This Row],[sold]]&lt;=50,"Medium Sales","High Sales")))</f>
        <v>Low Sales</v>
      </c>
      <c r="H1070" s="1">
        <f>IF(FurnitureData[[#This Row],[price]]&gt;0,FurnitureData[[#This Row],[sold]]/FurnitureData[[#This Row],[price]],0)</f>
        <v>3.4624040625541003E-2</v>
      </c>
      <c r="I1070" s="1">
        <f>LEN(FurnitureData[[#This Row],[productTitle]])</f>
        <v>124</v>
      </c>
      <c r="J1070" s="1"/>
    </row>
    <row r="1071" spans="1:10" x14ac:dyDescent="0.3">
      <c r="A1071" s="1" t="s">
        <v>975</v>
      </c>
      <c r="B1071" s="7">
        <v>10.79</v>
      </c>
      <c r="C1071" s="8">
        <v>10</v>
      </c>
      <c r="D1071" s="1" t="s">
        <v>5</v>
      </c>
      <c r="E1071" s="5">
        <f>FurnitureData[[#This Row],[price]]*FurnitureData[[#This Row],[sold]]</f>
        <v>107.89999999999999</v>
      </c>
      <c r="F1071" t="str">
        <f>IF(FurnitureData[[#This Row],[price]]&lt;50,"Under 50",IF(FurnitureData[[#This Row],[price]]&lt;100,"50-100",IF(FurnitureData[[#This Row],[price]]&lt;200,"100-200","Over 200")))</f>
        <v>Under 50</v>
      </c>
      <c r="G1071" t="str">
        <f>IF(FurnitureData[[#This Row],[sold]]=0,"No Sales",IF(FurnitureData[[#This Row],[sold]]&lt;=10,"Low Sales",IF(FurnitureData[[#This Row],[sold]]&lt;=50,"Medium Sales","High Sales")))</f>
        <v>Low Sales</v>
      </c>
      <c r="H1071" s="1">
        <f>IF(FurnitureData[[#This Row],[price]]&gt;0,FurnitureData[[#This Row],[sold]]/FurnitureData[[#This Row],[price]],0)</f>
        <v>0.92678405931417984</v>
      </c>
      <c r="I1071" s="1">
        <f>LEN(FurnitureData[[#This Row],[productTitle]])</f>
        <v>121</v>
      </c>
      <c r="J1071" s="1"/>
    </row>
    <row r="1072" spans="1:10" x14ac:dyDescent="0.3">
      <c r="A1072" s="1" t="s">
        <v>976</v>
      </c>
      <c r="B1072" s="7">
        <v>34.22</v>
      </c>
      <c r="C1072" s="8">
        <v>288</v>
      </c>
      <c r="D1072" s="1" t="s">
        <v>5</v>
      </c>
      <c r="E1072" s="5">
        <f>FurnitureData[[#This Row],[price]]*FurnitureData[[#This Row],[sold]]</f>
        <v>9855.36</v>
      </c>
      <c r="F1072" t="str">
        <f>IF(FurnitureData[[#This Row],[price]]&lt;50,"Under 50",IF(FurnitureData[[#This Row],[price]]&lt;100,"50-100",IF(FurnitureData[[#This Row],[price]]&lt;200,"100-200","Over 200")))</f>
        <v>Under 50</v>
      </c>
      <c r="G1072" t="str">
        <f>IF(FurnitureData[[#This Row],[sold]]=0,"No Sales",IF(FurnitureData[[#This Row],[sold]]&lt;=10,"Low Sales",IF(FurnitureData[[#This Row],[sold]]&lt;=50,"Medium Sales","High Sales")))</f>
        <v>High Sales</v>
      </c>
      <c r="H1072" s="1">
        <f>IF(FurnitureData[[#This Row],[price]]&gt;0,FurnitureData[[#This Row],[sold]]/FurnitureData[[#This Row],[price]],0)</f>
        <v>8.4161309175920511</v>
      </c>
      <c r="I1072" s="1">
        <f>LEN(FurnitureData[[#This Row],[productTitle]])</f>
        <v>128</v>
      </c>
      <c r="J1072" s="1"/>
    </row>
    <row r="1073" spans="1:10" x14ac:dyDescent="0.3">
      <c r="A1073" s="1" t="s">
        <v>977</v>
      </c>
      <c r="B1073" s="7">
        <v>143.53</v>
      </c>
      <c r="C1073" s="8">
        <v>1</v>
      </c>
      <c r="D1073" s="1" t="s">
        <v>5</v>
      </c>
      <c r="E1073" s="5">
        <f>FurnitureData[[#This Row],[price]]*FurnitureData[[#This Row],[sold]]</f>
        <v>143.53</v>
      </c>
      <c r="F1073" t="str">
        <f>IF(FurnitureData[[#This Row],[price]]&lt;50,"Under 50",IF(FurnitureData[[#This Row],[price]]&lt;100,"50-100",IF(FurnitureData[[#This Row],[price]]&lt;200,"100-200","Over 200")))</f>
        <v>100-200</v>
      </c>
      <c r="G1073" t="str">
        <f>IF(FurnitureData[[#This Row],[sold]]=0,"No Sales",IF(FurnitureData[[#This Row],[sold]]&lt;=10,"Low Sales",IF(FurnitureData[[#This Row],[sold]]&lt;=50,"Medium Sales","High Sales")))</f>
        <v>Low Sales</v>
      </c>
      <c r="H1073" s="1">
        <f>IF(FurnitureData[[#This Row],[price]]&gt;0,FurnitureData[[#This Row],[sold]]/FurnitureData[[#This Row],[price]],0)</f>
        <v>6.9671845607190133E-3</v>
      </c>
      <c r="I1073" s="1">
        <f>LEN(FurnitureData[[#This Row],[productTitle]])</f>
        <v>128</v>
      </c>
      <c r="J1073" s="1"/>
    </row>
    <row r="1074" spans="1:10" x14ac:dyDescent="0.3">
      <c r="A1074" s="1" t="s">
        <v>978</v>
      </c>
      <c r="B1074" s="7">
        <v>71.150000000000006</v>
      </c>
      <c r="C1074" s="8">
        <v>7</v>
      </c>
      <c r="D1074" s="1" t="s">
        <v>5</v>
      </c>
      <c r="E1074" s="5">
        <f>FurnitureData[[#This Row],[price]]*FurnitureData[[#This Row],[sold]]</f>
        <v>498.05000000000007</v>
      </c>
      <c r="F1074" t="str">
        <f>IF(FurnitureData[[#This Row],[price]]&lt;50,"Under 50",IF(FurnitureData[[#This Row],[price]]&lt;100,"50-100",IF(FurnitureData[[#This Row],[price]]&lt;200,"100-200","Over 200")))</f>
        <v>50-100</v>
      </c>
      <c r="G1074" t="str">
        <f>IF(FurnitureData[[#This Row],[sold]]=0,"No Sales",IF(FurnitureData[[#This Row],[sold]]&lt;=10,"Low Sales",IF(FurnitureData[[#This Row],[sold]]&lt;=50,"Medium Sales","High Sales")))</f>
        <v>Low Sales</v>
      </c>
      <c r="H1074" s="1">
        <f>IF(FurnitureData[[#This Row],[price]]&gt;0,FurnitureData[[#This Row],[sold]]/FurnitureData[[#This Row],[price]],0)</f>
        <v>9.8383696416022473E-2</v>
      </c>
      <c r="I1074" s="1">
        <f>LEN(FurnitureData[[#This Row],[productTitle]])</f>
        <v>128</v>
      </c>
      <c r="J1074" s="1"/>
    </row>
    <row r="1075" spans="1:10" x14ac:dyDescent="0.3">
      <c r="A1075" s="1" t="s">
        <v>979</v>
      </c>
      <c r="B1075" s="7">
        <v>58.45</v>
      </c>
      <c r="C1075" s="8">
        <v>7</v>
      </c>
      <c r="D1075" s="1" t="s">
        <v>5</v>
      </c>
      <c r="E1075" s="5">
        <f>FurnitureData[[#This Row],[price]]*FurnitureData[[#This Row],[sold]]</f>
        <v>409.15000000000003</v>
      </c>
      <c r="F1075" t="str">
        <f>IF(FurnitureData[[#This Row],[price]]&lt;50,"Under 50",IF(FurnitureData[[#This Row],[price]]&lt;100,"50-100",IF(FurnitureData[[#This Row],[price]]&lt;200,"100-200","Over 200")))</f>
        <v>50-100</v>
      </c>
      <c r="G1075" t="str">
        <f>IF(FurnitureData[[#This Row],[sold]]=0,"No Sales",IF(FurnitureData[[#This Row],[sold]]&lt;=10,"Low Sales",IF(FurnitureData[[#This Row],[sold]]&lt;=50,"Medium Sales","High Sales")))</f>
        <v>Low Sales</v>
      </c>
      <c r="H1075" s="1">
        <f>IF(FurnitureData[[#This Row],[price]]&gt;0,FurnitureData[[#This Row],[sold]]/FurnitureData[[#This Row],[price]],0)</f>
        <v>0.11976047904191617</v>
      </c>
      <c r="I1075" s="1">
        <f>LEN(FurnitureData[[#This Row],[productTitle]])</f>
        <v>119</v>
      </c>
      <c r="J1075" s="1"/>
    </row>
    <row r="1076" spans="1:10" x14ac:dyDescent="0.3">
      <c r="A1076" s="1" t="s">
        <v>980</v>
      </c>
      <c r="B1076" s="7">
        <v>169.62</v>
      </c>
      <c r="C1076" s="8">
        <v>9</v>
      </c>
      <c r="D1076" s="1" t="s">
        <v>5</v>
      </c>
      <c r="E1076" s="5">
        <f>FurnitureData[[#This Row],[price]]*FurnitureData[[#This Row],[sold]]</f>
        <v>1526.58</v>
      </c>
      <c r="F1076" t="str">
        <f>IF(FurnitureData[[#This Row],[price]]&lt;50,"Under 50",IF(FurnitureData[[#This Row],[price]]&lt;100,"50-100",IF(FurnitureData[[#This Row],[price]]&lt;200,"100-200","Over 200")))</f>
        <v>100-200</v>
      </c>
      <c r="G1076" t="str">
        <f>IF(FurnitureData[[#This Row],[sold]]=0,"No Sales",IF(FurnitureData[[#This Row],[sold]]&lt;=10,"Low Sales",IF(FurnitureData[[#This Row],[sold]]&lt;=50,"Medium Sales","High Sales")))</f>
        <v>Low Sales</v>
      </c>
      <c r="H1076" s="1">
        <f>IF(FurnitureData[[#This Row],[price]]&gt;0,FurnitureData[[#This Row],[sold]]/FurnitureData[[#This Row],[price]],0)</f>
        <v>5.305978068623983E-2</v>
      </c>
      <c r="I1076" s="1">
        <f>LEN(FurnitureData[[#This Row],[productTitle]])</f>
        <v>125</v>
      </c>
      <c r="J1076" s="1"/>
    </row>
    <row r="1077" spans="1:10" x14ac:dyDescent="0.3">
      <c r="A1077" s="1" t="s">
        <v>756</v>
      </c>
      <c r="B1077" s="7">
        <v>226.97</v>
      </c>
      <c r="C1077" s="8">
        <v>14</v>
      </c>
      <c r="D1077" s="1" t="s">
        <v>5</v>
      </c>
      <c r="E1077" s="5">
        <f>FurnitureData[[#This Row],[price]]*FurnitureData[[#This Row],[sold]]</f>
        <v>3177.58</v>
      </c>
      <c r="F1077" t="str">
        <f>IF(FurnitureData[[#This Row],[price]]&lt;50,"Under 50",IF(FurnitureData[[#This Row],[price]]&lt;100,"50-100",IF(FurnitureData[[#This Row],[price]]&lt;200,"100-200","Over 200")))</f>
        <v>Over 200</v>
      </c>
      <c r="G1077" t="str">
        <f>IF(FurnitureData[[#This Row],[sold]]=0,"No Sales",IF(FurnitureData[[#This Row],[sold]]&lt;=10,"Low Sales",IF(FurnitureData[[#This Row],[sold]]&lt;=50,"Medium Sales","High Sales")))</f>
        <v>Medium Sales</v>
      </c>
      <c r="H1077" s="1">
        <f>IF(FurnitureData[[#This Row],[price]]&gt;0,FurnitureData[[#This Row],[sold]]/FurnitureData[[#This Row],[price]],0)</f>
        <v>6.1682160637969774E-2</v>
      </c>
      <c r="I1077" s="1">
        <f>LEN(FurnitureData[[#This Row],[productTitle]])</f>
        <v>123</v>
      </c>
      <c r="J1077" s="1"/>
    </row>
    <row r="1078" spans="1:10" x14ac:dyDescent="0.3">
      <c r="A1078" s="1" t="s">
        <v>981</v>
      </c>
      <c r="B1078" s="7">
        <v>112.56</v>
      </c>
      <c r="C1078" s="8">
        <v>8</v>
      </c>
      <c r="D1078" s="1" t="s">
        <v>5</v>
      </c>
      <c r="E1078" s="5">
        <f>FurnitureData[[#This Row],[price]]*FurnitureData[[#This Row],[sold]]</f>
        <v>900.48</v>
      </c>
      <c r="F1078" t="str">
        <f>IF(FurnitureData[[#This Row],[price]]&lt;50,"Under 50",IF(FurnitureData[[#This Row],[price]]&lt;100,"50-100",IF(FurnitureData[[#This Row],[price]]&lt;200,"100-200","Over 200")))</f>
        <v>100-200</v>
      </c>
      <c r="G1078" t="str">
        <f>IF(FurnitureData[[#This Row],[sold]]=0,"No Sales",IF(FurnitureData[[#This Row],[sold]]&lt;=10,"Low Sales",IF(FurnitureData[[#This Row],[sold]]&lt;=50,"Medium Sales","High Sales")))</f>
        <v>Low Sales</v>
      </c>
      <c r="H1078" s="1">
        <f>IF(FurnitureData[[#This Row],[price]]&gt;0,FurnitureData[[#This Row],[sold]]/FurnitureData[[#This Row],[price]],0)</f>
        <v>7.1073205401563602E-2</v>
      </c>
      <c r="I1078" s="1">
        <f>LEN(FurnitureData[[#This Row],[productTitle]])</f>
        <v>125</v>
      </c>
      <c r="J1078" s="1"/>
    </row>
    <row r="1079" spans="1:10" x14ac:dyDescent="0.3">
      <c r="A1079" s="1" t="s">
        <v>982</v>
      </c>
      <c r="B1079" s="7">
        <v>70.12</v>
      </c>
      <c r="C1079" s="8">
        <v>6</v>
      </c>
      <c r="D1079" s="1" t="s">
        <v>5</v>
      </c>
      <c r="E1079" s="5">
        <f>FurnitureData[[#This Row],[price]]*FurnitureData[[#This Row],[sold]]</f>
        <v>420.72</v>
      </c>
      <c r="F1079" t="str">
        <f>IF(FurnitureData[[#This Row],[price]]&lt;50,"Under 50",IF(FurnitureData[[#This Row],[price]]&lt;100,"50-100",IF(FurnitureData[[#This Row],[price]]&lt;200,"100-200","Over 200")))</f>
        <v>50-100</v>
      </c>
      <c r="G1079" t="str">
        <f>IF(FurnitureData[[#This Row],[sold]]=0,"No Sales",IF(FurnitureData[[#This Row],[sold]]&lt;=10,"Low Sales",IF(FurnitureData[[#This Row],[sold]]&lt;=50,"Medium Sales","High Sales")))</f>
        <v>Low Sales</v>
      </c>
      <c r="H1079" s="1">
        <f>IF(FurnitureData[[#This Row],[price]]&gt;0,FurnitureData[[#This Row],[sold]]/FurnitureData[[#This Row],[price]],0)</f>
        <v>8.5567598402738157E-2</v>
      </c>
      <c r="I1079" s="1">
        <f>LEN(FurnitureData[[#This Row],[productTitle]])</f>
        <v>126</v>
      </c>
      <c r="J1079" s="1"/>
    </row>
    <row r="1080" spans="1:10" x14ac:dyDescent="0.3">
      <c r="A1080" s="1" t="s">
        <v>983</v>
      </c>
      <c r="B1080" s="7">
        <v>12.61</v>
      </c>
      <c r="C1080" s="8">
        <v>50</v>
      </c>
      <c r="D1080" s="1" t="s">
        <v>5</v>
      </c>
      <c r="E1080" s="5">
        <f>FurnitureData[[#This Row],[price]]*FurnitureData[[#This Row],[sold]]</f>
        <v>630.5</v>
      </c>
      <c r="F1080" t="str">
        <f>IF(FurnitureData[[#This Row],[price]]&lt;50,"Under 50",IF(FurnitureData[[#This Row],[price]]&lt;100,"50-100",IF(FurnitureData[[#This Row],[price]]&lt;200,"100-200","Over 200")))</f>
        <v>Under 50</v>
      </c>
      <c r="G1080" t="str">
        <f>IF(FurnitureData[[#This Row],[sold]]=0,"No Sales",IF(FurnitureData[[#This Row],[sold]]&lt;=10,"Low Sales",IF(FurnitureData[[#This Row],[sold]]&lt;=50,"Medium Sales","High Sales")))</f>
        <v>Medium Sales</v>
      </c>
      <c r="H1080" s="1">
        <f>IF(FurnitureData[[#This Row],[price]]&gt;0,FurnitureData[[#This Row],[sold]]/FurnitureData[[#This Row],[price]],0)</f>
        <v>3.9651070578905632</v>
      </c>
      <c r="I1080" s="1">
        <f>LEN(FurnitureData[[#This Row],[productTitle]])</f>
        <v>123</v>
      </c>
      <c r="J1080" s="1"/>
    </row>
    <row r="1081" spans="1:10" x14ac:dyDescent="0.3">
      <c r="A1081" s="1" t="s">
        <v>984</v>
      </c>
      <c r="B1081" s="7">
        <v>76.010000000000005</v>
      </c>
      <c r="C1081" s="8">
        <v>9</v>
      </c>
      <c r="D1081" s="1" t="s">
        <v>5</v>
      </c>
      <c r="E1081" s="5">
        <f>FurnitureData[[#This Row],[price]]*FurnitureData[[#This Row],[sold]]</f>
        <v>684.09</v>
      </c>
      <c r="F1081" t="str">
        <f>IF(FurnitureData[[#This Row],[price]]&lt;50,"Under 50",IF(FurnitureData[[#This Row],[price]]&lt;100,"50-100",IF(FurnitureData[[#This Row],[price]]&lt;200,"100-200","Over 200")))</f>
        <v>50-100</v>
      </c>
      <c r="G1081" t="str">
        <f>IF(FurnitureData[[#This Row],[sold]]=0,"No Sales",IF(FurnitureData[[#This Row],[sold]]&lt;=10,"Low Sales",IF(FurnitureData[[#This Row],[sold]]&lt;=50,"Medium Sales","High Sales")))</f>
        <v>Low Sales</v>
      </c>
      <c r="H1081" s="1">
        <f>IF(FurnitureData[[#This Row],[price]]&gt;0,FurnitureData[[#This Row],[sold]]/FurnitureData[[#This Row],[price]],0)</f>
        <v>0.11840547296408367</v>
      </c>
      <c r="I1081" s="1">
        <f>LEN(FurnitureData[[#This Row],[productTitle]])</f>
        <v>126</v>
      </c>
      <c r="J1081" s="1"/>
    </row>
    <row r="1082" spans="1:10" x14ac:dyDescent="0.3">
      <c r="A1082" s="1" t="s">
        <v>985</v>
      </c>
      <c r="B1082" s="7">
        <v>61.88</v>
      </c>
      <c r="C1082" s="8">
        <v>9</v>
      </c>
      <c r="D1082" s="1" t="s">
        <v>5</v>
      </c>
      <c r="E1082" s="5">
        <f>FurnitureData[[#This Row],[price]]*FurnitureData[[#This Row],[sold]]</f>
        <v>556.92000000000007</v>
      </c>
      <c r="F1082" t="str">
        <f>IF(FurnitureData[[#This Row],[price]]&lt;50,"Under 50",IF(FurnitureData[[#This Row],[price]]&lt;100,"50-100",IF(FurnitureData[[#This Row],[price]]&lt;200,"100-200","Over 200")))</f>
        <v>50-100</v>
      </c>
      <c r="G1082" t="str">
        <f>IF(FurnitureData[[#This Row],[sold]]=0,"No Sales",IF(FurnitureData[[#This Row],[sold]]&lt;=10,"Low Sales",IF(FurnitureData[[#This Row],[sold]]&lt;=50,"Medium Sales","High Sales")))</f>
        <v>Low Sales</v>
      </c>
      <c r="H1082" s="1">
        <f>IF(FurnitureData[[#This Row],[price]]&gt;0,FurnitureData[[#This Row],[sold]]/FurnitureData[[#This Row],[price]],0)</f>
        <v>0.14544279250161601</v>
      </c>
      <c r="I1082" s="1">
        <f>LEN(FurnitureData[[#This Row],[productTitle]])</f>
        <v>128</v>
      </c>
      <c r="J1082" s="1"/>
    </row>
    <row r="1083" spans="1:10" x14ac:dyDescent="0.3">
      <c r="A1083" s="1" t="s">
        <v>986</v>
      </c>
      <c r="B1083" s="7">
        <v>154.37</v>
      </c>
      <c r="C1083" s="8">
        <v>4</v>
      </c>
      <c r="D1083" s="1" t="s">
        <v>5</v>
      </c>
      <c r="E1083" s="5">
        <f>FurnitureData[[#This Row],[price]]*FurnitureData[[#This Row],[sold]]</f>
        <v>617.48</v>
      </c>
      <c r="F1083" t="str">
        <f>IF(FurnitureData[[#This Row],[price]]&lt;50,"Under 50",IF(FurnitureData[[#This Row],[price]]&lt;100,"50-100",IF(FurnitureData[[#This Row],[price]]&lt;200,"100-200","Over 200")))</f>
        <v>100-200</v>
      </c>
      <c r="G1083" t="str">
        <f>IF(FurnitureData[[#This Row],[sold]]=0,"No Sales",IF(FurnitureData[[#This Row],[sold]]&lt;=10,"Low Sales",IF(FurnitureData[[#This Row],[sold]]&lt;=50,"Medium Sales","High Sales")))</f>
        <v>Low Sales</v>
      </c>
      <c r="H1083" s="1">
        <f>IF(FurnitureData[[#This Row],[price]]&gt;0,FurnitureData[[#This Row],[sold]]/FurnitureData[[#This Row],[price]],0)</f>
        <v>2.5911770421714064E-2</v>
      </c>
      <c r="I1083" s="1">
        <f>LEN(FurnitureData[[#This Row],[productTitle]])</f>
        <v>124</v>
      </c>
      <c r="J1083" s="1"/>
    </row>
    <row r="1084" spans="1:10" x14ac:dyDescent="0.3">
      <c r="A1084" s="1" t="s">
        <v>987</v>
      </c>
      <c r="B1084" s="7">
        <v>64.09</v>
      </c>
      <c r="C1084" s="8">
        <v>27</v>
      </c>
      <c r="D1084" s="1" t="s">
        <v>5</v>
      </c>
      <c r="E1084" s="5">
        <f>FurnitureData[[#This Row],[price]]*FurnitureData[[#This Row],[sold]]</f>
        <v>1730.43</v>
      </c>
      <c r="F1084" t="str">
        <f>IF(FurnitureData[[#This Row],[price]]&lt;50,"Under 50",IF(FurnitureData[[#This Row],[price]]&lt;100,"50-100",IF(FurnitureData[[#This Row],[price]]&lt;200,"100-200","Over 200")))</f>
        <v>50-100</v>
      </c>
      <c r="G1084" t="str">
        <f>IF(FurnitureData[[#This Row],[sold]]=0,"No Sales",IF(FurnitureData[[#This Row],[sold]]&lt;=10,"Low Sales",IF(FurnitureData[[#This Row],[sold]]&lt;=50,"Medium Sales","High Sales")))</f>
        <v>Medium Sales</v>
      </c>
      <c r="H1084" s="1">
        <f>IF(FurnitureData[[#This Row],[price]]&gt;0,FurnitureData[[#This Row],[sold]]/FurnitureData[[#This Row],[price]],0)</f>
        <v>0.42128257138399122</v>
      </c>
      <c r="I1084" s="1">
        <f>LEN(FurnitureData[[#This Row],[productTitle]])</f>
        <v>120</v>
      </c>
      <c r="J1084" s="1"/>
    </row>
    <row r="1085" spans="1:10" x14ac:dyDescent="0.3">
      <c r="A1085" s="1" t="s">
        <v>988</v>
      </c>
      <c r="B1085" s="7">
        <v>26.3</v>
      </c>
      <c r="C1085" s="8">
        <v>10</v>
      </c>
      <c r="D1085" s="1" t="s">
        <v>1833</v>
      </c>
      <c r="E1085" s="5">
        <f>FurnitureData[[#This Row],[price]]*FurnitureData[[#This Row],[sold]]</f>
        <v>263</v>
      </c>
      <c r="F1085" t="str">
        <f>IF(FurnitureData[[#This Row],[price]]&lt;50,"Under 50",IF(FurnitureData[[#This Row],[price]]&lt;100,"50-100",IF(FurnitureData[[#This Row],[price]]&lt;200,"100-200","Over 200")))</f>
        <v>Under 50</v>
      </c>
      <c r="G1085" t="str">
        <f>IF(FurnitureData[[#This Row],[sold]]=0,"No Sales",IF(FurnitureData[[#This Row],[sold]]&lt;=10,"Low Sales",IF(FurnitureData[[#This Row],[sold]]&lt;=50,"Medium Sales","High Sales")))</f>
        <v>Low Sales</v>
      </c>
      <c r="H1085" s="1">
        <f>IF(FurnitureData[[#This Row],[price]]&gt;0,FurnitureData[[#This Row],[sold]]/FurnitureData[[#This Row],[price]],0)</f>
        <v>0.38022813688212925</v>
      </c>
      <c r="I1085" s="1">
        <f>LEN(FurnitureData[[#This Row],[productTitle]])</f>
        <v>127</v>
      </c>
      <c r="J1085" s="1"/>
    </row>
    <row r="1086" spans="1:10" x14ac:dyDescent="0.3">
      <c r="A1086" s="1" t="s">
        <v>989</v>
      </c>
      <c r="B1086" s="7">
        <v>7.09</v>
      </c>
      <c r="C1086" s="8">
        <v>1</v>
      </c>
      <c r="D1086" s="1" t="s">
        <v>1834</v>
      </c>
      <c r="E1086" s="5">
        <f>FurnitureData[[#This Row],[price]]*FurnitureData[[#This Row],[sold]]</f>
        <v>7.09</v>
      </c>
      <c r="F1086" t="str">
        <f>IF(FurnitureData[[#This Row],[price]]&lt;50,"Under 50",IF(FurnitureData[[#This Row],[price]]&lt;100,"50-100",IF(FurnitureData[[#This Row],[price]]&lt;200,"100-200","Over 200")))</f>
        <v>Under 50</v>
      </c>
      <c r="G1086" t="str">
        <f>IF(FurnitureData[[#This Row],[sold]]=0,"No Sales",IF(FurnitureData[[#This Row],[sold]]&lt;=10,"Low Sales",IF(FurnitureData[[#This Row],[sold]]&lt;=50,"Medium Sales","High Sales")))</f>
        <v>Low Sales</v>
      </c>
      <c r="H1086" s="1">
        <f>IF(FurnitureData[[#This Row],[price]]&gt;0,FurnitureData[[#This Row],[sold]]/FurnitureData[[#This Row],[price]],0)</f>
        <v>0.14104372355430184</v>
      </c>
      <c r="I1086" s="1">
        <f>LEN(FurnitureData[[#This Row],[productTitle]])</f>
        <v>127</v>
      </c>
      <c r="J1086" s="1"/>
    </row>
    <row r="1087" spans="1:10" x14ac:dyDescent="0.3">
      <c r="A1087" s="1" t="s">
        <v>990</v>
      </c>
      <c r="B1087" s="7">
        <v>22.49</v>
      </c>
      <c r="C1087" s="8">
        <v>35</v>
      </c>
      <c r="D1087" s="1" t="s">
        <v>5</v>
      </c>
      <c r="E1087" s="5">
        <f>FurnitureData[[#This Row],[price]]*FurnitureData[[#This Row],[sold]]</f>
        <v>787.15</v>
      </c>
      <c r="F1087" t="str">
        <f>IF(FurnitureData[[#This Row],[price]]&lt;50,"Under 50",IF(FurnitureData[[#This Row],[price]]&lt;100,"50-100",IF(FurnitureData[[#This Row],[price]]&lt;200,"100-200","Over 200")))</f>
        <v>Under 50</v>
      </c>
      <c r="G1087" t="str">
        <f>IF(FurnitureData[[#This Row],[sold]]=0,"No Sales",IF(FurnitureData[[#This Row],[sold]]&lt;=10,"Low Sales",IF(FurnitureData[[#This Row],[sold]]&lt;=50,"Medium Sales","High Sales")))</f>
        <v>Medium Sales</v>
      </c>
      <c r="H1087" s="1">
        <f>IF(FurnitureData[[#This Row],[price]]&gt;0,FurnitureData[[#This Row],[sold]]/FurnitureData[[#This Row],[price]],0)</f>
        <v>1.5562472209871054</v>
      </c>
      <c r="I1087" s="1">
        <f>LEN(FurnitureData[[#This Row],[productTitle]])</f>
        <v>123</v>
      </c>
      <c r="J1087" s="1"/>
    </row>
    <row r="1088" spans="1:10" x14ac:dyDescent="0.3">
      <c r="A1088" s="1" t="s">
        <v>991</v>
      </c>
      <c r="B1088" s="7">
        <v>132.87</v>
      </c>
      <c r="C1088" s="8">
        <v>0</v>
      </c>
      <c r="D1088" s="1" t="s">
        <v>5</v>
      </c>
      <c r="E1088" s="5">
        <f>FurnitureData[[#This Row],[price]]*FurnitureData[[#This Row],[sold]]</f>
        <v>0</v>
      </c>
      <c r="F1088" t="str">
        <f>IF(FurnitureData[[#This Row],[price]]&lt;50,"Under 50",IF(FurnitureData[[#This Row],[price]]&lt;100,"50-100",IF(FurnitureData[[#This Row],[price]]&lt;200,"100-200","Over 200")))</f>
        <v>100-200</v>
      </c>
      <c r="G1088" t="str">
        <f>IF(FurnitureData[[#This Row],[sold]]=0,"No Sales",IF(FurnitureData[[#This Row],[sold]]&lt;=10,"Low Sales",IF(FurnitureData[[#This Row],[sold]]&lt;=50,"Medium Sales","High Sales")))</f>
        <v>No Sales</v>
      </c>
      <c r="H1088" s="1">
        <f>IF(FurnitureData[[#This Row],[price]]&gt;0,FurnitureData[[#This Row],[sold]]/FurnitureData[[#This Row],[price]],0)</f>
        <v>0</v>
      </c>
      <c r="I1088" s="1">
        <f>LEN(FurnitureData[[#This Row],[productTitle]])</f>
        <v>120</v>
      </c>
      <c r="J1088" s="1"/>
    </row>
    <row r="1089" spans="1:10" x14ac:dyDescent="0.3">
      <c r="A1089" s="1" t="s">
        <v>992</v>
      </c>
      <c r="B1089" s="7">
        <v>118.17</v>
      </c>
      <c r="C1089" s="8">
        <v>11</v>
      </c>
      <c r="D1089" s="1" t="s">
        <v>5</v>
      </c>
      <c r="E1089" s="5">
        <f>FurnitureData[[#This Row],[price]]*FurnitureData[[#This Row],[sold]]</f>
        <v>1299.8700000000001</v>
      </c>
      <c r="F1089" t="str">
        <f>IF(FurnitureData[[#This Row],[price]]&lt;50,"Under 50",IF(FurnitureData[[#This Row],[price]]&lt;100,"50-100",IF(FurnitureData[[#This Row],[price]]&lt;200,"100-200","Over 200")))</f>
        <v>100-200</v>
      </c>
      <c r="G1089" t="str">
        <f>IF(FurnitureData[[#This Row],[sold]]=0,"No Sales",IF(FurnitureData[[#This Row],[sold]]&lt;=10,"Low Sales",IF(FurnitureData[[#This Row],[sold]]&lt;=50,"Medium Sales","High Sales")))</f>
        <v>Medium Sales</v>
      </c>
      <c r="H1089" s="1">
        <f>IF(FurnitureData[[#This Row],[price]]&gt;0,FurnitureData[[#This Row],[sold]]/FurnitureData[[#This Row],[price]],0)</f>
        <v>9.3086231700093086E-2</v>
      </c>
      <c r="I1089" s="1">
        <f>LEN(FurnitureData[[#This Row],[productTitle]])</f>
        <v>127</v>
      </c>
      <c r="J1089" s="1"/>
    </row>
    <row r="1090" spans="1:10" x14ac:dyDescent="0.3">
      <c r="A1090" s="1" t="s">
        <v>993</v>
      </c>
      <c r="B1090" s="7">
        <v>121.82</v>
      </c>
      <c r="C1090" s="8">
        <v>16</v>
      </c>
      <c r="D1090" s="1" t="s">
        <v>5</v>
      </c>
      <c r="E1090" s="5">
        <f>FurnitureData[[#This Row],[price]]*FurnitureData[[#This Row],[sold]]</f>
        <v>1949.12</v>
      </c>
      <c r="F1090" t="str">
        <f>IF(FurnitureData[[#This Row],[price]]&lt;50,"Under 50",IF(FurnitureData[[#This Row],[price]]&lt;100,"50-100",IF(FurnitureData[[#This Row],[price]]&lt;200,"100-200","Over 200")))</f>
        <v>100-200</v>
      </c>
      <c r="G1090" t="str">
        <f>IF(FurnitureData[[#This Row],[sold]]=0,"No Sales",IF(FurnitureData[[#This Row],[sold]]&lt;=10,"Low Sales",IF(FurnitureData[[#This Row],[sold]]&lt;=50,"Medium Sales","High Sales")))</f>
        <v>Medium Sales</v>
      </c>
      <c r="H1090" s="1">
        <f>IF(FurnitureData[[#This Row],[price]]&gt;0,FurnitureData[[#This Row],[sold]]/FurnitureData[[#This Row],[price]],0)</f>
        <v>0.13134132326383188</v>
      </c>
      <c r="I1090" s="1">
        <f>LEN(FurnitureData[[#This Row],[productTitle]])</f>
        <v>121</v>
      </c>
      <c r="J1090" s="1"/>
    </row>
    <row r="1091" spans="1:10" x14ac:dyDescent="0.3">
      <c r="A1091" s="1" t="s">
        <v>994</v>
      </c>
      <c r="B1091" s="7">
        <v>178.33</v>
      </c>
      <c r="C1091" s="8">
        <v>0</v>
      </c>
      <c r="D1091" s="1" t="s">
        <v>5</v>
      </c>
      <c r="E1091" s="5">
        <f>FurnitureData[[#This Row],[price]]*FurnitureData[[#This Row],[sold]]</f>
        <v>0</v>
      </c>
      <c r="F1091" t="str">
        <f>IF(FurnitureData[[#This Row],[price]]&lt;50,"Under 50",IF(FurnitureData[[#This Row],[price]]&lt;100,"50-100",IF(FurnitureData[[#This Row],[price]]&lt;200,"100-200","Over 200")))</f>
        <v>100-200</v>
      </c>
      <c r="G1091" t="str">
        <f>IF(FurnitureData[[#This Row],[sold]]=0,"No Sales",IF(FurnitureData[[#This Row],[sold]]&lt;=10,"Low Sales",IF(FurnitureData[[#This Row],[sold]]&lt;=50,"Medium Sales","High Sales")))</f>
        <v>No Sales</v>
      </c>
      <c r="H1091" s="1">
        <f>IF(FurnitureData[[#This Row],[price]]&gt;0,FurnitureData[[#This Row],[sold]]/FurnitureData[[#This Row],[price]],0)</f>
        <v>0</v>
      </c>
      <c r="I1091" s="1">
        <f>LEN(FurnitureData[[#This Row],[productTitle]])</f>
        <v>90</v>
      </c>
      <c r="J1091" s="1"/>
    </row>
    <row r="1092" spans="1:10" x14ac:dyDescent="0.3">
      <c r="A1092" s="1" t="s">
        <v>995</v>
      </c>
      <c r="B1092" s="7">
        <v>841.14</v>
      </c>
      <c r="C1092" s="8">
        <v>1</v>
      </c>
      <c r="D1092" s="1" t="s">
        <v>5</v>
      </c>
      <c r="E1092" s="5">
        <f>FurnitureData[[#This Row],[price]]*FurnitureData[[#This Row],[sold]]</f>
        <v>841.14</v>
      </c>
      <c r="F1092" t="str">
        <f>IF(FurnitureData[[#This Row],[price]]&lt;50,"Under 50",IF(FurnitureData[[#This Row],[price]]&lt;100,"50-100",IF(FurnitureData[[#This Row],[price]]&lt;200,"100-200","Over 200")))</f>
        <v>Over 200</v>
      </c>
      <c r="G1092" t="str">
        <f>IF(FurnitureData[[#This Row],[sold]]=0,"No Sales",IF(FurnitureData[[#This Row],[sold]]&lt;=10,"Low Sales",IF(FurnitureData[[#This Row],[sold]]&lt;=50,"Medium Sales","High Sales")))</f>
        <v>Low Sales</v>
      </c>
      <c r="H1092" s="1">
        <f>IF(FurnitureData[[#This Row],[price]]&gt;0,FurnitureData[[#This Row],[sold]]/FurnitureData[[#This Row],[price]],0)</f>
        <v>1.188862733908743E-3</v>
      </c>
      <c r="I1092" s="1">
        <f>LEN(FurnitureData[[#This Row],[productTitle]])</f>
        <v>126</v>
      </c>
      <c r="J1092" s="1"/>
    </row>
    <row r="1093" spans="1:10" x14ac:dyDescent="0.3">
      <c r="A1093" s="1" t="s">
        <v>996</v>
      </c>
      <c r="B1093" s="7">
        <v>55.21</v>
      </c>
      <c r="C1093" s="8">
        <v>1</v>
      </c>
      <c r="D1093" s="1" t="s">
        <v>5</v>
      </c>
      <c r="E1093" s="5">
        <f>FurnitureData[[#This Row],[price]]*FurnitureData[[#This Row],[sold]]</f>
        <v>55.21</v>
      </c>
      <c r="F1093" t="str">
        <f>IF(FurnitureData[[#This Row],[price]]&lt;50,"Under 50",IF(FurnitureData[[#This Row],[price]]&lt;100,"50-100",IF(FurnitureData[[#This Row],[price]]&lt;200,"100-200","Over 200")))</f>
        <v>50-100</v>
      </c>
      <c r="G1093" t="str">
        <f>IF(FurnitureData[[#This Row],[sold]]=0,"No Sales",IF(FurnitureData[[#This Row],[sold]]&lt;=10,"Low Sales",IF(FurnitureData[[#This Row],[sold]]&lt;=50,"Medium Sales","High Sales")))</f>
        <v>Low Sales</v>
      </c>
      <c r="H1093" s="1">
        <f>IF(FurnitureData[[#This Row],[price]]&gt;0,FurnitureData[[#This Row],[sold]]/FurnitureData[[#This Row],[price]],0)</f>
        <v>1.8112660749864156E-2</v>
      </c>
      <c r="I1093" s="1">
        <f>LEN(FurnitureData[[#This Row],[productTitle]])</f>
        <v>88</v>
      </c>
      <c r="J1093" s="1"/>
    </row>
    <row r="1094" spans="1:10" x14ac:dyDescent="0.3">
      <c r="A1094" s="1" t="s">
        <v>997</v>
      </c>
      <c r="B1094" s="7">
        <v>44.27</v>
      </c>
      <c r="C1094" s="8">
        <v>13</v>
      </c>
      <c r="D1094" s="1" t="s">
        <v>5</v>
      </c>
      <c r="E1094" s="5">
        <f>FurnitureData[[#This Row],[price]]*FurnitureData[[#This Row],[sold]]</f>
        <v>575.51</v>
      </c>
      <c r="F1094" t="str">
        <f>IF(FurnitureData[[#This Row],[price]]&lt;50,"Under 50",IF(FurnitureData[[#This Row],[price]]&lt;100,"50-100",IF(FurnitureData[[#This Row],[price]]&lt;200,"100-200","Over 200")))</f>
        <v>Under 50</v>
      </c>
      <c r="G1094" t="str">
        <f>IF(FurnitureData[[#This Row],[sold]]=0,"No Sales",IF(FurnitureData[[#This Row],[sold]]&lt;=10,"Low Sales",IF(FurnitureData[[#This Row],[sold]]&lt;=50,"Medium Sales","High Sales")))</f>
        <v>Medium Sales</v>
      </c>
      <c r="H1094" s="1">
        <f>IF(FurnitureData[[#This Row],[price]]&gt;0,FurnitureData[[#This Row],[sold]]/FurnitureData[[#This Row],[price]],0)</f>
        <v>0.29365258640162634</v>
      </c>
      <c r="I1094" s="1">
        <f>LEN(FurnitureData[[#This Row],[productTitle]])</f>
        <v>121</v>
      </c>
      <c r="J1094" s="1"/>
    </row>
    <row r="1095" spans="1:10" x14ac:dyDescent="0.3">
      <c r="A1095" s="1" t="s">
        <v>998</v>
      </c>
      <c r="B1095" s="7">
        <v>175.25</v>
      </c>
      <c r="C1095" s="8">
        <v>4</v>
      </c>
      <c r="D1095" s="1" t="s">
        <v>5</v>
      </c>
      <c r="E1095" s="5">
        <f>FurnitureData[[#This Row],[price]]*FurnitureData[[#This Row],[sold]]</f>
        <v>701</v>
      </c>
      <c r="F1095" t="str">
        <f>IF(FurnitureData[[#This Row],[price]]&lt;50,"Under 50",IF(FurnitureData[[#This Row],[price]]&lt;100,"50-100",IF(FurnitureData[[#This Row],[price]]&lt;200,"100-200","Over 200")))</f>
        <v>100-200</v>
      </c>
      <c r="G1095" t="str">
        <f>IF(FurnitureData[[#This Row],[sold]]=0,"No Sales",IF(FurnitureData[[#This Row],[sold]]&lt;=10,"Low Sales",IF(FurnitureData[[#This Row],[sold]]&lt;=50,"Medium Sales","High Sales")))</f>
        <v>Low Sales</v>
      </c>
      <c r="H1095" s="1">
        <f>IF(FurnitureData[[#This Row],[price]]&gt;0,FurnitureData[[#This Row],[sold]]/FurnitureData[[#This Row],[price]],0)</f>
        <v>2.2824536376604851E-2</v>
      </c>
      <c r="I1095" s="1">
        <f>LEN(FurnitureData[[#This Row],[productTitle]])</f>
        <v>117</v>
      </c>
      <c r="J1095" s="1"/>
    </row>
    <row r="1096" spans="1:10" x14ac:dyDescent="0.3">
      <c r="A1096" s="1" t="s">
        <v>999</v>
      </c>
      <c r="B1096" s="7">
        <v>18.010000000000002</v>
      </c>
      <c r="C1096" s="8">
        <v>0</v>
      </c>
      <c r="D1096" s="1" t="s">
        <v>5</v>
      </c>
      <c r="E1096" s="5">
        <f>FurnitureData[[#This Row],[price]]*FurnitureData[[#This Row],[sold]]</f>
        <v>0</v>
      </c>
      <c r="F1096" t="str">
        <f>IF(FurnitureData[[#This Row],[price]]&lt;50,"Under 50",IF(FurnitureData[[#This Row],[price]]&lt;100,"50-100",IF(FurnitureData[[#This Row],[price]]&lt;200,"100-200","Over 200")))</f>
        <v>Under 50</v>
      </c>
      <c r="G1096" t="str">
        <f>IF(FurnitureData[[#This Row],[sold]]=0,"No Sales",IF(FurnitureData[[#This Row],[sold]]&lt;=10,"Low Sales",IF(FurnitureData[[#This Row],[sold]]&lt;=50,"Medium Sales","High Sales")))</f>
        <v>No Sales</v>
      </c>
      <c r="H1096" s="1">
        <f>IF(FurnitureData[[#This Row],[price]]&gt;0,FurnitureData[[#This Row],[sold]]/FurnitureData[[#This Row],[price]],0)</f>
        <v>0</v>
      </c>
      <c r="I1096" s="1">
        <f>LEN(FurnitureData[[#This Row],[productTitle]])</f>
        <v>117</v>
      </c>
      <c r="J1096" s="1"/>
    </row>
    <row r="1097" spans="1:10" x14ac:dyDescent="0.3">
      <c r="A1097" s="1" t="s">
        <v>1000</v>
      </c>
      <c r="B1097" s="7">
        <v>0.99</v>
      </c>
      <c r="C1097" s="8">
        <v>43</v>
      </c>
      <c r="D1097" s="1" t="s">
        <v>5</v>
      </c>
      <c r="E1097" s="5">
        <f>FurnitureData[[#This Row],[price]]*FurnitureData[[#This Row],[sold]]</f>
        <v>42.57</v>
      </c>
      <c r="F1097" t="str">
        <f>IF(FurnitureData[[#This Row],[price]]&lt;50,"Under 50",IF(FurnitureData[[#This Row],[price]]&lt;100,"50-100",IF(FurnitureData[[#This Row],[price]]&lt;200,"100-200","Over 200")))</f>
        <v>Under 50</v>
      </c>
      <c r="G1097" t="str">
        <f>IF(FurnitureData[[#This Row],[sold]]=0,"No Sales",IF(FurnitureData[[#This Row],[sold]]&lt;=10,"Low Sales",IF(FurnitureData[[#This Row],[sold]]&lt;=50,"Medium Sales","High Sales")))</f>
        <v>Medium Sales</v>
      </c>
      <c r="H1097" s="1">
        <f>IF(FurnitureData[[#This Row],[price]]&gt;0,FurnitureData[[#This Row],[sold]]/FurnitureData[[#This Row],[price]],0)</f>
        <v>43.434343434343432</v>
      </c>
      <c r="I1097" s="1">
        <f>LEN(FurnitureData[[#This Row],[productTitle]])</f>
        <v>124</v>
      </c>
      <c r="J1097" s="1"/>
    </row>
    <row r="1098" spans="1:10" x14ac:dyDescent="0.3">
      <c r="A1098" s="1" t="s">
        <v>1001</v>
      </c>
      <c r="B1098" s="7">
        <v>64.78</v>
      </c>
      <c r="C1098" s="8">
        <v>2</v>
      </c>
      <c r="D1098" s="1" t="s">
        <v>5</v>
      </c>
      <c r="E1098" s="5">
        <f>FurnitureData[[#This Row],[price]]*FurnitureData[[#This Row],[sold]]</f>
        <v>129.56</v>
      </c>
      <c r="F1098" t="str">
        <f>IF(FurnitureData[[#This Row],[price]]&lt;50,"Under 50",IF(FurnitureData[[#This Row],[price]]&lt;100,"50-100",IF(FurnitureData[[#This Row],[price]]&lt;200,"100-200","Over 200")))</f>
        <v>50-100</v>
      </c>
      <c r="G1098" t="str">
        <f>IF(FurnitureData[[#This Row],[sold]]=0,"No Sales",IF(FurnitureData[[#This Row],[sold]]&lt;=10,"Low Sales",IF(FurnitureData[[#This Row],[sold]]&lt;=50,"Medium Sales","High Sales")))</f>
        <v>Low Sales</v>
      </c>
      <c r="H1098" s="1">
        <f>IF(FurnitureData[[#This Row],[price]]&gt;0,FurnitureData[[#This Row],[sold]]/FurnitureData[[#This Row],[price]],0)</f>
        <v>3.0873726458783574E-2</v>
      </c>
      <c r="I1098" s="1">
        <f>LEN(FurnitureData[[#This Row],[productTitle]])</f>
        <v>128</v>
      </c>
      <c r="J1098" s="1"/>
    </row>
    <row r="1099" spans="1:10" x14ac:dyDescent="0.3">
      <c r="A1099" s="1" t="s">
        <v>1002</v>
      </c>
      <c r="B1099" s="7">
        <v>197.9</v>
      </c>
      <c r="C1099" s="8">
        <v>18</v>
      </c>
      <c r="D1099" s="1" t="s">
        <v>5</v>
      </c>
      <c r="E1099" s="5">
        <f>FurnitureData[[#This Row],[price]]*FurnitureData[[#This Row],[sold]]</f>
        <v>3562.2000000000003</v>
      </c>
      <c r="F1099" t="str">
        <f>IF(FurnitureData[[#This Row],[price]]&lt;50,"Under 50",IF(FurnitureData[[#This Row],[price]]&lt;100,"50-100",IF(FurnitureData[[#This Row],[price]]&lt;200,"100-200","Over 200")))</f>
        <v>100-200</v>
      </c>
      <c r="G1099" t="str">
        <f>IF(FurnitureData[[#This Row],[sold]]=0,"No Sales",IF(FurnitureData[[#This Row],[sold]]&lt;=10,"Low Sales",IF(FurnitureData[[#This Row],[sold]]&lt;=50,"Medium Sales","High Sales")))</f>
        <v>Medium Sales</v>
      </c>
      <c r="H1099" s="1">
        <f>IF(FurnitureData[[#This Row],[price]]&gt;0,FurnitureData[[#This Row],[sold]]/FurnitureData[[#This Row],[price]],0)</f>
        <v>9.0955027791814039E-2</v>
      </c>
      <c r="I1099" s="1">
        <f>LEN(FurnitureData[[#This Row],[productTitle]])</f>
        <v>102</v>
      </c>
      <c r="J1099" s="1"/>
    </row>
    <row r="1100" spans="1:10" x14ac:dyDescent="0.3">
      <c r="A1100" s="1" t="s">
        <v>959</v>
      </c>
      <c r="B1100" s="7">
        <v>117.79</v>
      </c>
      <c r="C1100" s="8">
        <v>10</v>
      </c>
      <c r="D1100" s="1" t="s">
        <v>5</v>
      </c>
      <c r="E1100" s="5">
        <f>FurnitureData[[#This Row],[price]]*FurnitureData[[#This Row],[sold]]</f>
        <v>1177.9000000000001</v>
      </c>
      <c r="F1100" t="str">
        <f>IF(FurnitureData[[#This Row],[price]]&lt;50,"Under 50",IF(FurnitureData[[#This Row],[price]]&lt;100,"50-100",IF(FurnitureData[[#This Row],[price]]&lt;200,"100-200","Over 200")))</f>
        <v>100-200</v>
      </c>
      <c r="G1100" t="str">
        <f>IF(FurnitureData[[#This Row],[sold]]=0,"No Sales",IF(FurnitureData[[#This Row],[sold]]&lt;=10,"Low Sales",IF(FurnitureData[[#This Row],[sold]]&lt;=50,"Medium Sales","High Sales")))</f>
        <v>Low Sales</v>
      </c>
      <c r="H1100" s="1">
        <f>IF(FurnitureData[[#This Row],[price]]&gt;0,FurnitureData[[#This Row],[sold]]/FurnitureData[[#This Row],[price]],0)</f>
        <v>8.4896850326852874E-2</v>
      </c>
      <c r="I1100" s="1">
        <f>LEN(FurnitureData[[#This Row],[productTitle]])</f>
        <v>121</v>
      </c>
      <c r="J1100" s="1"/>
    </row>
    <row r="1101" spans="1:10" x14ac:dyDescent="0.3">
      <c r="A1101" s="1" t="s">
        <v>1003</v>
      </c>
      <c r="B1101" s="7">
        <v>53.74</v>
      </c>
      <c r="C1101" s="8">
        <v>6</v>
      </c>
      <c r="D1101" s="1" t="s">
        <v>5</v>
      </c>
      <c r="E1101" s="5">
        <f>FurnitureData[[#This Row],[price]]*FurnitureData[[#This Row],[sold]]</f>
        <v>322.44</v>
      </c>
      <c r="F1101" t="str">
        <f>IF(FurnitureData[[#This Row],[price]]&lt;50,"Under 50",IF(FurnitureData[[#This Row],[price]]&lt;100,"50-100",IF(FurnitureData[[#This Row],[price]]&lt;200,"100-200","Over 200")))</f>
        <v>50-100</v>
      </c>
      <c r="G1101" t="str">
        <f>IF(FurnitureData[[#This Row],[sold]]=0,"No Sales",IF(FurnitureData[[#This Row],[sold]]&lt;=10,"Low Sales",IF(FurnitureData[[#This Row],[sold]]&lt;=50,"Medium Sales","High Sales")))</f>
        <v>Low Sales</v>
      </c>
      <c r="H1101" s="1">
        <f>IF(FurnitureData[[#This Row],[price]]&gt;0,FurnitureData[[#This Row],[sold]]/FurnitureData[[#This Row],[price]],0)</f>
        <v>0.11164867882396724</v>
      </c>
      <c r="I1101" s="1">
        <f>LEN(FurnitureData[[#This Row],[productTitle]])</f>
        <v>102</v>
      </c>
      <c r="J1101" s="1"/>
    </row>
    <row r="1102" spans="1:10" x14ac:dyDescent="0.3">
      <c r="A1102" s="1" t="s">
        <v>1004</v>
      </c>
      <c r="B1102" s="7">
        <v>72.489999999999995</v>
      </c>
      <c r="C1102" s="8">
        <v>8</v>
      </c>
      <c r="D1102" s="1" t="s">
        <v>5</v>
      </c>
      <c r="E1102" s="5">
        <f>FurnitureData[[#This Row],[price]]*FurnitureData[[#This Row],[sold]]</f>
        <v>579.91999999999996</v>
      </c>
      <c r="F1102" t="str">
        <f>IF(FurnitureData[[#This Row],[price]]&lt;50,"Under 50",IF(FurnitureData[[#This Row],[price]]&lt;100,"50-100",IF(FurnitureData[[#This Row],[price]]&lt;200,"100-200","Over 200")))</f>
        <v>50-100</v>
      </c>
      <c r="G1102" t="str">
        <f>IF(FurnitureData[[#This Row],[sold]]=0,"No Sales",IF(FurnitureData[[#This Row],[sold]]&lt;=10,"Low Sales",IF(FurnitureData[[#This Row],[sold]]&lt;=50,"Medium Sales","High Sales")))</f>
        <v>Low Sales</v>
      </c>
      <c r="H1102" s="1">
        <f>IF(FurnitureData[[#This Row],[price]]&gt;0,FurnitureData[[#This Row],[sold]]/FurnitureData[[#This Row],[price]],0)</f>
        <v>0.11036004966202236</v>
      </c>
      <c r="I1102" s="1">
        <f>LEN(FurnitureData[[#This Row],[productTitle]])</f>
        <v>122</v>
      </c>
      <c r="J1102" s="1"/>
    </row>
    <row r="1103" spans="1:10" x14ac:dyDescent="0.3">
      <c r="A1103" s="1" t="s">
        <v>1005</v>
      </c>
      <c r="B1103" s="7">
        <v>34.94</v>
      </c>
      <c r="C1103" s="8">
        <v>5</v>
      </c>
      <c r="D1103" s="1" t="s">
        <v>5</v>
      </c>
      <c r="E1103" s="5">
        <f>FurnitureData[[#This Row],[price]]*FurnitureData[[#This Row],[sold]]</f>
        <v>174.7</v>
      </c>
      <c r="F1103" t="str">
        <f>IF(FurnitureData[[#This Row],[price]]&lt;50,"Under 50",IF(FurnitureData[[#This Row],[price]]&lt;100,"50-100",IF(FurnitureData[[#This Row],[price]]&lt;200,"100-200","Over 200")))</f>
        <v>Under 50</v>
      </c>
      <c r="G1103" t="str">
        <f>IF(FurnitureData[[#This Row],[sold]]=0,"No Sales",IF(FurnitureData[[#This Row],[sold]]&lt;=10,"Low Sales",IF(FurnitureData[[#This Row],[sold]]&lt;=50,"Medium Sales","High Sales")))</f>
        <v>Low Sales</v>
      </c>
      <c r="H1103" s="1">
        <f>IF(FurnitureData[[#This Row],[price]]&gt;0,FurnitureData[[#This Row],[sold]]/FurnitureData[[#This Row],[price]],0)</f>
        <v>0.14310246136233545</v>
      </c>
      <c r="I1103" s="1">
        <f>LEN(FurnitureData[[#This Row],[productTitle]])</f>
        <v>107</v>
      </c>
      <c r="J1103" s="1"/>
    </row>
    <row r="1104" spans="1:10" x14ac:dyDescent="0.3">
      <c r="A1104" s="1" t="s">
        <v>1006</v>
      </c>
      <c r="B1104" s="7">
        <v>172.7</v>
      </c>
      <c r="C1104" s="8">
        <v>4</v>
      </c>
      <c r="D1104" s="1" t="s">
        <v>5</v>
      </c>
      <c r="E1104" s="5">
        <f>FurnitureData[[#This Row],[price]]*FurnitureData[[#This Row],[sold]]</f>
        <v>690.8</v>
      </c>
      <c r="F1104" t="str">
        <f>IF(FurnitureData[[#This Row],[price]]&lt;50,"Under 50",IF(FurnitureData[[#This Row],[price]]&lt;100,"50-100",IF(FurnitureData[[#This Row],[price]]&lt;200,"100-200","Over 200")))</f>
        <v>100-200</v>
      </c>
      <c r="G1104" t="str">
        <f>IF(FurnitureData[[#This Row],[sold]]=0,"No Sales",IF(FurnitureData[[#This Row],[sold]]&lt;=10,"Low Sales",IF(FurnitureData[[#This Row],[sold]]&lt;=50,"Medium Sales","High Sales")))</f>
        <v>Low Sales</v>
      </c>
      <c r="H1104" s="1">
        <f>IF(FurnitureData[[#This Row],[price]]&gt;0,FurnitureData[[#This Row],[sold]]/FurnitureData[[#This Row],[price]],0)</f>
        <v>2.3161551823972209E-2</v>
      </c>
      <c r="I1104" s="1">
        <f>LEN(FurnitureData[[#This Row],[productTitle]])</f>
        <v>78</v>
      </c>
      <c r="J1104" s="1"/>
    </row>
    <row r="1105" spans="1:10" x14ac:dyDescent="0.3">
      <c r="A1105" s="1" t="s">
        <v>1007</v>
      </c>
      <c r="B1105" s="7">
        <v>145.69999999999999</v>
      </c>
      <c r="C1105" s="8">
        <v>5</v>
      </c>
      <c r="D1105" s="1" t="s">
        <v>5</v>
      </c>
      <c r="E1105" s="5">
        <f>FurnitureData[[#This Row],[price]]*FurnitureData[[#This Row],[sold]]</f>
        <v>728.5</v>
      </c>
      <c r="F1105" t="str">
        <f>IF(FurnitureData[[#This Row],[price]]&lt;50,"Under 50",IF(FurnitureData[[#This Row],[price]]&lt;100,"50-100",IF(FurnitureData[[#This Row],[price]]&lt;200,"100-200","Over 200")))</f>
        <v>100-200</v>
      </c>
      <c r="G1105" t="str">
        <f>IF(FurnitureData[[#This Row],[sold]]=0,"No Sales",IF(FurnitureData[[#This Row],[sold]]&lt;=10,"Low Sales",IF(FurnitureData[[#This Row],[sold]]&lt;=50,"Medium Sales","High Sales")))</f>
        <v>Low Sales</v>
      </c>
      <c r="H1105" s="1">
        <f>IF(FurnitureData[[#This Row],[price]]&gt;0,FurnitureData[[#This Row],[sold]]/FurnitureData[[#This Row],[price]],0)</f>
        <v>3.4317089910775568E-2</v>
      </c>
      <c r="I1105" s="1">
        <f>LEN(FurnitureData[[#This Row],[productTitle]])</f>
        <v>124</v>
      </c>
      <c r="J1105" s="1"/>
    </row>
    <row r="1106" spans="1:10" x14ac:dyDescent="0.3">
      <c r="A1106" s="1" t="s">
        <v>1008</v>
      </c>
      <c r="B1106" s="7">
        <v>288.77</v>
      </c>
      <c r="C1106" s="8">
        <v>1</v>
      </c>
      <c r="D1106" s="1" t="s">
        <v>5</v>
      </c>
      <c r="E1106" s="5">
        <f>FurnitureData[[#This Row],[price]]*FurnitureData[[#This Row],[sold]]</f>
        <v>288.77</v>
      </c>
      <c r="F1106" t="str">
        <f>IF(FurnitureData[[#This Row],[price]]&lt;50,"Under 50",IF(FurnitureData[[#This Row],[price]]&lt;100,"50-100",IF(FurnitureData[[#This Row],[price]]&lt;200,"100-200","Over 200")))</f>
        <v>Over 200</v>
      </c>
      <c r="G1106" t="str">
        <f>IF(FurnitureData[[#This Row],[sold]]=0,"No Sales",IF(FurnitureData[[#This Row],[sold]]&lt;=10,"Low Sales",IF(FurnitureData[[#This Row],[sold]]&lt;=50,"Medium Sales","High Sales")))</f>
        <v>Low Sales</v>
      </c>
      <c r="H1106" s="1">
        <f>IF(FurnitureData[[#This Row],[price]]&gt;0,FurnitureData[[#This Row],[sold]]/FurnitureData[[#This Row],[price]],0)</f>
        <v>3.4629636042525194E-3</v>
      </c>
      <c r="I1106" s="1">
        <f>LEN(FurnitureData[[#This Row],[productTitle]])</f>
        <v>125</v>
      </c>
      <c r="J1106" s="1"/>
    </row>
    <row r="1107" spans="1:10" x14ac:dyDescent="0.3">
      <c r="A1107" s="1" t="s">
        <v>1009</v>
      </c>
      <c r="B1107" s="7">
        <v>144.09</v>
      </c>
      <c r="C1107" s="8">
        <v>9</v>
      </c>
      <c r="D1107" s="1" t="s">
        <v>5</v>
      </c>
      <c r="E1107" s="5">
        <f>FurnitureData[[#This Row],[price]]*FurnitureData[[#This Row],[sold]]</f>
        <v>1296.81</v>
      </c>
      <c r="F1107" t="str">
        <f>IF(FurnitureData[[#This Row],[price]]&lt;50,"Under 50",IF(FurnitureData[[#This Row],[price]]&lt;100,"50-100",IF(FurnitureData[[#This Row],[price]]&lt;200,"100-200","Over 200")))</f>
        <v>100-200</v>
      </c>
      <c r="G1107" t="str">
        <f>IF(FurnitureData[[#This Row],[sold]]=0,"No Sales",IF(FurnitureData[[#This Row],[sold]]&lt;=10,"Low Sales",IF(FurnitureData[[#This Row],[sold]]&lt;=50,"Medium Sales","High Sales")))</f>
        <v>Low Sales</v>
      </c>
      <c r="H1107" s="1">
        <f>IF(FurnitureData[[#This Row],[price]]&gt;0,FurnitureData[[#This Row],[sold]]/FurnitureData[[#This Row],[price]],0)</f>
        <v>6.2460961898813241E-2</v>
      </c>
      <c r="I1107" s="1">
        <f>LEN(FurnitureData[[#This Row],[productTitle]])</f>
        <v>121</v>
      </c>
      <c r="J1107" s="1"/>
    </row>
    <row r="1108" spans="1:10" x14ac:dyDescent="0.3">
      <c r="A1108" s="1" t="s">
        <v>1010</v>
      </c>
      <c r="B1108" s="7">
        <v>4.1500000000000004</v>
      </c>
      <c r="C1108" s="8">
        <v>1</v>
      </c>
      <c r="D1108" s="1" t="s">
        <v>1835</v>
      </c>
      <c r="E1108" s="5">
        <f>FurnitureData[[#This Row],[price]]*FurnitureData[[#This Row],[sold]]</f>
        <v>4.1500000000000004</v>
      </c>
      <c r="F1108" t="str">
        <f>IF(FurnitureData[[#This Row],[price]]&lt;50,"Under 50",IF(FurnitureData[[#This Row],[price]]&lt;100,"50-100",IF(FurnitureData[[#This Row],[price]]&lt;200,"100-200","Over 200")))</f>
        <v>Under 50</v>
      </c>
      <c r="G1108" t="str">
        <f>IF(FurnitureData[[#This Row],[sold]]=0,"No Sales",IF(FurnitureData[[#This Row],[sold]]&lt;=10,"Low Sales",IF(FurnitureData[[#This Row],[sold]]&lt;=50,"Medium Sales","High Sales")))</f>
        <v>Low Sales</v>
      </c>
      <c r="H1108" s="1">
        <f>IF(FurnitureData[[#This Row],[price]]&gt;0,FurnitureData[[#This Row],[sold]]/FurnitureData[[#This Row],[price]],0)</f>
        <v>0.24096385542168672</v>
      </c>
      <c r="I1108" s="1">
        <f>LEN(FurnitureData[[#This Row],[productTitle]])</f>
        <v>127</v>
      </c>
      <c r="J1108" s="1"/>
    </row>
    <row r="1109" spans="1:10" x14ac:dyDescent="0.3">
      <c r="A1109" s="1" t="s">
        <v>1011</v>
      </c>
      <c r="B1109" s="7">
        <v>141.96</v>
      </c>
      <c r="C1109" s="8">
        <v>2</v>
      </c>
      <c r="D1109" s="1" t="s">
        <v>5</v>
      </c>
      <c r="E1109" s="5">
        <f>FurnitureData[[#This Row],[price]]*FurnitureData[[#This Row],[sold]]</f>
        <v>283.92</v>
      </c>
      <c r="F1109" t="str">
        <f>IF(FurnitureData[[#This Row],[price]]&lt;50,"Under 50",IF(FurnitureData[[#This Row],[price]]&lt;100,"50-100",IF(FurnitureData[[#This Row],[price]]&lt;200,"100-200","Over 200")))</f>
        <v>100-200</v>
      </c>
      <c r="G1109" t="str">
        <f>IF(FurnitureData[[#This Row],[sold]]=0,"No Sales",IF(FurnitureData[[#This Row],[sold]]&lt;=10,"Low Sales",IF(FurnitureData[[#This Row],[sold]]&lt;=50,"Medium Sales","High Sales")))</f>
        <v>Low Sales</v>
      </c>
      <c r="H1109" s="1">
        <f>IF(FurnitureData[[#This Row],[price]]&gt;0,FurnitureData[[#This Row],[sold]]/FurnitureData[[#This Row],[price]],0)</f>
        <v>1.4088475626937165E-2</v>
      </c>
      <c r="I1109" s="1">
        <f>LEN(FurnitureData[[#This Row],[productTitle]])</f>
        <v>103</v>
      </c>
      <c r="J1109" s="1"/>
    </row>
    <row r="1110" spans="1:10" x14ac:dyDescent="0.3">
      <c r="A1110" s="1" t="s">
        <v>1012</v>
      </c>
      <c r="B1110" s="7">
        <v>30.27</v>
      </c>
      <c r="C1110" s="8">
        <v>4</v>
      </c>
      <c r="D1110" s="1" t="s">
        <v>5</v>
      </c>
      <c r="E1110" s="5">
        <f>FurnitureData[[#This Row],[price]]*FurnitureData[[#This Row],[sold]]</f>
        <v>121.08</v>
      </c>
      <c r="F1110" t="str">
        <f>IF(FurnitureData[[#This Row],[price]]&lt;50,"Under 50",IF(FurnitureData[[#This Row],[price]]&lt;100,"50-100",IF(FurnitureData[[#This Row],[price]]&lt;200,"100-200","Over 200")))</f>
        <v>Under 50</v>
      </c>
      <c r="G1110" t="str">
        <f>IF(FurnitureData[[#This Row],[sold]]=0,"No Sales",IF(FurnitureData[[#This Row],[sold]]&lt;=10,"Low Sales",IF(FurnitureData[[#This Row],[sold]]&lt;=50,"Medium Sales","High Sales")))</f>
        <v>Low Sales</v>
      </c>
      <c r="H1110" s="1">
        <f>IF(FurnitureData[[#This Row],[price]]&gt;0,FurnitureData[[#This Row],[sold]]/FurnitureData[[#This Row],[price]],0)</f>
        <v>0.13214403700033037</v>
      </c>
      <c r="I1110" s="1">
        <f>LEN(FurnitureData[[#This Row],[productTitle]])</f>
        <v>93</v>
      </c>
      <c r="J1110" s="1"/>
    </row>
    <row r="1111" spans="1:10" x14ac:dyDescent="0.3">
      <c r="A1111" s="1" t="s">
        <v>1013</v>
      </c>
      <c r="B1111" s="7">
        <v>191.89</v>
      </c>
      <c r="C1111" s="8">
        <v>1</v>
      </c>
      <c r="D1111" s="1" t="s">
        <v>5</v>
      </c>
      <c r="E1111" s="5">
        <f>FurnitureData[[#This Row],[price]]*FurnitureData[[#This Row],[sold]]</f>
        <v>191.89</v>
      </c>
      <c r="F1111" t="str">
        <f>IF(FurnitureData[[#This Row],[price]]&lt;50,"Under 50",IF(FurnitureData[[#This Row],[price]]&lt;100,"50-100",IF(FurnitureData[[#This Row],[price]]&lt;200,"100-200","Over 200")))</f>
        <v>100-200</v>
      </c>
      <c r="G1111" t="str">
        <f>IF(FurnitureData[[#This Row],[sold]]=0,"No Sales",IF(FurnitureData[[#This Row],[sold]]&lt;=10,"Low Sales",IF(FurnitureData[[#This Row],[sold]]&lt;=50,"Medium Sales","High Sales")))</f>
        <v>Low Sales</v>
      </c>
      <c r="H1111" s="1">
        <f>IF(FurnitureData[[#This Row],[price]]&gt;0,FurnitureData[[#This Row],[sold]]/FurnitureData[[#This Row],[price]],0)</f>
        <v>5.211318984835062E-3</v>
      </c>
      <c r="I1111" s="1">
        <f>LEN(FurnitureData[[#This Row],[productTitle]])</f>
        <v>122</v>
      </c>
      <c r="J1111" s="1"/>
    </row>
    <row r="1112" spans="1:10" x14ac:dyDescent="0.3">
      <c r="A1112" s="1" t="s">
        <v>1014</v>
      </c>
      <c r="B1112" s="7">
        <v>390.07</v>
      </c>
      <c r="C1112" s="8">
        <v>4</v>
      </c>
      <c r="D1112" s="1" t="s">
        <v>5</v>
      </c>
      <c r="E1112" s="5">
        <f>FurnitureData[[#This Row],[price]]*FurnitureData[[#This Row],[sold]]</f>
        <v>1560.28</v>
      </c>
      <c r="F1112" t="str">
        <f>IF(FurnitureData[[#This Row],[price]]&lt;50,"Under 50",IF(FurnitureData[[#This Row],[price]]&lt;100,"50-100",IF(FurnitureData[[#This Row],[price]]&lt;200,"100-200","Over 200")))</f>
        <v>Over 200</v>
      </c>
      <c r="G1112" t="str">
        <f>IF(FurnitureData[[#This Row],[sold]]=0,"No Sales",IF(FurnitureData[[#This Row],[sold]]&lt;=10,"Low Sales",IF(FurnitureData[[#This Row],[sold]]&lt;=50,"Medium Sales","High Sales")))</f>
        <v>Low Sales</v>
      </c>
      <c r="H1112" s="1">
        <f>IF(FurnitureData[[#This Row],[price]]&gt;0,FurnitureData[[#This Row],[sold]]/FurnitureData[[#This Row],[price]],0)</f>
        <v>1.0254569692619274E-2</v>
      </c>
      <c r="I1112" s="1">
        <f>LEN(FurnitureData[[#This Row],[productTitle]])</f>
        <v>120</v>
      </c>
      <c r="J1112" s="1"/>
    </row>
    <row r="1113" spans="1:10" x14ac:dyDescent="0.3">
      <c r="A1113" s="1" t="s">
        <v>1015</v>
      </c>
      <c r="B1113" s="7">
        <v>69.349999999999994</v>
      </c>
      <c r="C1113" s="8">
        <v>2</v>
      </c>
      <c r="D1113" s="1" t="s">
        <v>5</v>
      </c>
      <c r="E1113" s="5">
        <f>FurnitureData[[#This Row],[price]]*FurnitureData[[#This Row],[sold]]</f>
        <v>138.69999999999999</v>
      </c>
      <c r="F1113" t="str">
        <f>IF(FurnitureData[[#This Row],[price]]&lt;50,"Under 50",IF(FurnitureData[[#This Row],[price]]&lt;100,"50-100",IF(FurnitureData[[#This Row],[price]]&lt;200,"100-200","Over 200")))</f>
        <v>50-100</v>
      </c>
      <c r="G1113" t="str">
        <f>IF(FurnitureData[[#This Row],[sold]]=0,"No Sales",IF(FurnitureData[[#This Row],[sold]]&lt;=10,"Low Sales",IF(FurnitureData[[#This Row],[sold]]&lt;=50,"Medium Sales","High Sales")))</f>
        <v>Low Sales</v>
      </c>
      <c r="H1113" s="1">
        <f>IF(FurnitureData[[#This Row],[price]]&gt;0,FurnitureData[[#This Row],[sold]]/FurnitureData[[#This Row],[price]],0)</f>
        <v>2.8839221341023794E-2</v>
      </c>
      <c r="I1113" s="1">
        <f>LEN(FurnitureData[[#This Row],[productTitle]])</f>
        <v>125</v>
      </c>
      <c r="J1113" s="1"/>
    </row>
    <row r="1114" spans="1:10" x14ac:dyDescent="0.3">
      <c r="A1114" s="1" t="s">
        <v>1016</v>
      </c>
      <c r="B1114" s="7">
        <v>93.06</v>
      </c>
      <c r="C1114" s="8">
        <v>5</v>
      </c>
      <c r="D1114" s="1" t="s">
        <v>5</v>
      </c>
      <c r="E1114" s="5">
        <f>FurnitureData[[#This Row],[price]]*FurnitureData[[#This Row],[sold]]</f>
        <v>465.3</v>
      </c>
      <c r="F1114" t="str">
        <f>IF(FurnitureData[[#This Row],[price]]&lt;50,"Under 50",IF(FurnitureData[[#This Row],[price]]&lt;100,"50-100",IF(FurnitureData[[#This Row],[price]]&lt;200,"100-200","Over 200")))</f>
        <v>50-100</v>
      </c>
      <c r="G1114" t="str">
        <f>IF(FurnitureData[[#This Row],[sold]]=0,"No Sales",IF(FurnitureData[[#This Row],[sold]]&lt;=10,"Low Sales",IF(FurnitureData[[#This Row],[sold]]&lt;=50,"Medium Sales","High Sales")))</f>
        <v>Low Sales</v>
      </c>
      <c r="H1114" s="1">
        <f>IF(FurnitureData[[#This Row],[price]]&gt;0,FurnitureData[[#This Row],[sold]]/FurnitureData[[#This Row],[price]],0)</f>
        <v>5.3728777133032452E-2</v>
      </c>
      <c r="I1114" s="1">
        <f>LEN(FurnitureData[[#This Row],[productTitle]])</f>
        <v>123</v>
      </c>
      <c r="J1114" s="1"/>
    </row>
    <row r="1115" spans="1:10" x14ac:dyDescent="0.3">
      <c r="A1115" s="1" t="s">
        <v>1017</v>
      </c>
      <c r="B1115" s="7">
        <v>96.39</v>
      </c>
      <c r="C1115" s="8">
        <v>8</v>
      </c>
      <c r="D1115" s="1" t="s">
        <v>5</v>
      </c>
      <c r="E1115" s="5">
        <f>FurnitureData[[#This Row],[price]]*FurnitureData[[#This Row],[sold]]</f>
        <v>771.12</v>
      </c>
      <c r="F1115" t="str">
        <f>IF(FurnitureData[[#This Row],[price]]&lt;50,"Under 50",IF(FurnitureData[[#This Row],[price]]&lt;100,"50-100",IF(FurnitureData[[#This Row],[price]]&lt;200,"100-200","Over 200")))</f>
        <v>50-100</v>
      </c>
      <c r="G1115" t="str">
        <f>IF(FurnitureData[[#This Row],[sold]]=0,"No Sales",IF(FurnitureData[[#This Row],[sold]]&lt;=10,"Low Sales",IF(FurnitureData[[#This Row],[sold]]&lt;=50,"Medium Sales","High Sales")))</f>
        <v>Low Sales</v>
      </c>
      <c r="H1115" s="1">
        <f>IF(FurnitureData[[#This Row],[price]]&gt;0,FurnitureData[[#This Row],[sold]]/FurnitureData[[#This Row],[price]],0)</f>
        <v>8.2996161427533979E-2</v>
      </c>
      <c r="I1115" s="1">
        <f>LEN(FurnitureData[[#This Row],[productTitle]])</f>
        <v>124</v>
      </c>
      <c r="J1115" s="1"/>
    </row>
    <row r="1116" spans="1:10" x14ac:dyDescent="0.3">
      <c r="A1116" s="1" t="s">
        <v>1018</v>
      </c>
      <c r="B1116" s="7">
        <v>35.119999999999997</v>
      </c>
      <c r="C1116" s="8">
        <v>3</v>
      </c>
      <c r="D1116" s="1" t="s">
        <v>5</v>
      </c>
      <c r="E1116" s="5">
        <f>FurnitureData[[#This Row],[price]]*FurnitureData[[#This Row],[sold]]</f>
        <v>105.35999999999999</v>
      </c>
      <c r="F1116" t="str">
        <f>IF(FurnitureData[[#This Row],[price]]&lt;50,"Under 50",IF(FurnitureData[[#This Row],[price]]&lt;100,"50-100",IF(FurnitureData[[#This Row],[price]]&lt;200,"100-200","Over 200")))</f>
        <v>Under 50</v>
      </c>
      <c r="G1116" t="str">
        <f>IF(FurnitureData[[#This Row],[sold]]=0,"No Sales",IF(FurnitureData[[#This Row],[sold]]&lt;=10,"Low Sales",IF(FurnitureData[[#This Row],[sold]]&lt;=50,"Medium Sales","High Sales")))</f>
        <v>Low Sales</v>
      </c>
      <c r="H1116" s="1">
        <f>IF(FurnitureData[[#This Row],[price]]&gt;0,FurnitureData[[#This Row],[sold]]/FurnitureData[[#This Row],[price]],0)</f>
        <v>8.5421412300683383E-2</v>
      </c>
      <c r="I1116" s="1">
        <f>LEN(FurnitureData[[#This Row],[productTitle]])</f>
        <v>106</v>
      </c>
      <c r="J1116" s="1"/>
    </row>
    <row r="1117" spans="1:10" x14ac:dyDescent="0.3">
      <c r="A1117" s="1" t="s">
        <v>1019</v>
      </c>
      <c r="B1117" s="7">
        <v>94.38</v>
      </c>
      <c r="C1117" s="8">
        <v>1</v>
      </c>
      <c r="D1117" s="1" t="s">
        <v>5</v>
      </c>
      <c r="E1117" s="5">
        <f>FurnitureData[[#This Row],[price]]*FurnitureData[[#This Row],[sold]]</f>
        <v>94.38</v>
      </c>
      <c r="F1117" t="str">
        <f>IF(FurnitureData[[#This Row],[price]]&lt;50,"Under 50",IF(FurnitureData[[#This Row],[price]]&lt;100,"50-100",IF(FurnitureData[[#This Row],[price]]&lt;200,"100-200","Over 200")))</f>
        <v>50-100</v>
      </c>
      <c r="G1117" t="str">
        <f>IF(FurnitureData[[#This Row],[sold]]=0,"No Sales",IF(FurnitureData[[#This Row],[sold]]&lt;=10,"Low Sales",IF(FurnitureData[[#This Row],[sold]]&lt;=50,"Medium Sales","High Sales")))</f>
        <v>Low Sales</v>
      </c>
      <c r="H1117" s="1">
        <f>IF(FurnitureData[[#This Row],[price]]&gt;0,FurnitureData[[#This Row],[sold]]/FurnitureData[[#This Row],[price]],0)</f>
        <v>1.0595465140919687E-2</v>
      </c>
      <c r="I1117" s="1">
        <f>LEN(FurnitureData[[#This Row],[productTitle]])</f>
        <v>128</v>
      </c>
      <c r="J1117" s="1"/>
    </row>
    <row r="1118" spans="1:10" x14ac:dyDescent="0.3">
      <c r="A1118" s="1" t="s">
        <v>1020</v>
      </c>
      <c r="B1118" s="7">
        <v>35.409999999999997</v>
      </c>
      <c r="C1118" s="8">
        <v>2</v>
      </c>
      <c r="D1118" s="1" t="s">
        <v>5</v>
      </c>
      <c r="E1118" s="5">
        <f>FurnitureData[[#This Row],[price]]*FurnitureData[[#This Row],[sold]]</f>
        <v>70.819999999999993</v>
      </c>
      <c r="F1118" t="str">
        <f>IF(FurnitureData[[#This Row],[price]]&lt;50,"Under 50",IF(FurnitureData[[#This Row],[price]]&lt;100,"50-100",IF(FurnitureData[[#This Row],[price]]&lt;200,"100-200","Over 200")))</f>
        <v>Under 50</v>
      </c>
      <c r="G1118" t="str">
        <f>IF(FurnitureData[[#This Row],[sold]]=0,"No Sales",IF(FurnitureData[[#This Row],[sold]]&lt;=10,"Low Sales",IF(FurnitureData[[#This Row],[sold]]&lt;=50,"Medium Sales","High Sales")))</f>
        <v>Low Sales</v>
      </c>
      <c r="H1118" s="1">
        <f>IF(FurnitureData[[#This Row],[price]]&gt;0,FurnitureData[[#This Row],[sold]]/FurnitureData[[#This Row],[price]],0)</f>
        <v>5.6481219994351885E-2</v>
      </c>
      <c r="I1118" s="1">
        <f>LEN(FurnitureData[[#This Row],[productTitle]])</f>
        <v>93</v>
      </c>
      <c r="J1118" s="1"/>
    </row>
    <row r="1119" spans="1:10" x14ac:dyDescent="0.3">
      <c r="A1119" s="1" t="s">
        <v>1021</v>
      </c>
      <c r="B1119" s="7">
        <v>136.36000000000001</v>
      </c>
      <c r="C1119" s="8">
        <v>0</v>
      </c>
      <c r="D1119" s="1" t="s">
        <v>5</v>
      </c>
      <c r="E1119" s="5">
        <f>FurnitureData[[#This Row],[price]]*FurnitureData[[#This Row],[sold]]</f>
        <v>0</v>
      </c>
      <c r="F1119" t="str">
        <f>IF(FurnitureData[[#This Row],[price]]&lt;50,"Under 50",IF(FurnitureData[[#This Row],[price]]&lt;100,"50-100",IF(FurnitureData[[#This Row],[price]]&lt;200,"100-200","Over 200")))</f>
        <v>100-200</v>
      </c>
      <c r="G1119" t="str">
        <f>IF(FurnitureData[[#This Row],[sold]]=0,"No Sales",IF(FurnitureData[[#This Row],[sold]]&lt;=10,"Low Sales",IF(FurnitureData[[#This Row],[sold]]&lt;=50,"Medium Sales","High Sales")))</f>
        <v>No Sales</v>
      </c>
      <c r="H1119" s="1">
        <f>IF(FurnitureData[[#This Row],[price]]&gt;0,FurnitureData[[#This Row],[sold]]/FurnitureData[[#This Row],[price]],0)</f>
        <v>0</v>
      </c>
      <c r="I1119" s="1">
        <f>LEN(FurnitureData[[#This Row],[productTitle]])</f>
        <v>122</v>
      </c>
      <c r="J1119" s="1"/>
    </row>
    <row r="1120" spans="1:10" x14ac:dyDescent="0.3">
      <c r="A1120" s="1" t="s">
        <v>1022</v>
      </c>
      <c r="B1120" s="7">
        <v>37.51</v>
      </c>
      <c r="C1120" s="8">
        <v>9</v>
      </c>
      <c r="D1120" s="1" t="s">
        <v>5</v>
      </c>
      <c r="E1120" s="5">
        <f>FurnitureData[[#This Row],[price]]*FurnitureData[[#This Row],[sold]]</f>
        <v>337.59</v>
      </c>
      <c r="F1120" t="str">
        <f>IF(FurnitureData[[#This Row],[price]]&lt;50,"Under 50",IF(FurnitureData[[#This Row],[price]]&lt;100,"50-100",IF(FurnitureData[[#This Row],[price]]&lt;200,"100-200","Over 200")))</f>
        <v>Under 50</v>
      </c>
      <c r="G1120" t="str">
        <f>IF(FurnitureData[[#This Row],[sold]]=0,"No Sales",IF(FurnitureData[[#This Row],[sold]]&lt;=10,"Low Sales",IF(FurnitureData[[#This Row],[sold]]&lt;=50,"Medium Sales","High Sales")))</f>
        <v>Low Sales</v>
      </c>
      <c r="H1120" s="1">
        <f>IF(FurnitureData[[#This Row],[price]]&gt;0,FurnitureData[[#This Row],[sold]]/FurnitureData[[#This Row],[price]],0)</f>
        <v>0.23993601706211679</v>
      </c>
      <c r="I1120" s="1">
        <f>LEN(FurnitureData[[#This Row],[productTitle]])</f>
        <v>127</v>
      </c>
      <c r="J1120" s="1"/>
    </row>
    <row r="1121" spans="1:10" x14ac:dyDescent="0.3">
      <c r="A1121" s="1" t="s">
        <v>1023</v>
      </c>
      <c r="B1121" s="7">
        <v>376.4</v>
      </c>
      <c r="C1121" s="8">
        <v>5</v>
      </c>
      <c r="D1121" s="1" t="s">
        <v>5</v>
      </c>
      <c r="E1121" s="5">
        <f>FurnitureData[[#This Row],[price]]*FurnitureData[[#This Row],[sold]]</f>
        <v>1882</v>
      </c>
      <c r="F1121" t="str">
        <f>IF(FurnitureData[[#This Row],[price]]&lt;50,"Under 50",IF(FurnitureData[[#This Row],[price]]&lt;100,"50-100",IF(FurnitureData[[#This Row],[price]]&lt;200,"100-200","Over 200")))</f>
        <v>Over 200</v>
      </c>
      <c r="G1121" t="str">
        <f>IF(FurnitureData[[#This Row],[sold]]=0,"No Sales",IF(FurnitureData[[#This Row],[sold]]&lt;=10,"Low Sales",IF(FurnitureData[[#This Row],[sold]]&lt;=50,"Medium Sales","High Sales")))</f>
        <v>Low Sales</v>
      </c>
      <c r="H1121" s="1">
        <f>IF(FurnitureData[[#This Row],[price]]&gt;0,FurnitureData[[#This Row],[sold]]/FurnitureData[[#This Row],[price]],0)</f>
        <v>1.3283740701381511E-2</v>
      </c>
      <c r="I1121" s="1">
        <f>LEN(FurnitureData[[#This Row],[productTitle]])</f>
        <v>123</v>
      </c>
      <c r="J1121" s="1"/>
    </row>
    <row r="1122" spans="1:10" x14ac:dyDescent="0.3">
      <c r="A1122" s="1" t="s">
        <v>1024</v>
      </c>
      <c r="B1122" s="7">
        <v>18.690000000000001</v>
      </c>
      <c r="C1122" s="8">
        <v>197</v>
      </c>
      <c r="D1122" s="1" t="s">
        <v>5</v>
      </c>
      <c r="E1122" s="5">
        <f>FurnitureData[[#This Row],[price]]*FurnitureData[[#This Row],[sold]]</f>
        <v>3681.9300000000003</v>
      </c>
      <c r="F1122" t="str">
        <f>IF(FurnitureData[[#This Row],[price]]&lt;50,"Under 50",IF(FurnitureData[[#This Row],[price]]&lt;100,"50-100",IF(FurnitureData[[#This Row],[price]]&lt;200,"100-200","Over 200")))</f>
        <v>Under 50</v>
      </c>
      <c r="G1122" t="str">
        <f>IF(FurnitureData[[#This Row],[sold]]=0,"No Sales",IF(FurnitureData[[#This Row],[sold]]&lt;=10,"Low Sales",IF(FurnitureData[[#This Row],[sold]]&lt;=50,"Medium Sales","High Sales")))</f>
        <v>High Sales</v>
      </c>
      <c r="H1122" s="1">
        <f>IF(FurnitureData[[#This Row],[price]]&gt;0,FurnitureData[[#This Row],[sold]]/FurnitureData[[#This Row],[price]],0)</f>
        <v>10.540395933654359</v>
      </c>
      <c r="I1122" s="1">
        <f>LEN(FurnitureData[[#This Row],[productTitle]])</f>
        <v>107</v>
      </c>
      <c r="J1122" s="1"/>
    </row>
    <row r="1123" spans="1:10" x14ac:dyDescent="0.3">
      <c r="A1123" s="1" t="s">
        <v>1025</v>
      </c>
      <c r="B1123" s="7">
        <v>248.78</v>
      </c>
      <c r="C1123" s="8">
        <v>4</v>
      </c>
      <c r="D1123" s="1" t="s">
        <v>5</v>
      </c>
      <c r="E1123" s="5">
        <f>FurnitureData[[#This Row],[price]]*FurnitureData[[#This Row],[sold]]</f>
        <v>995.12</v>
      </c>
      <c r="F1123" t="str">
        <f>IF(FurnitureData[[#This Row],[price]]&lt;50,"Under 50",IF(FurnitureData[[#This Row],[price]]&lt;100,"50-100",IF(FurnitureData[[#This Row],[price]]&lt;200,"100-200","Over 200")))</f>
        <v>Over 200</v>
      </c>
      <c r="G1123" t="str">
        <f>IF(FurnitureData[[#This Row],[sold]]=0,"No Sales",IF(FurnitureData[[#This Row],[sold]]&lt;=10,"Low Sales",IF(FurnitureData[[#This Row],[sold]]&lt;=50,"Medium Sales","High Sales")))</f>
        <v>Low Sales</v>
      </c>
      <c r="H1123" s="1">
        <f>IF(FurnitureData[[#This Row],[price]]&gt;0,FurnitureData[[#This Row],[sold]]/FurnitureData[[#This Row],[price]],0)</f>
        <v>1.607846289894686E-2</v>
      </c>
      <c r="I1123" s="1">
        <f>LEN(FurnitureData[[#This Row],[productTitle]])</f>
        <v>128</v>
      </c>
      <c r="J1123" s="1"/>
    </row>
    <row r="1124" spans="1:10" x14ac:dyDescent="0.3">
      <c r="A1124" s="1" t="s">
        <v>1026</v>
      </c>
      <c r="B1124" s="7">
        <v>56.94</v>
      </c>
      <c r="C1124" s="8">
        <v>4</v>
      </c>
      <c r="D1124" s="1" t="s">
        <v>5</v>
      </c>
      <c r="E1124" s="5">
        <f>FurnitureData[[#This Row],[price]]*FurnitureData[[#This Row],[sold]]</f>
        <v>227.76</v>
      </c>
      <c r="F1124" t="str">
        <f>IF(FurnitureData[[#This Row],[price]]&lt;50,"Under 50",IF(FurnitureData[[#This Row],[price]]&lt;100,"50-100",IF(FurnitureData[[#This Row],[price]]&lt;200,"100-200","Over 200")))</f>
        <v>50-100</v>
      </c>
      <c r="G1124" t="str">
        <f>IF(FurnitureData[[#This Row],[sold]]=0,"No Sales",IF(FurnitureData[[#This Row],[sold]]&lt;=10,"Low Sales",IF(FurnitureData[[#This Row],[sold]]&lt;=50,"Medium Sales","High Sales")))</f>
        <v>Low Sales</v>
      </c>
      <c r="H1124" s="1">
        <f>IF(FurnitureData[[#This Row],[price]]&gt;0,FurnitureData[[#This Row],[sold]]/FurnitureData[[#This Row],[price]],0)</f>
        <v>7.0249385317878471E-2</v>
      </c>
      <c r="I1124" s="1">
        <f>LEN(FurnitureData[[#This Row],[productTitle]])</f>
        <v>114</v>
      </c>
      <c r="J1124" s="1"/>
    </row>
    <row r="1125" spans="1:10" x14ac:dyDescent="0.3">
      <c r="A1125" s="1" t="s">
        <v>1027</v>
      </c>
      <c r="B1125" s="7">
        <v>146.80000000000001</v>
      </c>
      <c r="C1125" s="8">
        <v>1</v>
      </c>
      <c r="D1125" s="1" t="s">
        <v>5</v>
      </c>
      <c r="E1125" s="5">
        <f>FurnitureData[[#This Row],[price]]*FurnitureData[[#This Row],[sold]]</f>
        <v>146.80000000000001</v>
      </c>
      <c r="F1125" t="str">
        <f>IF(FurnitureData[[#This Row],[price]]&lt;50,"Under 50",IF(FurnitureData[[#This Row],[price]]&lt;100,"50-100",IF(FurnitureData[[#This Row],[price]]&lt;200,"100-200","Over 200")))</f>
        <v>100-200</v>
      </c>
      <c r="G1125" t="str">
        <f>IF(FurnitureData[[#This Row],[sold]]=0,"No Sales",IF(FurnitureData[[#This Row],[sold]]&lt;=10,"Low Sales",IF(FurnitureData[[#This Row],[sold]]&lt;=50,"Medium Sales","High Sales")))</f>
        <v>Low Sales</v>
      </c>
      <c r="H1125" s="1">
        <f>IF(FurnitureData[[#This Row],[price]]&gt;0,FurnitureData[[#This Row],[sold]]/FurnitureData[[#This Row],[price]],0)</f>
        <v>6.8119891008174378E-3</v>
      </c>
      <c r="I1125" s="1">
        <f>LEN(FurnitureData[[#This Row],[productTitle]])</f>
        <v>128</v>
      </c>
      <c r="J1125" s="1"/>
    </row>
    <row r="1126" spans="1:10" x14ac:dyDescent="0.3">
      <c r="A1126" s="1" t="s">
        <v>1028</v>
      </c>
      <c r="B1126" s="7">
        <v>91.65</v>
      </c>
      <c r="C1126" s="8">
        <v>1</v>
      </c>
      <c r="D1126" s="1" t="s">
        <v>5</v>
      </c>
      <c r="E1126" s="5">
        <f>FurnitureData[[#This Row],[price]]*FurnitureData[[#This Row],[sold]]</f>
        <v>91.65</v>
      </c>
      <c r="F1126" t="str">
        <f>IF(FurnitureData[[#This Row],[price]]&lt;50,"Under 50",IF(FurnitureData[[#This Row],[price]]&lt;100,"50-100",IF(FurnitureData[[#This Row],[price]]&lt;200,"100-200","Over 200")))</f>
        <v>50-100</v>
      </c>
      <c r="G1126" t="str">
        <f>IF(FurnitureData[[#This Row],[sold]]=0,"No Sales",IF(FurnitureData[[#This Row],[sold]]&lt;=10,"Low Sales",IF(FurnitureData[[#This Row],[sold]]&lt;=50,"Medium Sales","High Sales")))</f>
        <v>Low Sales</v>
      </c>
      <c r="H1126" s="1">
        <f>IF(FurnitureData[[#This Row],[price]]&gt;0,FurnitureData[[#This Row],[sold]]/FurnitureData[[#This Row],[price]],0)</f>
        <v>1.0911074740861974E-2</v>
      </c>
      <c r="I1126" s="1">
        <f>LEN(FurnitureData[[#This Row],[productTitle]])</f>
        <v>128</v>
      </c>
      <c r="J1126" s="1"/>
    </row>
    <row r="1127" spans="1:10" x14ac:dyDescent="0.3">
      <c r="A1127" s="1" t="s">
        <v>1029</v>
      </c>
      <c r="B1127" s="7">
        <v>173.16</v>
      </c>
      <c r="C1127" s="8">
        <v>1</v>
      </c>
      <c r="D1127" s="1" t="s">
        <v>5</v>
      </c>
      <c r="E1127" s="5">
        <f>FurnitureData[[#This Row],[price]]*FurnitureData[[#This Row],[sold]]</f>
        <v>173.16</v>
      </c>
      <c r="F1127" t="str">
        <f>IF(FurnitureData[[#This Row],[price]]&lt;50,"Under 50",IF(FurnitureData[[#This Row],[price]]&lt;100,"50-100",IF(FurnitureData[[#This Row],[price]]&lt;200,"100-200","Over 200")))</f>
        <v>100-200</v>
      </c>
      <c r="G1127" t="str">
        <f>IF(FurnitureData[[#This Row],[sold]]=0,"No Sales",IF(FurnitureData[[#This Row],[sold]]&lt;=10,"Low Sales",IF(FurnitureData[[#This Row],[sold]]&lt;=50,"Medium Sales","High Sales")))</f>
        <v>Low Sales</v>
      </c>
      <c r="H1127" s="1">
        <f>IF(FurnitureData[[#This Row],[price]]&gt;0,FurnitureData[[#This Row],[sold]]/FurnitureData[[#This Row],[price]],0)</f>
        <v>5.7750057750057754E-3</v>
      </c>
      <c r="I1127" s="1">
        <f>LEN(FurnitureData[[#This Row],[productTitle]])</f>
        <v>102</v>
      </c>
      <c r="J1127" s="1"/>
    </row>
    <row r="1128" spans="1:10" x14ac:dyDescent="0.3">
      <c r="A1128" s="1" t="s">
        <v>1030</v>
      </c>
      <c r="B1128" s="7">
        <v>66.849999999999994</v>
      </c>
      <c r="C1128" s="8">
        <v>10</v>
      </c>
      <c r="D1128" s="1" t="s">
        <v>5</v>
      </c>
      <c r="E1128" s="5">
        <f>FurnitureData[[#This Row],[price]]*FurnitureData[[#This Row],[sold]]</f>
        <v>668.5</v>
      </c>
      <c r="F1128" t="str">
        <f>IF(FurnitureData[[#This Row],[price]]&lt;50,"Under 50",IF(FurnitureData[[#This Row],[price]]&lt;100,"50-100",IF(FurnitureData[[#This Row],[price]]&lt;200,"100-200","Over 200")))</f>
        <v>50-100</v>
      </c>
      <c r="G1128" t="str">
        <f>IF(FurnitureData[[#This Row],[sold]]=0,"No Sales",IF(FurnitureData[[#This Row],[sold]]&lt;=10,"Low Sales",IF(FurnitureData[[#This Row],[sold]]&lt;=50,"Medium Sales","High Sales")))</f>
        <v>Low Sales</v>
      </c>
      <c r="H1128" s="1">
        <f>IF(FurnitureData[[#This Row],[price]]&gt;0,FurnitureData[[#This Row],[sold]]/FurnitureData[[#This Row],[price]],0)</f>
        <v>0.14958863126402394</v>
      </c>
      <c r="I1128" s="1">
        <f>LEN(FurnitureData[[#This Row],[productTitle]])</f>
        <v>127</v>
      </c>
      <c r="J1128" s="1"/>
    </row>
    <row r="1129" spans="1:10" x14ac:dyDescent="0.3">
      <c r="A1129" s="1" t="s">
        <v>1031</v>
      </c>
      <c r="B1129" s="7">
        <v>51.4</v>
      </c>
      <c r="C1129" s="8">
        <v>20</v>
      </c>
      <c r="D1129" s="1" t="s">
        <v>5</v>
      </c>
      <c r="E1129" s="5">
        <f>FurnitureData[[#This Row],[price]]*FurnitureData[[#This Row],[sold]]</f>
        <v>1028</v>
      </c>
      <c r="F1129" t="str">
        <f>IF(FurnitureData[[#This Row],[price]]&lt;50,"Under 50",IF(FurnitureData[[#This Row],[price]]&lt;100,"50-100",IF(FurnitureData[[#This Row],[price]]&lt;200,"100-200","Over 200")))</f>
        <v>50-100</v>
      </c>
      <c r="G1129" t="str">
        <f>IF(FurnitureData[[#This Row],[sold]]=0,"No Sales",IF(FurnitureData[[#This Row],[sold]]&lt;=10,"Low Sales",IF(FurnitureData[[#This Row],[sold]]&lt;=50,"Medium Sales","High Sales")))</f>
        <v>Medium Sales</v>
      </c>
      <c r="H1129" s="1">
        <f>IF(FurnitureData[[#This Row],[price]]&gt;0,FurnitureData[[#This Row],[sold]]/FurnitureData[[#This Row],[price]],0)</f>
        <v>0.38910505836575876</v>
      </c>
      <c r="I1129" s="1">
        <f>LEN(FurnitureData[[#This Row],[productTitle]])</f>
        <v>112</v>
      </c>
      <c r="J1129" s="1"/>
    </row>
    <row r="1130" spans="1:10" x14ac:dyDescent="0.3">
      <c r="A1130" s="1" t="s">
        <v>1032</v>
      </c>
      <c r="B1130" s="7">
        <v>530.46</v>
      </c>
      <c r="C1130" s="8">
        <v>3</v>
      </c>
      <c r="D1130" s="1" t="s">
        <v>5</v>
      </c>
      <c r="E1130" s="5">
        <f>FurnitureData[[#This Row],[price]]*FurnitureData[[#This Row],[sold]]</f>
        <v>1591.38</v>
      </c>
      <c r="F1130" t="str">
        <f>IF(FurnitureData[[#This Row],[price]]&lt;50,"Under 50",IF(FurnitureData[[#This Row],[price]]&lt;100,"50-100",IF(FurnitureData[[#This Row],[price]]&lt;200,"100-200","Over 200")))</f>
        <v>Over 200</v>
      </c>
      <c r="G1130" t="str">
        <f>IF(FurnitureData[[#This Row],[sold]]=0,"No Sales",IF(FurnitureData[[#This Row],[sold]]&lt;=10,"Low Sales",IF(FurnitureData[[#This Row],[sold]]&lt;=50,"Medium Sales","High Sales")))</f>
        <v>Low Sales</v>
      </c>
      <c r="H1130" s="1">
        <f>IF(FurnitureData[[#This Row],[price]]&gt;0,FurnitureData[[#This Row],[sold]]/FurnitureData[[#This Row],[price]],0)</f>
        <v>5.6554688383667001E-3</v>
      </c>
      <c r="I1130" s="1">
        <f>LEN(FurnitureData[[#This Row],[productTitle]])</f>
        <v>128</v>
      </c>
      <c r="J1130" s="1"/>
    </row>
    <row r="1131" spans="1:10" x14ac:dyDescent="0.3">
      <c r="A1131" s="1" t="s">
        <v>1033</v>
      </c>
      <c r="B1131" s="7">
        <v>37.6</v>
      </c>
      <c r="C1131" s="8">
        <v>3</v>
      </c>
      <c r="D1131" s="1" t="s">
        <v>5</v>
      </c>
      <c r="E1131" s="5">
        <f>FurnitureData[[#This Row],[price]]*FurnitureData[[#This Row],[sold]]</f>
        <v>112.80000000000001</v>
      </c>
      <c r="F1131" t="str">
        <f>IF(FurnitureData[[#This Row],[price]]&lt;50,"Under 50",IF(FurnitureData[[#This Row],[price]]&lt;100,"50-100",IF(FurnitureData[[#This Row],[price]]&lt;200,"100-200","Over 200")))</f>
        <v>Under 50</v>
      </c>
      <c r="G1131" t="str">
        <f>IF(FurnitureData[[#This Row],[sold]]=0,"No Sales",IF(FurnitureData[[#This Row],[sold]]&lt;=10,"Low Sales",IF(FurnitureData[[#This Row],[sold]]&lt;=50,"Medium Sales","High Sales")))</f>
        <v>Low Sales</v>
      </c>
      <c r="H1131" s="1">
        <f>IF(FurnitureData[[#This Row],[price]]&gt;0,FurnitureData[[#This Row],[sold]]/FurnitureData[[#This Row],[price]],0)</f>
        <v>7.9787234042553182E-2</v>
      </c>
      <c r="I1131" s="1">
        <f>LEN(FurnitureData[[#This Row],[productTitle]])</f>
        <v>93</v>
      </c>
      <c r="J1131" s="1"/>
    </row>
    <row r="1132" spans="1:10" x14ac:dyDescent="0.3">
      <c r="A1132" s="1" t="s">
        <v>1034</v>
      </c>
      <c r="B1132" s="7">
        <v>3.94</v>
      </c>
      <c r="C1132" s="8">
        <v>2</v>
      </c>
      <c r="D1132" s="1" t="s">
        <v>1836</v>
      </c>
      <c r="E1132" s="5">
        <f>FurnitureData[[#This Row],[price]]*FurnitureData[[#This Row],[sold]]</f>
        <v>7.88</v>
      </c>
      <c r="F1132" t="str">
        <f>IF(FurnitureData[[#This Row],[price]]&lt;50,"Under 50",IF(FurnitureData[[#This Row],[price]]&lt;100,"50-100",IF(FurnitureData[[#This Row],[price]]&lt;200,"100-200","Over 200")))</f>
        <v>Under 50</v>
      </c>
      <c r="G1132" t="str">
        <f>IF(FurnitureData[[#This Row],[sold]]=0,"No Sales",IF(FurnitureData[[#This Row],[sold]]&lt;=10,"Low Sales",IF(FurnitureData[[#This Row],[sold]]&lt;=50,"Medium Sales","High Sales")))</f>
        <v>Low Sales</v>
      </c>
      <c r="H1132" s="1">
        <f>IF(FurnitureData[[#This Row],[price]]&gt;0,FurnitureData[[#This Row],[sold]]/FurnitureData[[#This Row],[price]],0)</f>
        <v>0.50761421319796951</v>
      </c>
      <c r="I1132" s="1">
        <f>LEN(FurnitureData[[#This Row],[productTitle]])</f>
        <v>124</v>
      </c>
      <c r="J1132" s="1"/>
    </row>
    <row r="1133" spans="1:10" x14ac:dyDescent="0.3">
      <c r="A1133" s="1" t="s">
        <v>1035</v>
      </c>
      <c r="B1133" s="7">
        <v>255.02</v>
      </c>
      <c r="C1133" s="8">
        <v>5</v>
      </c>
      <c r="D1133" s="1" t="s">
        <v>5</v>
      </c>
      <c r="E1133" s="5">
        <f>FurnitureData[[#This Row],[price]]*FurnitureData[[#This Row],[sold]]</f>
        <v>1275.1000000000001</v>
      </c>
      <c r="F1133" t="str">
        <f>IF(FurnitureData[[#This Row],[price]]&lt;50,"Under 50",IF(FurnitureData[[#This Row],[price]]&lt;100,"50-100",IF(FurnitureData[[#This Row],[price]]&lt;200,"100-200","Over 200")))</f>
        <v>Over 200</v>
      </c>
      <c r="G1133" t="str">
        <f>IF(FurnitureData[[#This Row],[sold]]=0,"No Sales",IF(FurnitureData[[#This Row],[sold]]&lt;=10,"Low Sales",IF(FurnitureData[[#This Row],[sold]]&lt;=50,"Medium Sales","High Sales")))</f>
        <v>Low Sales</v>
      </c>
      <c r="H1133" s="1">
        <f>IF(FurnitureData[[#This Row],[price]]&gt;0,FurnitureData[[#This Row],[sold]]/FurnitureData[[#This Row],[price]],0)</f>
        <v>1.960630538781272E-2</v>
      </c>
      <c r="I1133" s="1">
        <f>LEN(FurnitureData[[#This Row],[productTitle]])</f>
        <v>123</v>
      </c>
      <c r="J1133" s="1"/>
    </row>
    <row r="1134" spans="1:10" x14ac:dyDescent="0.3">
      <c r="A1134" s="1" t="s">
        <v>896</v>
      </c>
      <c r="B1134" s="7">
        <v>240.05</v>
      </c>
      <c r="C1134" s="8">
        <v>1</v>
      </c>
      <c r="D1134" s="1" t="s">
        <v>5</v>
      </c>
      <c r="E1134" s="5">
        <f>FurnitureData[[#This Row],[price]]*FurnitureData[[#This Row],[sold]]</f>
        <v>240.05</v>
      </c>
      <c r="F1134" t="str">
        <f>IF(FurnitureData[[#This Row],[price]]&lt;50,"Under 50",IF(FurnitureData[[#This Row],[price]]&lt;100,"50-100",IF(FurnitureData[[#This Row],[price]]&lt;200,"100-200","Over 200")))</f>
        <v>Over 200</v>
      </c>
      <c r="G1134" t="str">
        <f>IF(FurnitureData[[#This Row],[sold]]=0,"No Sales",IF(FurnitureData[[#This Row],[sold]]&lt;=10,"Low Sales",IF(FurnitureData[[#This Row],[sold]]&lt;=50,"Medium Sales","High Sales")))</f>
        <v>Low Sales</v>
      </c>
      <c r="H1134" s="1">
        <f>IF(FurnitureData[[#This Row],[price]]&gt;0,FurnitureData[[#This Row],[sold]]/FurnitureData[[#This Row],[price]],0)</f>
        <v>4.1657987919183504E-3</v>
      </c>
      <c r="I1134" s="1">
        <f>LEN(FurnitureData[[#This Row],[productTitle]])</f>
        <v>126</v>
      </c>
      <c r="J1134" s="1"/>
    </row>
    <row r="1135" spans="1:10" x14ac:dyDescent="0.3">
      <c r="A1135" s="1" t="s">
        <v>1036</v>
      </c>
      <c r="B1135" s="7">
        <v>67.81</v>
      </c>
      <c r="C1135" s="8">
        <v>4</v>
      </c>
      <c r="D1135" s="1" t="s">
        <v>5</v>
      </c>
      <c r="E1135" s="5">
        <f>FurnitureData[[#This Row],[price]]*FurnitureData[[#This Row],[sold]]</f>
        <v>271.24</v>
      </c>
      <c r="F1135" t="str">
        <f>IF(FurnitureData[[#This Row],[price]]&lt;50,"Under 50",IF(FurnitureData[[#This Row],[price]]&lt;100,"50-100",IF(FurnitureData[[#This Row],[price]]&lt;200,"100-200","Over 200")))</f>
        <v>50-100</v>
      </c>
      <c r="G1135" t="str">
        <f>IF(FurnitureData[[#This Row],[sold]]=0,"No Sales",IF(FurnitureData[[#This Row],[sold]]&lt;=10,"Low Sales",IF(FurnitureData[[#This Row],[sold]]&lt;=50,"Medium Sales","High Sales")))</f>
        <v>Low Sales</v>
      </c>
      <c r="H1135" s="1">
        <f>IF(FurnitureData[[#This Row],[price]]&gt;0,FurnitureData[[#This Row],[sold]]/FurnitureData[[#This Row],[price]],0)</f>
        <v>5.8988349800914316E-2</v>
      </c>
      <c r="I1135" s="1">
        <f>LEN(FurnitureData[[#This Row],[productTitle]])</f>
        <v>98</v>
      </c>
      <c r="J1135" s="1"/>
    </row>
    <row r="1136" spans="1:10" x14ac:dyDescent="0.3">
      <c r="A1136" s="1" t="s">
        <v>1037</v>
      </c>
      <c r="B1136" s="7">
        <v>168.62</v>
      </c>
      <c r="C1136" s="8">
        <v>0</v>
      </c>
      <c r="D1136" s="1" t="s">
        <v>5</v>
      </c>
      <c r="E1136" s="5">
        <f>FurnitureData[[#This Row],[price]]*FurnitureData[[#This Row],[sold]]</f>
        <v>0</v>
      </c>
      <c r="F1136" t="str">
        <f>IF(FurnitureData[[#This Row],[price]]&lt;50,"Under 50",IF(FurnitureData[[#This Row],[price]]&lt;100,"50-100",IF(FurnitureData[[#This Row],[price]]&lt;200,"100-200","Over 200")))</f>
        <v>100-200</v>
      </c>
      <c r="G1136" t="str">
        <f>IF(FurnitureData[[#This Row],[sold]]=0,"No Sales",IF(FurnitureData[[#This Row],[sold]]&lt;=10,"Low Sales",IF(FurnitureData[[#This Row],[sold]]&lt;=50,"Medium Sales","High Sales")))</f>
        <v>No Sales</v>
      </c>
      <c r="H1136" s="1">
        <f>IF(FurnitureData[[#This Row],[price]]&gt;0,FurnitureData[[#This Row],[sold]]/FurnitureData[[#This Row],[price]],0)</f>
        <v>0</v>
      </c>
      <c r="I1136" s="1">
        <f>LEN(FurnitureData[[#This Row],[productTitle]])</f>
        <v>109</v>
      </c>
      <c r="J1136" s="1"/>
    </row>
    <row r="1137" spans="1:10" x14ac:dyDescent="0.3">
      <c r="A1137" s="1" t="s">
        <v>1038</v>
      </c>
      <c r="B1137" s="7">
        <v>216.55</v>
      </c>
      <c r="C1137" s="8">
        <v>0</v>
      </c>
      <c r="D1137" s="1" t="s">
        <v>5</v>
      </c>
      <c r="E1137" s="5">
        <f>FurnitureData[[#This Row],[price]]*FurnitureData[[#This Row],[sold]]</f>
        <v>0</v>
      </c>
      <c r="F1137" t="str">
        <f>IF(FurnitureData[[#This Row],[price]]&lt;50,"Under 50",IF(FurnitureData[[#This Row],[price]]&lt;100,"50-100",IF(FurnitureData[[#This Row],[price]]&lt;200,"100-200","Over 200")))</f>
        <v>Over 200</v>
      </c>
      <c r="G1137" t="str">
        <f>IF(FurnitureData[[#This Row],[sold]]=0,"No Sales",IF(FurnitureData[[#This Row],[sold]]&lt;=10,"Low Sales",IF(FurnitureData[[#This Row],[sold]]&lt;=50,"Medium Sales","High Sales")))</f>
        <v>No Sales</v>
      </c>
      <c r="H1137" s="1">
        <f>IF(FurnitureData[[#This Row],[price]]&gt;0,FurnitureData[[#This Row],[sold]]/FurnitureData[[#This Row],[price]],0)</f>
        <v>0</v>
      </c>
      <c r="I1137" s="1">
        <f>LEN(FurnitureData[[#This Row],[productTitle]])</f>
        <v>99</v>
      </c>
      <c r="J1137" s="1"/>
    </row>
    <row r="1138" spans="1:10" x14ac:dyDescent="0.3">
      <c r="A1138" s="1" t="s">
        <v>1039</v>
      </c>
      <c r="B1138" s="7">
        <v>143.04</v>
      </c>
      <c r="C1138" s="8">
        <v>4</v>
      </c>
      <c r="D1138" s="1" t="s">
        <v>5</v>
      </c>
      <c r="E1138" s="5">
        <f>FurnitureData[[#This Row],[price]]*FurnitureData[[#This Row],[sold]]</f>
        <v>572.16</v>
      </c>
      <c r="F1138" t="str">
        <f>IF(FurnitureData[[#This Row],[price]]&lt;50,"Under 50",IF(FurnitureData[[#This Row],[price]]&lt;100,"50-100",IF(FurnitureData[[#This Row],[price]]&lt;200,"100-200","Over 200")))</f>
        <v>100-200</v>
      </c>
      <c r="G1138" t="str">
        <f>IF(FurnitureData[[#This Row],[sold]]=0,"No Sales",IF(FurnitureData[[#This Row],[sold]]&lt;=10,"Low Sales",IF(FurnitureData[[#This Row],[sold]]&lt;=50,"Medium Sales","High Sales")))</f>
        <v>Low Sales</v>
      </c>
      <c r="H1138" s="1">
        <f>IF(FurnitureData[[#This Row],[price]]&gt;0,FurnitureData[[#This Row],[sold]]/FurnitureData[[#This Row],[price]],0)</f>
        <v>2.7964205816554812E-2</v>
      </c>
      <c r="I1138" s="1">
        <f>LEN(FurnitureData[[#This Row],[productTitle]])</f>
        <v>105</v>
      </c>
      <c r="J1138" s="1"/>
    </row>
    <row r="1139" spans="1:10" x14ac:dyDescent="0.3">
      <c r="A1139" s="1" t="s">
        <v>1040</v>
      </c>
      <c r="B1139" s="7">
        <v>36.65</v>
      </c>
      <c r="C1139" s="8">
        <v>4</v>
      </c>
      <c r="D1139" s="1" t="s">
        <v>5</v>
      </c>
      <c r="E1139" s="5">
        <f>FurnitureData[[#This Row],[price]]*FurnitureData[[#This Row],[sold]]</f>
        <v>146.6</v>
      </c>
      <c r="F1139" t="str">
        <f>IF(FurnitureData[[#This Row],[price]]&lt;50,"Under 50",IF(FurnitureData[[#This Row],[price]]&lt;100,"50-100",IF(FurnitureData[[#This Row],[price]]&lt;200,"100-200","Over 200")))</f>
        <v>Under 50</v>
      </c>
      <c r="G1139" t="str">
        <f>IF(FurnitureData[[#This Row],[sold]]=0,"No Sales",IF(FurnitureData[[#This Row],[sold]]&lt;=10,"Low Sales",IF(FurnitureData[[#This Row],[sold]]&lt;=50,"Medium Sales","High Sales")))</f>
        <v>Low Sales</v>
      </c>
      <c r="H1139" s="1">
        <f>IF(FurnitureData[[#This Row],[price]]&gt;0,FurnitureData[[#This Row],[sold]]/FurnitureData[[#This Row],[price]],0)</f>
        <v>0.10914051841746249</v>
      </c>
      <c r="I1139" s="1">
        <f>LEN(FurnitureData[[#This Row],[productTitle]])</f>
        <v>93</v>
      </c>
      <c r="J1139" s="1"/>
    </row>
    <row r="1140" spans="1:10" x14ac:dyDescent="0.3">
      <c r="A1140" s="1" t="s">
        <v>1041</v>
      </c>
      <c r="B1140" s="7">
        <v>111.05</v>
      </c>
      <c r="C1140" s="8">
        <v>1</v>
      </c>
      <c r="D1140" s="1" t="s">
        <v>5</v>
      </c>
      <c r="E1140" s="5">
        <f>FurnitureData[[#This Row],[price]]*FurnitureData[[#This Row],[sold]]</f>
        <v>111.05</v>
      </c>
      <c r="F1140" t="str">
        <f>IF(FurnitureData[[#This Row],[price]]&lt;50,"Under 50",IF(FurnitureData[[#This Row],[price]]&lt;100,"50-100",IF(FurnitureData[[#This Row],[price]]&lt;200,"100-200","Over 200")))</f>
        <v>100-200</v>
      </c>
      <c r="G1140" t="str">
        <f>IF(FurnitureData[[#This Row],[sold]]=0,"No Sales",IF(FurnitureData[[#This Row],[sold]]&lt;=10,"Low Sales",IF(FurnitureData[[#This Row],[sold]]&lt;=50,"Medium Sales","High Sales")))</f>
        <v>Low Sales</v>
      </c>
      <c r="H1140" s="1">
        <f>IF(FurnitureData[[#This Row],[price]]&gt;0,FurnitureData[[#This Row],[sold]]/FurnitureData[[#This Row],[price]],0)</f>
        <v>9.0049527239982E-3</v>
      </c>
      <c r="I1140" s="1">
        <f>LEN(FurnitureData[[#This Row],[productTitle]])</f>
        <v>117</v>
      </c>
      <c r="J1140" s="1"/>
    </row>
    <row r="1141" spans="1:10" x14ac:dyDescent="0.3">
      <c r="A1141" s="1" t="s">
        <v>1042</v>
      </c>
      <c r="B1141" s="7">
        <v>28.28</v>
      </c>
      <c r="C1141" s="8">
        <v>1</v>
      </c>
      <c r="D1141" s="1" t="s">
        <v>5</v>
      </c>
      <c r="E1141" s="5">
        <f>FurnitureData[[#This Row],[price]]*FurnitureData[[#This Row],[sold]]</f>
        <v>28.28</v>
      </c>
      <c r="F1141" t="str">
        <f>IF(FurnitureData[[#This Row],[price]]&lt;50,"Under 50",IF(FurnitureData[[#This Row],[price]]&lt;100,"50-100",IF(FurnitureData[[#This Row],[price]]&lt;200,"100-200","Over 200")))</f>
        <v>Under 50</v>
      </c>
      <c r="G1141" t="str">
        <f>IF(FurnitureData[[#This Row],[sold]]=0,"No Sales",IF(FurnitureData[[#This Row],[sold]]&lt;=10,"Low Sales",IF(FurnitureData[[#This Row],[sold]]&lt;=50,"Medium Sales","High Sales")))</f>
        <v>Low Sales</v>
      </c>
      <c r="H1141" s="1">
        <f>IF(FurnitureData[[#This Row],[price]]&gt;0,FurnitureData[[#This Row],[sold]]/FurnitureData[[#This Row],[price]],0)</f>
        <v>3.536067892503536E-2</v>
      </c>
      <c r="I1141" s="1">
        <f>LEN(FurnitureData[[#This Row],[productTitle]])</f>
        <v>120</v>
      </c>
      <c r="J1141" s="1"/>
    </row>
    <row r="1142" spans="1:10" x14ac:dyDescent="0.3">
      <c r="A1142" s="1" t="s">
        <v>1043</v>
      </c>
      <c r="B1142" s="7">
        <v>8.18</v>
      </c>
      <c r="C1142" s="8">
        <v>2</v>
      </c>
      <c r="D1142" s="1" t="s">
        <v>5</v>
      </c>
      <c r="E1142" s="5">
        <f>FurnitureData[[#This Row],[price]]*FurnitureData[[#This Row],[sold]]</f>
        <v>16.36</v>
      </c>
      <c r="F1142" t="str">
        <f>IF(FurnitureData[[#This Row],[price]]&lt;50,"Under 50",IF(FurnitureData[[#This Row],[price]]&lt;100,"50-100",IF(FurnitureData[[#This Row],[price]]&lt;200,"100-200","Over 200")))</f>
        <v>Under 50</v>
      </c>
      <c r="G1142" t="str">
        <f>IF(FurnitureData[[#This Row],[sold]]=0,"No Sales",IF(FurnitureData[[#This Row],[sold]]&lt;=10,"Low Sales",IF(FurnitureData[[#This Row],[sold]]&lt;=50,"Medium Sales","High Sales")))</f>
        <v>Low Sales</v>
      </c>
      <c r="H1142" s="1">
        <f>IF(FurnitureData[[#This Row],[price]]&gt;0,FurnitureData[[#This Row],[sold]]/FurnitureData[[#This Row],[price]],0)</f>
        <v>0.24449877750611249</v>
      </c>
      <c r="I1142" s="1">
        <f>LEN(FurnitureData[[#This Row],[productTitle]])</f>
        <v>117</v>
      </c>
      <c r="J1142" s="1"/>
    </row>
    <row r="1143" spans="1:10" x14ac:dyDescent="0.3">
      <c r="A1143" s="1" t="s">
        <v>1044</v>
      </c>
      <c r="B1143" s="7">
        <v>108.14</v>
      </c>
      <c r="C1143" s="8">
        <v>1</v>
      </c>
      <c r="D1143" s="1" t="s">
        <v>5</v>
      </c>
      <c r="E1143" s="5">
        <f>FurnitureData[[#This Row],[price]]*FurnitureData[[#This Row],[sold]]</f>
        <v>108.14</v>
      </c>
      <c r="F1143" t="str">
        <f>IF(FurnitureData[[#This Row],[price]]&lt;50,"Under 50",IF(FurnitureData[[#This Row],[price]]&lt;100,"50-100",IF(FurnitureData[[#This Row],[price]]&lt;200,"100-200","Over 200")))</f>
        <v>100-200</v>
      </c>
      <c r="G1143" t="str">
        <f>IF(FurnitureData[[#This Row],[sold]]=0,"No Sales",IF(FurnitureData[[#This Row],[sold]]&lt;=10,"Low Sales",IF(FurnitureData[[#This Row],[sold]]&lt;=50,"Medium Sales","High Sales")))</f>
        <v>Low Sales</v>
      </c>
      <c r="H1143" s="1">
        <f>IF(FurnitureData[[#This Row],[price]]&gt;0,FurnitureData[[#This Row],[sold]]/FurnitureData[[#This Row],[price]],0)</f>
        <v>9.2472720547438509E-3</v>
      </c>
      <c r="I1143" s="1">
        <f>LEN(FurnitureData[[#This Row],[productTitle]])</f>
        <v>126</v>
      </c>
      <c r="J1143" s="1"/>
    </row>
    <row r="1144" spans="1:10" x14ac:dyDescent="0.3">
      <c r="A1144" s="1" t="s">
        <v>1045</v>
      </c>
      <c r="B1144" s="7">
        <v>136.24</v>
      </c>
      <c r="C1144" s="8">
        <v>15</v>
      </c>
      <c r="D1144" s="1" t="s">
        <v>5</v>
      </c>
      <c r="E1144" s="5">
        <f>FurnitureData[[#This Row],[price]]*FurnitureData[[#This Row],[sold]]</f>
        <v>2043.6000000000001</v>
      </c>
      <c r="F1144" t="str">
        <f>IF(FurnitureData[[#This Row],[price]]&lt;50,"Under 50",IF(FurnitureData[[#This Row],[price]]&lt;100,"50-100",IF(FurnitureData[[#This Row],[price]]&lt;200,"100-200","Over 200")))</f>
        <v>100-200</v>
      </c>
      <c r="G1144" t="str">
        <f>IF(FurnitureData[[#This Row],[sold]]=0,"No Sales",IF(FurnitureData[[#This Row],[sold]]&lt;=10,"Low Sales",IF(FurnitureData[[#This Row],[sold]]&lt;=50,"Medium Sales","High Sales")))</f>
        <v>Medium Sales</v>
      </c>
      <c r="H1144" s="1">
        <f>IF(FurnitureData[[#This Row],[price]]&gt;0,FurnitureData[[#This Row],[sold]]/FurnitureData[[#This Row],[price]],0)</f>
        <v>0.11009982384028184</v>
      </c>
      <c r="I1144" s="1">
        <f>LEN(FurnitureData[[#This Row],[productTitle]])</f>
        <v>127</v>
      </c>
      <c r="J1144" s="1"/>
    </row>
    <row r="1145" spans="1:10" x14ac:dyDescent="0.3">
      <c r="A1145" s="1" t="s">
        <v>1046</v>
      </c>
      <c r="B1145" s="7">
        <v>104.85</v>
      </c>
      <c r="C1145" s="8">
        <v>185</v>
      </c>
      <c r="D1145" s="1" t="s">
        <v>5</v>
      </c>
      <c r="E1145" s="5">
        <f>FurnitureData[[#This Row],[price]]*FurnitureData[[#This Row],[sold]]</f>
        <v>19397.25</v>
      </c>
      <c r="F1145" t="str">
        <f>IF(FurnitureData[[#This Row],[price]]&lt;50,"Under 50",IF(FurnitureData[[#This Row],[price]]&lt;100,"50-100",IF(FurnitureData[[#This Row],[price]]&lt;200,"100-200","Over 200")))</f>
        <v>100-200</v>
      </c>
      <c r="G1145" t="str">
        <f>IF(FurnitureData[[#This Row],[sold]]=0,"No Sales",IF(FurnitureData[[#This Row],[sold]]&lt;=10,"Low Sales",IF(FurnitureData[[#This Row],[sold]]&lt;=50,"Medium Sales","High Sales")))</f>
        <v>High Sales</v>
      </c>
      <c r="H1145" s="1">
        <f>IF(FurnitureData[[#This Row],[price]]&gt;0,FurnitureData[[#This Row],[sold]]/FurnitureData[[#This Row],[price]],0)</f>
        <v>1.7644253695755843</v>
      </c>
      <c r="I1145" s="1">
        <f>LEN(FurnitureData[[#This Row],[productTitle]])</f>
        <v>121</v>
      </c>
      <c r="J1145" s="1"/>
    </row>
    <row r="1146" spans="1:10" x14ac:dyDescent="0.3">
      <c r="A1146" s="1" t="s">
        <v>1047</v>
      </c>
      <c r="B1146" s="7">
        <v>439.93</v>
      </c>
      <c r="C1146" s="8">
        <v>1</v>
      </c>
      <c r="D1146" s="1" t="s">
        <v>5</v>
      </c>
      <c r="E1146" s="5">
        <f>FurnitureData[[#This Row],[price]]*FurnitureData[[#This Row],[sold]]</f>
        <v>439.93</v>
      </c>
      <c r="F1146" t="str">
        <f>IF(FurnitureData[[#This Row],[price]]&lt;50,"Under 50",IF(FurnitureData[[#This Row],[price]]&lt;100,"50-100",IF(FurnitureData[[#This Row],[price]]&lt;200,"100-200","Over 200")))</f>
        <v>Over 200</v>
      </c>
      <c r="G1146" t="str">
        <f>IF(FurnitureData[[#This Row],[sold]]=0,"No Sales",IF(FurnitureData[[#This Row],[sold]]&lt;=10,"Low Sales",IF(FurnitureData[[#This Row],[sold]]&lt;=50,"Medium Sales","High Sales")))</f>
        <v>Low Sales</v>
      </c>
      <c r="H1146" s="1">
        <f>IF(FurnitureData[[#This Row],[price]]&gt;0,FurnitureData[[#This Row],[sold]]/FurnitureData[[#This Row],[price]],0)</f>
        <v>2.2730889005068986E-3</v>
      </c>
      <c r="I1146" s="1">
        <f>LEN(FurnitureData[[#This Row],[productTitle]])</f>
        <v>128</v>
      </c>
      <c r="J1146" s="1"/>
    </row>
    <row r="1147" spans="1:10" x14ac:dyDescent="0.3">
      <c r="A1147" s="1" t="s">
        <v>1048</v>
      </c>
      <c r="B1147" s="7">
        <v>95.06</v>
      </c>
      <c r="C1147" s="8">
        <v>3</v>
      </c>
      <c r="D1147" s="1" t="s">
        <v>5</v>
      </c>
      <c r="E1147" s="5">
        <f>FurnitureData[[#This Row],[price]]*FurnitureData[[#This Row],[sold]]</f>
        <v>285.18</v>
      </c>
      <c r="F1147" t="str">
        <f>IF(FurnitureData[[#This Row],[price]]&lt;50,"Under 50",IF(FurnitureData[[#This Row],[price]]&lt;100,"50-100",IF(FurnitureData[[#This Row],[price]]&lt;200,"100-200","Over 200")))</f>
        <v>50-100</v>
      </c>
      <c r="G1147" t="str">
        <f>IF(FurnitureData[[#This Row],[sold]]=0,"No Sales",IF(FurnitureData[[#This Row],[sold]]&lt;=10,"Low Sales",IF(FurnitureData[[#This Row],[sold]]&lt;=50,"Medium Sales","High Sales")))</f>
        <v>Low Sales</v>
      </c>
      <c r="H1147" s="1">
        <f>IF(FurnitureData[[#This Row],[price]]&gt;0,FurnitureData[[#This Row],[sold]]/FurnitureData[[#This Row],[price]],0)</f>
        <v>3.1559015358720806E-2</v>
      </c>
      <c r="I1147" s="1">
        <f>LEN(FurnitureData[[#This Row],[productTitle]])</f>
        <v>119</v>
      </c>
      <c r="J1147" s="1"/>
    </row>
    <row r="1148" spans="1:10" x14ac:dyDescent="0.3">
      <c r="A1148" s="1" t="s">
        <v>1049</v>
      </c>
      <c r="B1148" s="7">
        <v>36.07</v>
      </c>
      <c r="C1148" s="8">
        <v>0</v>
      </c>
      <c r="D1148" s="1" t="s">
        <v>5</v>
      </c>
      <c r="E1148" s="5">
        <f>FurnitureData[[#This Row],[price]]*FurnitureData[[#This Row],[sold]]</f>
        <v>0</v>
      </c>
      <c r="F1148" t="str">
        <f>IF(FurnitureData[[#This Row],[price]]&lt;50,"Under 50",IF(FurnitureData[[#This Row],[price]]&lt;100,"50-100",IF(FurnitureData[[#This Row],[price]]&lt;200,"100-200","Over 200")))</f>
        <v>Under 50</v>
      </c>
      <c r="G1148" t="str">
        <f>IF(FurnitureData[[#This Row],[sold]]=0,"No Sales",IF(FurnitureData[[#This Row],[sold]]&lt;=10,"Low Sales",IF(FurnitureData[[#This Row],[sold]]&lt;=50,"Medium Sales","High Sales")))</f>
        <v>No Sales</v>
      </c>
      <c r="H1148" s="1">
        <f>IF(FurnitureData[[#This Row],[price]]&gt;0,FurnitureData[[#This Row],[sold]]/FurnitureData[[#This Row],[price]],0)</f>
        <v>0</v>
      </c>
      <c r="I1148" s="1">
        <f>LEN(FurnitureData[[#This Row],[productTitle]])</f>
        <v>80</v>
      </c>
      <c r="J1148" s="1"/>
    </row>
    <row r="1149" spans="1:10" x14ac:dyDescent="0.3">
      <c r="A1149" s="1" t="s">
        <v>1050</v>
      </c>
      <c r="B1149" s="7">
        <v>24.96</v>
      </c>
      <c r="C1149" s="8">
        <v>1</v>
      </c>
      <c r="D1149" s="1" t="s">
        <v>5</v>
      </c>
      <c r="E1149" s="5">
        <f>FurnitureData[[#This Row],[price]]*FurnitureData[[#This Row],[sold]]</f>
        <v>24.96</v>
      </c>
      <c r="F1149" t="str">
        <f>IF(FurnitureData[[#This Row],[price]]&lt;50,"Under 50",IF(FurnitureData[[#This Row],[price]]&lt;100,"50-100",IF(FurnitureData[[#This Row],[price]]&lt;200,"100-200","Over 200")))</f>
        <v>Under 50</v>
      </c>
      <c r="G1149" t="str">
        <f>IF(FurnitureData[[#This Row],[sold]]=0,"No Sales",IF(FurnitureData[[#This Row],[sold]]&lt;=10,"Low Sales",IF(FurnitureData[[#This Row],[sold]]&lt;=50,"Medium Sales","High Sales")))</f>
        <v>Low Sales</v>
      </c>
      <c r="H1149" s="1">
        <f>IF(FurnitureData[[#This Row],[price]]&gt;0,FurnitureData[[#This Row],[sold]]/FurnitureData[[#This Row],[price]],0)</f>
        <v>4.0064102564102561E-2</v>
      </c>
      <c r="I1149" s="1">
        <f>LEN(FurnitureData[[#This Row],[productTitle]])</f>
        <v>126</v>
      </c>
      <c r="J1149" s="1"/>
    </row>
    <row r="1150" spans="1:10" x14ac:dyDescent="0.3">
      <c r="A1150" s="1" t="s">
        <v>1051</v>
      </c>
      <c r="B1150" s="7">
        <v>7.64</v>
      </c>
      <c r="C1150" s="8">
        <v>9</v>
      </c>
      <c r="D1150" s="1" t="s">
        <v>1837</v>
      </c>
      <c r="E1150" s="5">
        <f>FurnitureData[[#This Row],[price]]*FurnitureData[[#This Row],[sold]]</f>
        <v>68.759999999999991</v>
      </c>
      <c r="F1150" t="str">
        <f>IF(FurnitureData[[#This Row],[price]]&lt;50,"Under 50",IF(FurnitureData[[#This Row],[price]]&lt;100,"50-100",IF(FurnitureData[[#This Row],[price]]&lt;200,"100-200","Over 200")))</f>
        <v>Under 50</v>
      </c>
      <c r="G1150" t="str">
        <f>IF(FurnitureData[[#This Row],[sold]]=0,"No Sales",IF(FurnitureData[[#This Row],[sold]]&lt;=10,"Low Sales",IF(FurnitureData[[#This Row],[sold]]&lt;=50,"Medium Sales","High Sales")))</f>
        <v>Low Sales</v>
      </c>
      <c r="H1150" s="1">
        <f>IF(FurnitureData[[#This Row],[price]]&gt;0,FurnitureData[[#This Row],[sold]]/FurnitureData[[#This Row],[price]],0)</f>
        <v>1.1780104712041886</v>
      </c>
      <c r="I1150" s="1">
        <f>LEN(FurnitureData[[#This Row],[productTitle]])</f>
        <v>124</v>
      </c>
      <c r="J1150" s="1"/>
    </row>
    <row r="1151" spans="1:10" x14ac:dyDescent="0.3">
      <c r="A1151" s="1" t="s">
        <v>1052</v>
      </c>
      <c r="B1151" s="7">
        <v>318.16000000000003</v>
      </c>
      <c r="C1151" s="8">
        <v>14</v>
      </c>
      <c r="D1151" s="1" t="s">
        <v>5</v>
      </c>
      <c r="E1151" s="5">
        <f>FurnitureData[[#This Row],[price]]*FurnitureData[[#This Row],[sold]]</f>
        <v>4454.2400000000007</v>
      </c>
      <c r="F1151" t="str">
        <f>IF(FurnitureData[[#This Row],[price]]&lt;50,"Under 50",IF(FurnitureData[[#This Row],[price]]&lt;100,"50-100",IF(FurnitureData[[#This Row],[price]]&lt;200,"100-200","Over 200")))</f>
        <v>Over 200</v>
      </c>
      <c r="G1151" t="str">
        <f>IF(FurnitureData[[#This Row],[sold]]=0,"No Sales",IF(FurnitureData[[#This Row],[sold]]&lt;=10,"Low Sales",IF(FurnitureData[[#This Row],[sold]]&lt;=50,"Medium Sales","High Sales")))</f>
        <v>Medium Sales</v>
      </c>
      <c r="H1151" s="1">
        <f>IF(FurnitureData[[#This Row],[price]]&gt;0,FurnitureData[[#This Row],[sold]]/FurnitureData[[#This Row],[price]],0)</f>
        <v>4.4003017349761121E-2</v>
      </c>
      <c r="I1151" s="1">
        <f>LEN(FurnitureData[[#This Row],[productTitle]])</f>
        <v>124</v>
      </c>
      <c r="J1151" s="1"/>
    </row>
    <row r="1152" spans="1:10" x14ac:dyDescent="0.3">
      <c r="A1152" s="1" t="s">
        <v>1053</v>
      </c>
      <c r="B1152" s="7">
        <v>68.34</v>
      </c>
      <c r="C1152" s="8">
        <v>16</v>
      </c>
      <c r="D1152" s="1" t="s">
        <v>5</v>
      </c>
      <c r="E1152" s="5">
        <f>FurnitureData[[#This Row],[price]]*FurnitureData[[#This Row],[sold]]</f>
        <v>1093.44</v>
      </c>
      <c r="F1152" t="str">
        <f>IF(FurnitureData[[#This Row],[price]]&lt;50,"Under 50",IF(FurnitureData[[#This Row],[price]]&lt;100,"50-100",IF(FurnitureData[[#This Row],[price]]&lt;200,"100-200","Over 200")))</f>
        <v>50-100</v>
      </c>
      <c r="G1152" t="str">
        <f>IF(FurnitureData[[#This Row],[sold]]=0,"No Sales",IF(FurnitureData[[#This Row],[sold]]&lt;=10,"Low Sales",IF(FurnitureData[[#This Row],[sold]]&lt;=50,"Medium Sales","High Sales")))</f>
        <v>Medium Sales</v>
      </c>
      <c r="H1152" s="1">
        <f>IF(FurnitureData[[#This Row],[price]]&gt;0,FurnitureData[[#This Row],[sold]]/FurnitureData[[#This Row],[price]],0)</f>
        <v>0.23412350014632718</v>
      </c>
      <c r="I1152" s="1">
        <f>LEN(FurnitureData[[#This Row],[productTitle]])</f>
        <v>105</v>
      </c>
      <c r="J1152" s="1"/>
    </row>
    <row r="1153" spans="1:10" x14ac:dyDescent="0.3">
      <c r="A1153" s="1" t="s">
        <v>1054</v>
      </c>
      <c r="B1153" s="7">
        <v>150.5</v>
      </c>
      <c r="C1153" s="8">
        <v>0</v>
      </c>
      <c r="D1153" s="1" t="s">
        <v>5</v>
      </c>
      <c r="E1153" s="5">
        <f>FurnitureData[[#This Row],[price]]*FurnitureData[[#This Row],[sold]]</f>
        <v>0</v>
      </c>
      <c r="F1153" t="str">
        <f>IF(FurnitureData[[#This Row],[price]]&lt;50,"Under 50",IF(FurnitureData[[#This Row],[price]]&lt;100,"50-100",IF(FurnitureData[[#This Row],[price]]&lt;200,"100-200","Over 200")))</f>
        <v>100-200</v>
      </c>
      <c r="G1153" t="str">
        <f>IF(FurnitureData[[#This Row],[sold]]=0,"No Sales",IF(FurnitureData[[#This Row],[sold]]&lt;=10,"Low Sales",IF(FurnitureData[[#This Row],[sold]]&lt;=50,"Medium Sales","High Sales")))</f>
        <v>No Sales</v>
      </c>
      <c r="H1153" s="1">
        <f>IF(FurnitureData[[#This Row],[price]]&gt;0,FurnitureData[[#This Row],[sold]]/FurnitureData[[#This Row],[price]],0)</f>
        <v>0</v>
      </c>
      <c r="I1153" s="1">
        <f>LEN(FurnitureData[[#This Row],[productTitle]])</f>
        <v>128</v>
      </c>
      <c r="J1153" s="1"/>
    </row>
    <row r="1154" spans="1:10" x14ac:dyDescent="0.3">
      <c r="A1154" s="1" t="s">
        <v>1055</v>
      </c>
      <c r="B1154" s="7">
        <v>153.68</v>
      </c>
      <c r="C1154" s="8">
        <v>1</v>
      </c>
      <c r="D1154" s="1" t="s">
        <v>5</v>
      </c>
      <c r="E1154" s="5">
        <f>FurnitureData[[#This Row],[price]]*FurnitureData[[#This Row],[sold]]</f>
        <v>153.68</v>
      </c>
      <c r="F1154" t="str">
        <f>IF(FurnitureData[[#This Row],[price]]&lt;50,"Under 50",IF(FurnitureData[[#This Row],[price]]&lt;100,"50-100",IF(FurnitureData[[#This Row],[price]]&lt;200,"100-200","Over 200")))</f>
        <v>100-200</v>
      </c>
      <c r="G1154" t="str">
        <f>IF(FurnitureData[[#This Row],[sold]]=0,"No Sales",IF(FurnitureData[[#This Row],[sold]]&lt;=10,"Low Sales",IF(FurnitureData[[#This Row],[sold]]&lt;=50,"Medium Sales","High Sales")))</f>
        <v>Low Sales</v>
      </c>
      <c r="H1154" s="1">
        <f>IF(FurnitureData[[#This Row],[price]]&gt;0,FurnitureData[[#This Row],[sold]]/FurnitureData[[#This Row],[price]],0)</f>
        <v>6.5070275897969806E-3</v>
      </c>
      <c r="I1154" s="1">
        <f>LEN(FurnitureData[[#This Row],[productTitle]])</f>
        <v>127</v>
      </c>
      <c r="J1154" s="1"/>
    </row>
    <row r="1155" spans="1:10" x14ac:dyDescent="0.3">
      <c r="A1155" s="1" t="s">
        <v>1056</v>
      </c>
      <c r="B1155" s="7">
        <v>133.88999999999999</v>
      </c>
      <c r="C1155" s="8">
        <v>12</v>
      </c>
      <c r="D1155" s="1" t="s">
        <v>5</v>
      </c>
      <c r="E1155" s="5">
        <f>FurnitureData[[#This Row],[price]]*FurnitureData[[#This Row],[sold]]</f>
        <v>1606.6799999999998</v>
      </c>
      <c r="F1155" t="str">
        <f>IF(FurnitureData[[#This Row],[price]]&lt;50,"Under 50",IF(FurnitureData[[#This Row],[price]]&lt;100,"50-100",IF(FurnitureData[[#This Row],[price]]&lt;200,"100-200","Over 200")))</f>
        <v>100-200</v>
      </c>
      <c r="G1155" t="str">
        <f>IF(FurnitureData[[#This Row],[sold]]=0,"No Sales",IF(FurnitureData[[#This Row],[sold]]&lt;=10,"Low Sales",IF(FurnitureData[[#This Row],[sold]]&lt;=50,"Medium Sales","High Sales")))</f>
        <v>Medium Sales</v>
      </c>
      <c r="H1155" s="1">
        <f>IF(FurnitureData[[#This Row],[price]]&gt;0,FurnitureData[[#This Row],[sold]]/FurnitureData[[#This Row],[price]],0)</f>
        <v>8.962581223392338E-2</v>
      </c>
      <c r="I1155" s="1">
        <f>LEN(FurnitureData[[#This Row],[productTitle]])</f>
        <v>122</v>
      </c>
      <c r="J1155" s="1"/>
    </row>
    <row r="1156" spans="1:10" x14ac:dyDescent="0.3">
      <c r="A1156" s="1" t="s">
        <v>1057</v>
      </c>
      <c r="B1156" s="7">
        <v>2.84</v>
      </c>
      <c r="C1156" s="8">
        <v>2</v>
      </c>
      <c r="D1156" s="1" t="s">
        <v>1838</v>
      </c>
      <c r="E1156" s="5">
        <f>FurnitureData[[#This Row],[price]]*FurnitureData[[#This Row],[sold]]</f>
        <v>5.68</v>
      </c>
      <c r="F1156" t="str">
        <f>IF(FurnitureData[[#This Row],[price]]&lt;50,"Under 50",IF(FurnitureData[[#This Row],[price]]&lt;100,"50-100",IF(FurnitureData[[#This Row],[price]]&lt;200,"100-200","Over 200")))</f>
        <v>Under 50</v>
      </c>
      <c r="G1156" t="str">
        <f>IF(FurnitureData[[#This Row],[sold]]=0,"No Sales",IF(FurnitureData[[#This Row],[sold]]&lt;=10,"Low Sales",IF(FurnitureData[[#This Row],[sold]]&lt;=50,"Medium Sales","High Sales")))</f>
        <v>Low Sales</v>
      </c>
      <c r="H1156" s="1">
        <f>IF(FurnitureData[[#This Row],[price]]&gt;0,FurnitureData[[#This Row],[sold]]/FurnitureData[[#This Row],[price]],0)</f>
        <v>0.70422535211267612</v>
      </c>
      <c r="I1156" s="1">
        <f>LEN(FurnitureData[[#This Row],[productTitle]])</f>
        <v>113</v>
      </c>
      <c r="J1156" s="1"/>
    </row>
    <row r="1157" spans="1:10" x14ac:dyDescent="0.3">
      <c r="A1157" s="1" t="s">
        <v>1058</v>
      </c>
      <c r="B1157" s="7">
        <v>274.81</v>
      </c>
      <c r="C1157" s="8">
        <v>4</v>
      </c>
      <c r="D1157" s="1" t="s">
        <v>5</v>
      </c>
      <c r="E1157" s="5">
        <f>FurnitureData[[#This Row],[price]]*FurnitureData[[#This Row],[sold]]</f>
        <v>1099.24</v>
      </c>
      <c r="F1157" t="str">
        <f>IF(FurnitureData[[#This Row],[price]]&lt;50,"Under 50",IF(FurnitureData[[#This Row],[price]]&lt;100,"50-100",IF(FurnitureData[[#This Row],[price]]&lt;200,"100-200","Over 200")))</f>
        <v>Over 200</v>
      </c>
      <c r="G1157" t="str">
        <f>IF(FurnitureData[[#This Row],[sold]]=0,"No Sales",IF(FurnitureData[[#This Row],[sold]]&lt;=10,"Low Sales",IF(FurnitureData[[#This Row],[sold]]&lt;=50,"Medium Sales","High Sales")))</f>
        <v>Low Sales</v>
      </c>
      <c r="H1157" s="1">
        <f>IF(FurnitureData[[#This Row],[price]]&gt;0,FurnitureData[[#This Row],[sold]]/FurnitureData[[#This Row],[price]],0)</f>
        <v>1.455551108038281E-2</v>
      </c>
      <c r="I1157" s="1">
        <f>LEN(FurnitureData[[#This Row],[productTitle]])</f>
        <v>113</v>
      </c>
      <c r="J1157" s="1"/>
    </row>
    <row r="1158" spans="1:10" x14ac:dyDescent="0.3">
      <c r="A1158" s="1" t="s">
        <v>1059</v>
      </c>
      <c r="B1158" s="7">
        <v>14.17</v>
      </c>
      <c r="C1158" s="8">
        <v>23</v>
      </c>
      <c r="D1158" s="1" t="s">
        <v>1839</v>
      </c>
      <c r="E1158" s="5">
        <f>FurnitureData[[#This Row],[price]]*FurnitureData[[#This Row],[sold]]</f>
        <v>325.91000000000003</v>
      </c>
      <c r="F1158" t="str">
        <f>IF(FurnitureData[[#This Row],[price]]&lt;50,"Under 50",IF(FurnitureData[[#This Row],[price]]&lt;100,"50-100",IF(FurnitureData[[#This Row],[price]]&lt;200,"100-200","Over 200")))</f>
        <v>Under 50</v>
      </c>
      <c r="G1158" t="str">
        <f>IF(FurnitureData[[#This Row],[sold]]=0,"No Sales",IF(FurnitureData[[#This Row],[sold]]&lt;=10,"Low Sales",IF(FurnitureData[[#This Row],[sold]]&lt;=50,"Medium Sales","High Sales")))</f>
        <v>Medium Sales</v>
      </c>
      <c r="H1158" s="1">
        <f>IF(FurnitureData[[#This Row],[price]]&gt;0,FurnitureData[[#This Row],[sold]]/FurnitureData[[#This Row],[price]],0)</f>
        <v>1.6231474947071278</v>
      </c>
      <c r="I1158" s="1">
        <f>LEN(FurnitureData[[#This Row],[productTitle]])</f>
        <v>126</v>
      </c>
      <c r="J1158" s="1"/>
    </row>
    <row r="1159" spans="1:10" x14ac:dyDescent="0.3">
      <c r="A1159" s="1" t="s">
        <v>1060</v>
      </c>
      <c r="B1159" s="7">
        <v>229.12</v>
      </c>
      <c r="C1159" s="8">
        <v>0</v>
      </c>
      <c r="D1159" s="1" t="s">
        <v>5</v>
      </c>
      <c r="E1159" s="5">
        <f>FurnitureData[[#This Row],[price]]*FurnitureData[[#This Row],[sold]]</f>
        <v>0</v>
      </c>
      <c r="F1159" t="str">
        <f>IF(FurnitureData[[#This Row],[price]]&lt;50,"Under 50",IF(FurnitureData[[#This Row],[price]]&lt;100,"50-100",IF(FurnitureData[[#This Row],[price]]&lt;200,"100-200","Over 200")))</f>
        <v>Over 200</v>
      </c>
      <c r="G1159" t="str">
        <f>IF(FurnitureData[[#This Row],[sold]]=0,"No Sales",IF(FurnitureData[[#This Row],[sold]]&lt;=10,"Low Sales",IF(FurnitureData[[#This Row],[sold]]&lt;=50,"Medium Sales","High Sales")))</f>
        <v>No Sales</v>
      </c>
      <c r="H1159" s="1">
        <f>IF(FurnitureData[[#This Row],[price]]&gt;0,FurnitureData[[#This Row],[sold]]/FurnitureData[[#This Row],[price]],0)</f>
        <v>0</v>
      </c>
      <c r="I1159" s="1">
        <f>LEN(FurnitureData[[#This Row],[productTitle]])</f>
        <v>106</v>
      </c>
      <c r="J1159" s="1"/>
    </row>
    <row r="1160" spans="1:10" x14ac:dyDescent="0.3">
      <c r="A1160" s="1" t="s">
        <v>1061</v>
      </c>
      <c r="B1160" s="7">
        <v>229.61</v>
      </c>
      <c r="C1160" s="8">
        <v>2</v>
      </c>
      <c r="D1160" s="1" t="s">
        <v>5</v>
      </c>
      <c r="E1160" s="5">
        <f>FurnitureData[[#This Row],[price]]*FurnitureData[[#This Row],[sold]]</f>
        <v>459.22</v>
      </c>
      <c r="F1160" t="str">
        <f>IF(FurnitureData[[#This Row],[price]]&lt;50,"Under 50",IF(FurnitureData[[#This Row],[price]]&lt;100,"50-100",IF(FurnitureData[[#This Row],[price]]&lt;200,"100-200","Over 200")))</f>
        <v>Over 200</v>
      </c>
      <c r="G1160" t="str">
        <f>IF(FurnitureData[[#This Row],[sold]]=0,"No Sales",IF(FurnitureData[[#This Row],[sold]]&lt;=10,"Low Sales",IF(FurnitureData[[#This Row],[sold]]&lt;=50,"Medium Sales","High Sales")))</f>
        <v>Low Sales</v>
      </c>
      <c r="H1160" s="1">
        <f>IF(FurnitureData[[#This Row],[price]]&gt;0,FurnitureData[[#This Row],[sold]]/FurnitureData[[#This Row],[price]],0)</f>
        <v>8.710422019946866E-3</v>
      </c>
      <c r="I1160" s="1">
        <f>LEN(FurnitureData[[#This Row],[productTitle]])</f>
        <v>123</v>
      </c>
      <c r="J1160" s="1"/>
    </row>
    <row r="1161" spans="1:10" x14ac:dyDescent="0.3">
      <c r="A1161" s="1" t="s">
        <v>1062</v>
      </c>
      <c r="B1161" s="7">
        <v>36.729999999999997</v>
      </c>
      <c r="C1161" s="8">
        <v>0</v>
      </c>
      <c r="D1161" s="1" t="s">
        <v>5</v>
      </c>
      <c r="E1161" s="5">
        <f>FurnitureData[[#This Row],[price]]*FurnitureData[[#This Row],[sold]]</f>
        <v>0</v>
      </c>
      <c r="F1161" t="str">
        <f>IF(FurnitureData[[#This Row],[price]]&lt;50,"Under 50",IF(FurnitureData[[#This Row],[price]]&lt;100,"50-100",IF(FurnitureData[[#This Row],[price]]&lt;200,"100-200","Over 200")))</f>
        <v>Under 50</v>
      </c>
      <c r="G1161" t="str">
        <f>IF(FurnitureData[[#This Row],[sold]]=0,"No Sales",IF(FurnitureData[[#This Row],[sold]]&lt;=10,"Low Sales",IF(FurnitureData[[#This Row],[sold]]&lt;=50,"Medium Sales","High Sales")))</f>
        <v>No Sales</v>
      </c>
      <c r="H1161" s="1">
        <f>IF(FurnitureData[[#This Row],[price]]&gt;0,FurnitureData[[#This Row],[sold]]/FurnitureData[[#This Row],[price]],0)</f>
        <v>0</v>
      </c>
      <c r="I1161" s="1">
        <f>LEN(FurnitureData[[#This Row],[productTitle]])</f>
        <v>120</v>
      </c>
      <c r="J1161" s="1"/>
    </row>
    <row r="1162" spans="1:10" x14ac:dyDescent="0.3">
      <c r="A1162" s="1" t="s">
        <v>1063</v>
      </c>
      <c r="B1162" s="7">
        <v>190.47</v>
      </c>
      <c r="C1162" s="8">
        <v>8</v>
      </c>
      <c r="D1162" s="1" t="s">
        <v>5</v>
      </c>
      <c r="E1162" s="5">
        <f>FurnitureData[[#This Row],[price]]*FurnitureData[[#This Row],[sold]]</f>
        <v>1523.76</v>
      </c>
      <c r="F1162" t="str">
        <f>IF(FurnitureData[[#This Row],[price]]&lt;50,"Under 50",IF(FurnitureData[[#This Row],[price]]&lt;100,"50-100",IF(FurnitureData[[#This Row],[price]]&lt;200,"100-200","Over 200")))</f>
        <v>100-200</v>
      </c>
      <c r="G1162" t="str">
        <f>IF(FurnitureData[[#This Row],[sold]]=0,"No Sales",IF(FurnitureData[[#This Row],[sold]]&lt;=10,"Low Sales",IF(FurnitureData[[#This Row],[sold]]&lt;=50,"Medium Sales","High Sales")))</f>
        <v>Low Sales</v>
      </c>
      <c r="H1162" s="1">
        <f>IF(FurnitureData[[#This Row],[price]]&gt;0,FurnitureData[[#This Row],[sold]]/FurnitureData[[#This Row],[price]],0)</f>
        <v>4.2001365044363942E-2</v>
      </c>
      <c r="I1162" s="1">
        <f>LEN(FurnitureData[[#This Row],[productTitle]])</f>
        <v>100</v>
      </c>
      <c r="J1162" s="1"/>
    </row>
    <row r="1163" spans="1:10" x14ac:dyDescent="0.3">
      <c r="A1163" s="1" t="s">
        <v>1064</v>
      </c>
      <c r="B1163" s="7">
        <v>47.85</v>
      </c>
      <c r="C1163" s="8">
        <v>35</v>
      </c>
      <c r="D1163" s="1" t="s">
        <v>5</v>
      </c>
      <c r="E1163" s="5">
        <f>FurnitureData[[#This Row],[price]]*FurnitureData[[#This Row],[sold]]</f>
        <v>1674.75</v>
      </c>
      <c r="F1163" t="str">
        <f>IF(FurnitureData[[#This Row],[price]]&lt;50,"Under 50",IF(FurnitureData[[#This Row],[price]]&lt;100,"50-100",IF(FurnitureData[[#This Row],[price]]&lt;200,"100-200","Over 200")))</f>
        <v>Under 50</v>
      </c>
      <c r="G1163" t="str">
        <f>IF(FurnitureData[[#This Row],[sold]]=0,"No Sales",IF(FurnitureData[[#This Row],[sold]]&lt;=10,"Low Sales",IF(FurnitureData[[#This Row],[sold]]&lt;=50,"Medium Sales","High Sales")))</f>
        <v>Medium Sales</v>
      </c>
      <c r="H1163" s="1">
        <f>IF(FurnitureData[[#This Row],[price]]&gt;0,FurnitureData[[#This Row],[sold]]/FurnitureData[[#This Row],[price]],0)</f>
        <v>0.73145245559038663</v>
      </c>
      <c r="I1163" s="1">
        <f>LEN(FurnitureData[[#This Row],[productTitle]])</f>
        <v>121</v>
      </c>
      <c r="J1163" s="1"/>
    </row>
    <row r="1164" spans="1:10" x14ac:dyDescent="0.3">
      <c r="A1164" s="1" t="s">
        <v>1065</v>
      </c>
      <c r="B1164" s="7">
        <v>170.6</v>
      </c>
      <c r="C1164" s="8">
        <v>7</v>
      </c>
      <c r="D1164" s="1" t="s">
        <v>5</v>
      </c>
      <c r="E1164" s="5">
        <f>FurnitureData[[#This Row],[price]]*FurnitureData[[#This Row],[sold]]</f>
        <v>1194.2</v>
      </c>
      <c r="F1164" t="str">
        <f>IF(FurnitureData[[#This Row],[price]]&lt;50,"Under 50",IF(FurnitureData[[#This Row],[price]]&lt;100,"50-100",IF(FurnitureData[[#This Row],[price]]&lt;200,"100-200","Over 200")))</f>
        <v>100-200</v>
      </c>
      <c r="G1164" t="str">
        <f>IF(FurnitureData[[#This Row],[sold]]=0,"No Sales",IF(FurnitureData[[#This Row],[sold]]&lt;=10,"Low Sales",IF(FurnitureData[[#This Row],[sold]]&lt;=50,"Medium Sales","High Sales")))</f>
        <v>Low Sales</v>
      </c>
      <c r="H1164" s="1">
        <f>IF(FurnitureData[[#This Row],[price]]&gt;0,FurnitureData[[#This Row],[sold]]/FurnitureData[[#This Row],[price]],0)</f>
        <v>4.1031652989449004E-2</v>
      </c>
      <c r="I1164" s="1">
        <f>LEN(FurnitureData[[#This Row],[productTitle]])</f>
        <v>123</v>
      </c>
      <c r="J1164" s="1"/>
    </row>
    <row r="1165" spans="1:10" x14ac:dyDescent="0.3">
      <c r="A1165" s="1" t="s">
        <v>1066</v>
      </c>
      <c r="B1165" s="7">
        <v>301.7</v>
      </c>
      <c r="C1165" s="8">
        <v>2</v>
      </c>
      <c r="D1165" s="1" t="s">
        <v>5</v>
      </c>
      <c r="E1165" s="5">
        <f>FurnitureData[[#This Row],[price]]*FurnitureData[[#This Row],[sold]]</f>
        <v>603.4</v>
      </c>
      <c r="F1165" t="str">
        <f>IF(FurnitureData[[#This Row],[price]]&lt;50,"Under 50",IF(FurnitureData[[#This Row],[price]]&lt;100,"50-100",IF(FurnitureData[[#This Row],[price]]&lt;200,"100-200","Over 200")))</f>
        <v>Over 200</v>
      </c>
      <c r="G1165" t="str">
        <f>IF(FurnitureData[[#This Row],[sold]]=0,"No Sales",IF(FurnitureData[[#This Row],[sold]]&lt;=10,"Low Sales",IF(FurnitureData[[#This Row],[sold]]&lt;=50,"Medium Sales","High Sales")))</f>
        <v>Low Sales</v>
      </c>
      <c r="H1165" s="1">
        <f>IF(FurnitureData[[#This Row],[price]]&gt;0,FurnitureData[[#This Row],[sold]]/FurnitureData[[#This Row],[price]],0)</f>
        <v>6.6291017567119657E-3</v>
      </c>
      <c r="I1165" s="1">
        <f>LEN(FurnitureData[[#This Row],[productTitle]])</f>
        <v>128</v>
      </c>
      <c r="J1165" s="1"/>
    </row>
    <row r="1166" spans="1:10" x14ac:dyDescent="0.3">
      <c r="A1166" s="1" t="s">
        <v>1067</v>
      </c>
      <c r="B1166" s="7">
        <v>46.25</v>
      </c>
      <c r="C1166" s="8">
        <v>1</v>
      </c>
      <c r="D1166" s="1" t="s">
        <v>5</v>
      </c>
      <c r="E1166" s="5">
        <f>FurnitureData[[#This Row],[price]]*FurnitureData[[#This Row],[sold]]</f>
        <v>46.25</v>
      </c>
      <c r="F1166" t="str">
        <f>IF(FurnitureData[[#This Row],[price]]&lt;50,"Under 50",IF(FurnitureData[[#This Row],[price]]&lt;100,"50-100",IF(FurnitureData[[#This Row],[price]]&lt;200,"100-200","Over 200")))</f>
        <v>Under 50</v>
      </c>
      <c r="G1166" t="str">
        <f>IF(FurnitureData[[#This Row],[sold]]=0,"No Sales",IF(FurnitureData[[#This Row],[sold]]&lt;=10,"Low Sales",IF(FurnitureData[[#This Row],[sold]]&lt;=50,"Medium Sales","High Sales")))</f>
        <v>Low Sales</v>
      </c>
      <c r="H1166" s="1">
        <f>IF(FurnitureData[[#This Row],[price]]&gt;0,FurnitureData[[#This Row],[sold]]/FurnitureData[[#This Row],[price]],0)</f>
        <v>2.1621621621621623E-2</v>
      </c>
      <c r="I1166" s="1">
        <f>LEN(FurnitureData[[#This Row],[productTitle]])</f>
        <v>113</v>
      </c>
      <c r="J1166" s="1"/>
    </row>
    <row r="1167" spans="1:10" x14ac:dyDescent="0.3">
      <c r="A1167" s="1" t="s">
        <v>1068</v>
      </c>
      <c r="B1167" s="7">
        <v>1197.77</v>
      </c>
      <c r="C1167" s="8">
        <v>0</v>
      </c>
      <c r="D1167" s="1" t="s">
        <v>5</v>
      </c>
      <c r="E1167" s="5">
        <f>FurnitureData[[#This Row],[price]]*FurnitureData[[#This Row],[sold]]</f>
        <v>0</v>
      </c>
      <c r="F1167" t="str">
        <f>IF(FurnitureData[[#This Row],[price]]&lt;50,"Under 50",IF(FurnitureData[[#This Row],[price]]&lt;100,"50-100",IF(FurnitureData[[#This Row],[price]]&lt;200,"100-200","Over 200")))</f>
        <v>Over 200</v>
      </c>
      <c r="G1167" t="str">
        <f>IF(FurnitureData[[#This Row],[sold]]=0,"No Sales",IF(FurnitureData[[#This Row],[sold]]&lt;=10,"Low Sales",IF(FurnitureData[[#This Row],[sold]]&lt;=50,"Medium Sales","High Sales")))</f>
        <v>No Sales</v>
      </c>
      <c r="H1167" s="1">
        <f>IF(FurnitureData[[#This Row],[price]]&gt;0,FurnitureData[[#This Row],[sold]]/FurnitureData[[#This Row],[price]],0)</f>
        <v>0</v>
      </c>
      <c r="I1167" s="1">
        <f>LEN(FurnitureData[[#This Row],[productTitle]])</f>
        <v>128</v>
      </c>
      <c r="J1167" s="1"/>
    </row>
    <row r="1168" spans="1:10" x14ac:dyDescent="0.3">
      <c r="A1168" s="1" t="s">
        <v>1069</v>
      </c>
      <c r="B1168" s="7">
        <v>32.31</v>
      </c>
      <c r="C1168" s="8">
        <v>22</v>
      </c>
      <c r="D1168" s="1" t="s">
        <v>5</v>
      </c>
      <c r="E1168" s="5">
        <f>FurnitureData[[#This Row],[price]]*FurnitureData[[#This Row],[sold]]</f>
        <v>710.82</v>
      </c>
      <c r="F1168" t="str">
        <f>IF(FurnitureData[[#This Row],[price]]&lt;50,"Under 50",IF(FurnitureData[[#This Row],[price]]&lt;100,"50-100",IF(FurnitureData[[#This Row],[price]]&lt;200,"100-200","Over 200")))</f>
        <v>Under 50</v>
      </c>
      <c r="G1168" t="str">
        <f>IF(FurnitureData[[#This Row],[sold]]=0,"No Sales",IF(FurnitureData[[#This Row],[sold]]&lt;=10,"Low Sales",IF(FurnitureData[[#This Row],[sold]]&lt;=50,"Medium Sales","High Sales")))</f>
        <v>Medium Sales</v>
      </c>
      <c r="H1168" s="1">
        <f>IF(FurnitureData[[#This Row],[price]]&gt;0,FurnitureData[[#This Row],[sold]]/FurnitureData[[#This Row],[price]],0)</f>
        <v>0.68090374497059725</v>
      </c>
      <c r="I1168" s="1">
        <f>LEN(FurnitureData[[#This Row],[productTitle]])</f>
        <v>99</v>
      </c>
      <c r="J1168" s="1"/>
    </row>
    <row r="1169" spans="1:10" x14ac:dyDescent="0.3">
      <c r="A1169" s="1" t="s">
        <v>1070</v>
      </c>
      <c r="B1169" s="7">
        <v>59.68</v>
      </c>
      <c r="C1169" s="8">
        <v>3</v>
      </c>
      <c r="D1169" s="1" t="s">
        <v>5</v>
      </c>
      <c r="E1169" s="5">
        <f>FurnitureData[[#This Row],[price]]*FurnitureData[[#This Row],[sold]]</f>
        <v>179.04</v>
      </c>
      <c r="F1169" t="str">
        <f>IF(FurnitureData[[#This Row],[price]]&lt;50,"Under 50",IF(FurnitureData[[#This Row],[price]]&lt;100,"50-100",IF(FurnitureData[[#This Row],[price]]&lt;200,"100-200","Over 200")))</f>
        <v>50-100</v>
      </c>
      <c r="G1169" t="str">
        <f>IF(FurnitureData[[#This Row],[sold]]=0,"No Sales",IF(FurnitureData[[#This Row],[sold]]&lt;=10,"Low Sales",IF(FurnitureData[[#This Row],[sold]]&lt;=50,"Medium Sales","High Sales")))</f>
        <v>Low Sales</v>
      </c>
      <c r="H1169" s="1">
        <f>IF(FurnitureData[[#This Row],[price]]&gt;0,FurnitureData[[#This Row],[sold]]/FurnitureData[[#This Row],[price]],0)</f>
        <v>5.0268096514745307E-2</v>
      </c>
      <c r="I1169" s="1">
        <f>LEN(FurnitureData[[#This Row],[productTitle]])</f>
        <v>121</v>
      </c>
      <c r="J1169" s="1"/>
    </row>
    <row r="1170" spans="1:10" x14ac:dyDescent="0.3">
      <c r="A1170" s="1" t="s">
        <v>1071</v>
      </c>
      <c r="B1170" s="7">
        <v>35.92</v>
      </c>
      <c r="C1170" s="8">
        <v>4</v>
      </c>
      <c r="D1170" s="1" t="s">
        <v>5</v>
      </c>
      <c r="E1170" s="5">
        <f>FurnitureData[[#This Row],[price]]*FurnitureData[[#This Row],[sold]]</f>
        <v>143.68</v>
      </c>
      <c r="F1170" t="str">
        <f>IF(FurnitureData[[#This Row],[price]]&lt;50,"Under 50",IF(FurnitureData[[#This Row],[price]]&lt;100,"50-100",IF(FurnitureData[[#This Row],[price]]&lt;200,"100-200","Over 200")))</f>
        <v>Under 50</v>
      </c>
      <c r="G1170" t="str">
        <f>IF(FurnitureData[[#This Row],[sold]]=0,"No Sales",IF(FurnitureData[[#This Row],[sold]]&lt;=10,"Low Sales",IF(FurnitureData[[#This Row],[sold]]&lt;=50,"Medium Sales","High Sales")))</f>
        <v>Low Sales</v>
      </c>
      <c r="H1170" s="1">
        <f>IF(FurnitureData[[#This Row],[price]]&gt;0,FurnitureData[[#This Row],[sold]]/FurnitureData[[#This Row],[price]],0)</f>
        <v>0.11135857461024498</v>
      </c>
      <c r="I1170" s="1">
        <f>LEN(FurnitureData[[#This Row],[productTitle]])</f>
        <v>117</v>
      </c>
      <c r="J1170" s="1"/>
    </row>
    <row r="1171" spans="1:10" x14ac:dyDescent="0.3">
      <c r="A1171" s="1" t="s">
        <v>1072</v>
      </c>
      <c r="B1171" s="7">
        <v>498.93</v>
      </c>
      <c r="C1171" s="8">
        <v>0</v>
      </c>
      <c r="D1171" s="1" t="s">
        <v>5</v>
      </c>
      <c r="E1171" s="5">
        <f>FurnitureData[[#This Row],[price]]*FurnitureData[[#This Row],[sold]]</f>
        <v>0</v>
      </c>
      <c r="F1171" t="str">
        <f>IF(FurnitureData[[#This Row],[price]]&lt;50,"Under 50",IF(FurnitureData[[#This Row],[price]]&lt;100,"50-100",IF(FurnitureData[[#This Row],[price]]&lt;200,"100-200","Over 200")))</f>
        <v>Over 200</v>
      </c>
      <c r="G1171" t="str">
        <f>IF(FurnitureData[[#This Row],[sold]]=0,"No Sales",IF(FurnitureData[[#This Row],[sold]]&lt;=10,"Low Sales",IF(FurnitureData[[#This Row],[sold]]&lt;=50,"Medium Sales","High Sales")))</f>
        <v>No Sales</v>
      </c>
      <c r="H1171" s="1">
        <f>IF(FurnitureData[[#This Row],[price]]&gt;0,FurnitureData[[#This Row],[sold]]/FurnitureData[[#This Row],[price]],0)</f>
        <v>0</v>
      </c>
      <c r="I1171" s="1">
        <f>LEN(FurnitureData[[#This Row],[productTitle]])</f>
        <v>119</v>
      </c>
      <c r="J1171" s="1"/>
    </row>
    <row r="1172" spans="1:10" x14ac:dyDescent="0.3">
      <c r="A1172" s="1" t="s">
        <v>1073</v>
      </c>
      <c r="B1172" s="7">
        <v>166.59</v>
      </c>
      <c r="C1172" s="8">
        <v>1</v>
      </c>
      <c r="D1172" s="1" t="s">
        <v>5</v>
      </c>
      <c r="E1172" s="5">
        <f>FurnitureData[[#This Row],[price]]*FurnitureData[[#This Row],[sold]]</f>
        <v>166.59</v>
      </c>
      <c r="F1172" t="str">
        <f>IF(FurnitureData[[#This Row],[price]]&lt;50,"Under 50",IF(FurnitureData[[#This Row],[price]]&lt;100,"50-100",IF(FurnitureData[[#This Row],[price]]&lt;200,"100-200","Over 200")))</f>
        <v>100-200</v>
      </c>
      <c r="G1172" t="str">
        <f>IF(FurnitureData[[#This Row],[sold]]=0,"No Sales",IF(FurnitureData[[#This Row],[sold]]&lt;=10,"Low Sales",IF(FurnitureData[[#This Row],[sold]]&lt;=50,"Medium Sales","High Sales")))</f>
        <v>Low Sales</v>
      </c>
      <c r="H1172" s="1">
        <f>IF(FurnitureData[[#This Row],[price]]&gt;0,FurnitureData[[#This Row],[sold]]/FurnitureData[[#This Row],[price]],0)</f>
        <v>6.0027612701842844E-3</v>
      </c>
      <c r="I1172" s="1">
        <f>LEN(FurnitureData[[#This Row],[productTitle]])</f>
        <v>95</v>
      </c>
      <c r="J1172" s="1"/>
    </row>
    <row r="1173" spans="1:10" x14ac:dyDescent="0.3">
      <c r="A1173" s="1" t="s">
        <v>1074</v>
      </c>
      <c r="B1173" s="7">
        <v>335.12</v>
      </c>
      <c r="C1173" s="8">
        <v>7</v>
      </c>
      <c r="D1173" s="1" t="s">
        <v>5</v>
      </c>
      <c r="E1173" s="5">
        <f>FurnitureData[[#This Row],[price]]*FurnitureData[[#This Row],[sold]]</f>
        <v>2345.84</v>
      </c>
      <c r="F1173" t="str">
        <f>IF(FurnitureData[[#This Row],[price]]&lt;50,"Under 50",IF(FurnitureData[[#This Row],[price]]&lt;100,"50-100",IF(FurnitureData[[#This Row],[price]]&lt;200,"100-200","Over 200")))</f>
        <v>Over 200</v>
      </c>
      <c r="G1173" t="str">
        <f>IF(FurnitureData[[#This Row],[sold]]=0,"No Sales",IF(FurnitureData[[#This Row],[sold]]&lt;=10,"Low Sales",IF(FurnitureData[[#This Row],[sold]]&lt;=50,"Medium Sales","High Sales")))</f>
        <v>Low Sales</v>
      </c>
      <c r="H1173" s="1">
        <f>IF(FurnitureData[[#This Row],[price]]&gt;0,FurnitureData[[#This Row],[sold]]/FurnitureData[[#This Row],[price]],0)</f>
        <v>2.0888040105037E-2</v>
      </c>
      <c r="I1173" s="1">
        <f>LEN(FurnitureData[[#This Row],[productTitle]])</f>
        <v>99</v>
      </c>
      <c r="J1173" s="1"/>
    </row>
    <row r="1174" spans="1:10" x14ac:dyDescent="0.3">
      <c r="A1174" s="1" t="s">
        <v>1075</v>
      </c>
      <c r="B1174" s="7">
        <v>40.78</v>
      </c>
      <c r="C1174" s="8">
        <v>26</v>
      </c>
      <c r="D1174" s="1" t="s">
        <v>5</v>
      </c>
      <c r="E1174" s="5">
        <f>FurnitureData[[#This Row],[price]]*FurnitureData[[#This Row],[sold]]</f>
        <v>1060.28</v>
      </c>
      <c r="F1174" t="str">
        <f>IF(FurnitureData[[#This Row],[price]]&lt;50,"Under 50",IF(FurnitureData[[#This Row],[price]]&lt;100,"50-100",IF(FurnitureData[[#This Row],[price]]&lt;200,"100-200","Over 200")))</f>
        <v>Under 50</v>
      </c>
      <c r="G1174" t="str">
        <f>IF(FurnitureData[[#This Row],[sold]]=0,"No Sales",IF(FurnitureData[[#This Row],[sold]]&lt;=10,"Low Sales",IF(FurnitureData[[#This Row],[sold]]&lt;=50,"Medium Sales","High Sales")))</f>
        <v>Medium Sales</v>
      </c>
      <c r="H1174" s="1">
        <f>IF(FurnitureData[[#This Row],[price]]&gt;0,FurnitureData[[#This Row],[sold]]/FurnitureData[[#This Row],[price]],0)</f>
        <v>0.63756743501716528</v>
      </c>
      <c r="I1174" s="1">
        <f>LEN(FurnitureData[[#This Row],[productTitle]])</f>
        <v>127</v>
      </c>
      <c r="J1174" s="1"/>
    </row>
    <row r="1175" spans="1:10" x14ac:dyDescent="0.3">
      <c r="A1175" s="1" t="s">
        <v>1076</v>
      </c>
      <c r="B1175" s="7">
        <v>169.97</v>
      </c>
      <c r="C1175" s="8">
        <v>1</v>
      </c>
      <c r="D1175" s="1" t="s">
        <v>5</v>
      </c>
      <c r="E1175" s="5">
        <f>FurnitureData[[#This Row],[price]]*FurnitureData[[#This Row],[sold]]</f>
        <v>169.97</v>
      </c>
      <c r="F1175" t="str">
        <f>IF(FurnitureData[[#This Row],[price]]&lt;50,"Under 50",IF(FurnitureData[[#This Row],[price]]&lt;100,"50-100",IF(FurnitureData[[#This Row],[price]]&lt;200,"100-200","Over 200")))</f>
        <v>100-200</v>
      </c>
      <c r="G1175" t="str">
        <f>IF(FurnitureData[[#This Row],[sold]]=0,"No Sales",IF(FurnitureData[[#This Row],[sold]]&lt;=10,"Low Sales",IF(FurnitureData[[#This Row],[sold]]&lt;=50,"Medium Sales","High Sales")))</f>
        <v>Low Sales</v>
      </c>
      <c r="H1175" s="1">
        <f>IF(FurnitureData[[#This Row],[price]]&gt;0,FurnitureData[[#This Row],[sold]]/FurnitureData[[#This Row],[price]],0)</f>
        <v>5.8833911866800022E-3</v>
      </c>
      <c r="I1175" s="1">
        <f>LEN(FurnitureData[[#This Row],[productTitle]])</f>
        <v>128</v>
      </c>
      <c r="J1175" s="1"/>
    </row>
    <row r="1176" spans="1:10" x14ac:dyDescent="0.3">
      <c r="A1176" s="1" t="s">
        <v>612</v>
      </c>
      <c r="B1176" s="7">
        <v>8.0399999999999991</v>
      </c>
      <c r="C1176" s="8">
        <v>1000</v>
      </c>
      <c r="D1176" s="1" t="s">
        <v>5</v>
      </c>
      <c r="E1176" s="5">
        <f>FurnitureData[[#This Row],[price]]*FurnitureData[[#This Row],[sold]]</f>
        <v>8039.9999999999991</v>
      </c>
      <c r="F1176" t="str">
        <f>IF(FurnitureData[[#This Row],[price]]&lt;50,"Under 50",IF(FurnitureData[[#This Row],[price]]&lt;100,"50-100",IF(FurnitureData[[#This Row],[price]]&lt;200,"100-200","Over 200")))</f>
        <v>Under 50</v>
      </c>
      <c r="G1176" t="str">
        <f>IF(FurnitureData[[#This Row],[sold]]=0,"No Sales",IF(FurnitureData[[#This Row],[sold]]&lt;=10,"Low Sales",IF(FurnitureData[[#This Row],[sold]]&lt;=50,"Medium Sales","High Sales")))</f>
        <v>High Sales</v>
      </c>
      <c r="H1176" s="1">
        <f>IF(FurnitureData[[#This Row],[price]]&gt;0,FurnitureData[[#This Row],[sold]]/FurnitureData[[#This Row],[price]],0)</f>
        <v>124.37810945273633</v>
      </c>
      <c r="I1176" s="1">
        <f>LEN(FurnitureData[[#This Row],[productTitle]])</f>
        <v>124</v>
      </c>
      <c r="J1176" s="1"/>
    </row>
    <row r="1177" spans="1:10" x14ac:dyDescent="0.3">
      <c r="A1177" s="1" t="s">
        <v>1077</v>
      </c>
      <c r="B1177" s="7">
        <v>159.66</v>
      </c>
      <c r="C1177" s="8">
        <v>3</v>
      </c>
      <c r="D1177" s="1" t="s">
        <v>5</v>
      </c>
      <c r="E1177" s="5">
        <f>FurnitureData[[#This Row],[price]]*FurnitureData[[#This Row],[sold]]</f>
        <v>478.98</v>
      </c>
      <c r="F1177" t="str">
        <f>IF(FurnitureData[[#This Row],[price]]&lt;50,"Under 50",IF(FurnitureData[[#This Row],[price]]&lt;100,"50-100",IF(FurnitureData[[#This Row],[price]]&lt;200,"100-200","Over 200")))</f>
        <v>100-200</v>
      </c>
      <c r="G1177" t="str">
        <f>IF(FurnitureData[[#This Row],[sold]]=0,"No Sales",IF(FurnitureData[[#This Row],[sold]]&lt;=10,"Low Sales",IF(FurnitureData[[#This Row],[sold]]&lt;=50,"Medium Sales","High Sales")))</f>
        <v>Low Sales</v>
      </c>
      <c r="H1177" s="1">
        <f>IF(FurnitureData[[#This Row],[price]]&gt;0,FurnitureData[[#This Row],[sold]]/FurnitureData[[#This Row],[price]],0)</f>
        <v>1.8789928598271326E-2</v>
      </c>
      <c r="I1177" s="1">
        <f>LEN(FurnitureData[[#This Row],[productTitle]])</f>
        <v>119</v>
      </c>
      <c r="J1177" s="1"/>
    </row>
    <row r="1178" spans="1:10" x14ac:dyDescent="0.3">
      <c r="A1178" s="1" t="s">
        <v>1078</v>
      </c>
      <c r="B1178" s="7">
        <v>13.99</v>
      </c>
      <c r="C1178" s="8">
        <v>10</v>
      </c>
      <c r="D1178" s="1" t="s">
        <v>5</v>
      </c>
      <c r="E1178" s="5">
        <f>FurnitureData[[#This Row],[price]]*FurnitureData[[#This Row],[sold]]</f>
        <v>139.9</v>
      </c>
      <c r="F1178" t="str">
        <f>IF(FurnitureData[[#This Row],[price]]&lt;50,"Under 50",IF(FurnitureData[[#This Row],[price]]&lt;100,"50-100",IF(FurnitureData[[#This Row],[price]]&lt;200,"100-200","Over 200")))</f>
        <v>Under 50</v>
      </c>
      <c r="G1178" t="str">
        <f>IF(FurnitureData[[#This Row],[sold]]=0,"No Sales",IF(FurnitureData[[#This Row],[sold]]&lt;=10,"Low Sales",IF(FurnitureData[[#This Row],[sold]]&lt;=50,"Medium Sales","High Sales")))</f>
        <v>Low Sales</v>
      </c>
      <c r="H1178" s="1">
        <f>IF(FurnitureData[[#This Row],[price]]&gt;0,FurnitureData[[#This Row],[sold]]/FurnitureData[[#This Row],[price]],0)</f>
        <v>0.71479628305932807</v>
      </c>
      <c r="I1178" s="1">
        <f>LEN(FurnitureData[[#This Row],[productTitle]])</f>
        <v>125</v>
      </c>
      <c r="J1178" s="1"/>
    </row>
    <row r="1179" spans="1:10" x14ac:dyDescent="0.3">
      <c r="A1179" s="1" t="s">
        <v>1079</v>
      </c>
      <c r="B1179" s="7">
        <v>140.85</v>
      </c>
      <c r="C1179" s="8">
        <v>1</v>
      </c>
      <c r="D1179" s="1" t="s">
        <v>5</v>
      </c>
      <c r="E1179" s="5">
        <f>FurnitureData[[#This Row],[price]]*FurnitureData[[#This Row],[sold]]</f>
        <v>140.85</v>
      </c>
      <c r="F1179" t="str">
        <f>IF(FurnitureData[[#This Row],[price]]&lt;50,"Under 50",IF(FurnitureData[[#This Row],[price]]&lt;100,"50-100",IF(FurnitureData[[#This Row],[price]]&lt;200,"100-200","Over 200")))</f>
        <v>100-200</v>
      </c>
      <c r="G1179" t="str">
        <f>IF(FurnitureData[[#This Row],[sold]]=0,"No Sales",IF(FurnitureData[[#This Row],[sold]]&lt;=10,"Low Sales",IF(FurnitureData[[#This Row],[sold]]&lt;=50,"Medium Sales","High Sales")))</f>
        <v>Low Sales</v>
      </c>
      <c r="H1179" s="1">
        <f>IF(FurnitureData[[#This Row],[price]]&gt;0,FurnitureData[[#This Row],[sold]]/FurnitureData[[#This Row],[price]],0)</f>
        <v>7.099751508697196E-3</v>
      </c>
      <c r="I1179" s="1">
        <f>LEN(FurnitureData[[#This Row],[productTitle]])</f>
        <v>125</v>
      </c>
      <c r="J1179" s="1"/>
    </row>
    <row r="1180" spans="1:10" x14ac:dyDescent="0.3">
      <c r="A1180" s="1" t="s">
        <v>1080</v>
      </c>
      <c r="B1180" s="7">
        <v>7.27</v>
      </c>
      <c r="C1180" s="8">
        <v>65</v>
      </c>
      <c r="D1180" s="1" t="s">
        <v>5</v>
      </c>
      <c r="E1180" s="5">
        <f>FurnitureData[[#This Row],[price]]*FurnitureData[[#This Row],[sold]]</f>
        <v>472.54999999999995</v>
      </c>
      <c r="F1180" t="str">
        <f>IF(FurnitureData[[#This Row],[price]]&lt;50,"Under 50",IF(FurnitureData[[#This Row],[price]]&lt;100,"50-100",IF(FurnitureData[[#This Row],[price]]&lt;200,"100-200","Over 200")))</f>
        <v>Under 50</v>
      </c>
      <c r="G1180" t="str">
        <f>IF(FurnitureData[[#This Row],[sold]]=0,"No Sales",IF(FurnitureData[[#This Row],[sold]]&lt;=10,"Low Sales",IF(FurnitureData[[#This Row],[sold]]&lt;=50,"Medium Sales","High Sales")))</f>
        <v>High Sales</v>
      </c>
      <c r="H1180" s="1">
        <f>IF(FurnitureData[[#This Row],[price]]&gt;0,FurnitureData[[#This Row],[sold]]/FurnitureData[[#This Row],[price]],0)</f>
        <v>8.9408528198074286</v>
      </c>
      <c r="I1180" s="1">
        <f>LEN(FurnitureData[[#This Row],[productTitle]])</f>
        <v>123</v>
      </c>
      <c r="J1180" s="1"/>
    </row>
    <row r="1181" spans="1:10" x14ac:dyDescent="0.3">
      <c r="A1181" s="1" t="s">
        <v>1081</v>
      </c>
      <c r="B1181" s="7">
        <v>102.02</v>
      </c>
      <c r="C1181" s="8">
        <v>1</v>
      </c>
      <c r="D1181" s="1" t="s">
        <v>5</v>
      </c>
      <c r="E1181" s="5">
        <f>FurnitureData[[#This Row],[price]]*FurnitureData[[#This Row],[sold]]</f>
        <v>102.02</v>
      </c>
      <c r="F1181" t="str">
        <f>IF(FurnitureData[[#This Row],[price]]&lt;50,"Under 50",IF(FurnitureData[[#This Row],[price]]&lt;100,"50-100",IF(FurnitureData[[#This Row],[price]]&lt;200,"100-200","Over 200")))</f>
        <v>100-200</v>
      </c>
      <c r="G1181" t="str">
        <f>IF(FurnitureData[[#This Row],[sold]]=0,"No Sales",IF(FurnitureData[[#This Row],[sold]]&lt;=10,"Low Sales",IF(FurnitureData[[#This Row],[sold]]&lt;=50,"Medium Sales","High Sales")))</f>
        <v>Low Sales</v>
      </c>
      <c r="H1181" s="1">
        <f>IF(FurnitureData[[#This Row],[price]]&gt;0,FurnitureData[[#This Row],[sold]]/FurnitureData[[#This Row],[price]],0)</f>
        <v>9.8019996079200169E-3</v>
      </c>
      <c r="I1181" s="1">
        <f>LEN(FurnitureData[[#This Row],[productTitle]])</f>
        <v>125</v>
      </c>
      <c r="J1181" s="1"/>
    </row>
    <row r="1182" spans="1:10" x14ac:dyDescent="0.3">
      <c r="A1182" s="1" t="s">
        <v>1082</v>
      </c>
      <c r="B1182" s="7">
        <v>30.84</v>
      </c>
      <c r="C1182" s="8">
        <v>3</v>
      </c>
      <c r="D1182" s="1" t="s">
        <v>5</v>
      </c>
      <c r="E1182" s="5">
        <f>FurnitureData[[#This Row],[price]]*FurnitureData[[#This Row],[sold]]</f>
        <v>92.52</v>
      </c>
      <c r="F1182" t="str">
        <f>IF(FurnitureData[[#This Row],[price]]&lt;50,"Under 50",IF(FurnitureData[[#This Row],[price]]&lt;100,"50-100",IF(FurnitureData[[#This Row],[price]]&lt;200,"100-200","Over 200")))</f>
        <v>Under 50</v>
      </c>
      <c r="G1182" t="str">
        <f>IF(FurnitureData[[#This Row],[sold]]=0,"No Sales",IF(FurnitureData[[#This Row],[sold]]&lt;=10,"Low Sales",IF(FurnitureData[[#This Row],[sold]]&lt;=50,"Medium Sales","High Sales")))</f>
        <v>Low Sales</v>
      </c>
      <c r="H1182" s="1">
        <f>IF(FurnitureData[[#This Row],[price]]&gt;0,FurnitureData[[#This Row],[sold]]/FurnitureData[[#This Row],[price]],0)</f>
        <v>9.727626459143969E-2</v>
      </c>
      <c r="I1182" s="1">
        <f>LEN(FurnitureData[[#This Row],[productTitle]])</f>
        <v>109</v>
      </c>
      <c r="J1182" s="1"/>
    </row>
    <row r="1183" spans="1:10" x14ac:dyDescent="0.3">
      <c r="A1183" s="1" t="s">
        <v>1083</v>
      </c>
      <c r="B1183" s="7">
        <v>236.87</v>
      </c>
      <c r="C1183" s="8">
        <v>84</v>
      </c>
      <c r="D1183" s="1" t="s">
        <v>5</v>
      </c>
      <c r="E1183" s="5">
        <f>FurnitureData[[#This Row],[price]]*FurnitureData[[#This Row],[sold]]</f>
        <v>19897.080000000002</v>
      </c>
      <c r="F1183" t="str">
        <f>IF(FurnitureData[[#This Row],[price]]&lt;50,"Under 50",IF(FurnitureData[[#This Row],[price]]&lt;100,"50-100",IF(FurnitureData[[#This Row],[price]]&lt;200,"100-200","Over 200")))</f>
        <v>Over 200</v>
      </c>
      <c r="G1183" t="str">
        <f>IF(FurnitureData[[#This Row],[sold]]=0,"No Sales",IF(FurnitureData[[#This Row],[sold]]&lt;=10,"Low Sales",IF(FurnitureData[[#This Row],[sold]]&lt;=50,"Medium Sales","High Sales")))</f>
        <v>High Sales</v>
      </c>
      <c r="H1183" s="1">
        <f>IF(FurnitureData[[#This Row],[price]]&gt;0,FurnitureData[[#This Row],[sold]]/FurnitureData[[#This Row],[price]],0)</f>
        <v>0.35462489973403133</v>
      </c>
      <c r="I1183" s="1">
        <f>LEN(FurnitureData[[#This Row],[productTitle]])</f>
        <v>125</v>
      </c>
      <c r="J1183" s="1"/>
    </row>
    <row r="1184" spans="1:10" x14ac:dyDescent="0.3">
      <c r="A1184" s="1" t="s">
        <v>1084</v>
      </c>
      <c r="B1184" s="7">
        <v>35.979999999999997</v>
      </c>
      <c r="C1184" s="8">
        <v>13</v>
      </c>
      <c r="D1184" s="1" t="s">
        <v>5</v>
      </c>
      <c r="E1184" s="5">
        <f>FurnitureData[[#This Row],[price]]*FurnitureData[[#This Row],[sold]]</f>
        <v>467.73999999999995</v>
      </c>
      <c r="F1184" t="str">
        <f>IF(FurnitureData[[#This Row],[price]]&lt;50,"Under 50",IF(FurnitureData[[#This Row],[price]]&lt;100,"50-100",IF(FurnitureData[[#This Row],[price]]&lt;200,"100-200","Over 200")))</f>
        <v>Under 50</v>
      </c>
      <c r="G1184" t="str">
        <f>IF(FurnitureData[[#This Row],[sold]]=0,"No Sales",IF(FurnitureData[[#This Row],[sold]]&lt;=10,"Low Sales",IF(FurnitureData[[#This Row],[sold]]&lt;=50,"Medium Sales","High Sales")))</f>
        <v>Medium Sales</v>
      </c>
      <c r="H1184" s="1">
        <f>IF(FurnitureData[[#This Row],[price]]&gt;0,FurnitureData[[#This Row],[sold]]/FurnitureData[[#This Row],[price]],0)</f>
        <v>0.36131183991106175</v>
      </c>
      <c r="I1184" s="1">
        <f>LEN(FurnitureData[[#This Row],[productTitle]])</f>
        <v>120</v>
      </c>
      <c r="J1184" s="1"/>
    </row>
    <row r="1185" spans="1:10" x14ac:dyDescent="0.3">
      <c r="A1185" s="1" t="s">
        <v>1085</v>
      </c>
      <c r="B1185" s="7">
        <v>105.02</v>
      </c>
      <c r="C1185" s="8">
        <v>4</v>
      </c>
      <c r="D1185" s="1" t="s">
        <v>5</v>
      </c>
      <c r="E1185" s="5">
        <f>FurnitureData[[#This Row],[price]]*FurnitureData[[#This Row],[sold]]</f>
        <v>420.08</v>
      </c>
      <c r="F1185" t="str">
        <f>IF(FurnitureData[[#This Row],[price]]&lt;50,"Under 50",IF(FurnitureData[[#This Row],[price]]&lt;100,"50-100",IF(FurnitureData[[#This Row],[price]]&lt;200,"100-200","Over 200")))</f>
        <v>100-200</v>
      </c>
      <c r="G1185" t="str">
        <f>IF(FurnitureData[[#This Row],[sold]]=0,"No Sales",IF(FurnitureData[[#This Row],[sold]]&lt;=10,"Low Sales",IF(FurnitureData[[#This Row],[sold]]&lt;=50,"Medium Sales","High Sales")))</f>
        <v>Low Sales</v>
      </c>
      <c r="H1185" s="1">
        <f>IF(FurnitureData[[#This Row],[price]]&gt;0,FurnitureData[[#This Row],[sold]]/FurnitureData[[#This Row],[price]],0)</f>
        <v>3.8087983241287378E-2</v>
      </c>
      <c r="I1185" s="1">
        <f>LEN(FurnitureData[[#This Row],[productTitle]])</f>
        <v>113</v>
      </c>
      <c r="J1185" s="1"/>
    </row>
    <row r="1186" spans="1:10" x14ac:dyDescent="0.3">
      <c r="A1186" s="1" t="s">
        <v>1086</v>
      </c>
      <c r="B1186" s="7">
        <v>70.42</v>
      </c>
      <c r="C1186" s="8">
        <v>38</v>
      </c>
      <c r="D1186" s="1" t="s">
        <v>5</v>
      </c>
      <c r="E1186" s="5">
        <f>FurnitureData[[#This Row],[price]]*FurnitureData[[#This Row],[sold]]</f>
        <v>2675.96</v>
      </c>
      <c r="F1186" t="str">
        <f>IF(FurnitureData[[#This Row],[price]]&lt;50,"Under 50",IF(FurnitureData[[#This Row],[price]]&lt;100,"50-100",IF(FurnitureData[[#This Row],[price]]&lt;200,"100-200","Over 200")))</f>
        <v>50-100</v>
      </c>
      <c r="G1186" t="str">
        <f>IF(FurnitureData[[#This Row],[sold]]=0,"No Sales",IF(FurnitureData[[#This Row],[sold]]&lt;=10,"Low Sales",IF(FurnitureData[[#This Row],[sold]]&lt;=50,"Medium Sales","High Sales")))</f>
        <v>Medium Sales</v>
      </c>
      <c r="H1186" s="1">
        <f>IF(FurnitureData[[#This Row],[price]]&gt;0,FurnitureData[[#This Row],[sold]]/FurnitureData[[#This Row],[price]],0)</f>
        <v>0.53961942629934678</v>
      </c>
      <c r="I1186" s="1">
        <f>LEN(FurnitureData[[#This Row],[productTitle]])</f>
        <v>104</v>
      </c>
      <c r="J1186" s="1"/>
    </row>
    <row r="1187" spans="1:10" x14ac:dyDescent="0.3">
      <c r="A1187" s="1" t="s">
        <v>1087</v>
      </c>
      <c r="B1187" s="7">
        <v>8.6199999999999992</v>
      </c>
      <c r="C1187" s="8">
        <v>2</v>
      </c>
      <c r="D1187" s="1" t="s">
        <v>5</v>
      </c>
      <c r="E1187" s="5">
        <f>FurnitureData[[#This Row],[price]]*FurnitureData[[#This Row],[sold]]</f>
        <v>17.239999999999998</v>
      </c>
      <c r="F1187" t="str">
        <f>IF(FurnitureData[[#This Row],[price]]&lt;50,"Under 50",IF(FurnitureData[[#This Row],[price]]&lt;100,"50-100",IF(FurnitureData[[#This Row],[price]]&lt;200,"100-200","Over 200")))</f>
        <v>Under 50</v>
      </c>
      <c r="G1187" t="str">
        <f>IF(FurnitureData[[#This Row],[sold]]=0,"No Sales",IF(FurnitureData[[#This Row],[sold]]&lt;=10,"Low Sales",IF(FurnitureData[[#This Row],[sold]]&lt;=50,"Medium Sales","High Sales")))</f>
        <v>Low Sales</v>
      </c>
      <c r="H1187" s="1">
        <f>IF(FurnitureData[[#This Row],[price]]&gt;0,FurnitureData[[#This Row],[sold]]/FurnitureData[[#This Row],[price]],0)</f>
        <v>0.23201856148491881</v>
      </c>
      <c r="I1187" s="1">
        <f>LEN(FurnitureData[[#This Row],[productTitle]])</f>
        <v>127</v>
      </c>
      <c r="J1187" s="1"/>
    </row>
    <row r="1188" spans="1:10" x14ac:dyDescent="0.3">
      <c r="A1188" s="1" t="s">
        <v>1088</v>
      </c>
      <c r="B1188" s="7">
        <v>52.12</v>
      </c>
      <c r="C1188" s="8">
        <v>1</v>
      </c>
      <c r="D1188" s="1" t="s">
        <v>5</v>
      </c>
      <c r="E1188" s="5">
        <f>FurnitureData[[#This Row],[price]]*FurnitureData[[#This Row],[sold]]</f>
        <v>52.12</v>
      </c>
      <c r="F1188" t="str">
        <f>IF(FurnitureData[[#This Row],[price]]&lt;50,"Under 50",IF(FurnitureData[[#This Row],[price]]&lt;100,"50-100",IF(FurnitureData[[#This Row],[price]]&lt;200,"100-200","Over 200")))</f>
        <v>50-100</v>
      </c>
      <c r="G1188" t="str">
        <f>IF(FurnitureData[[#This Row],[sold]]=0,"No Sales",IF(FurnitureData[[#This Row],[sold]]&lt;=10,"Low Sales",IF(FurnitureData[[#This Row],[sold]]&lt;=50,"Medium Sales","High Sales")))</f>
        <v>Low Sales</v>
      </c>
      <c r="H1188" s="1">
        <f>IF(FurnitureData[[#This Row],[price]]&gt;0,FurnitureData[[#This Row],[sold]]/FurnitureData[[#This Row],[price]],0)</f>
        <v>1.9186492709132773E-2</v>
      </c>
      <c r="I1188" s="1">
        <f>LEN(FurnitureData[[#This Row],[productTitle]])</f>
        <v>126</v>
      </c>
      <c r="J1188" s="1"/>
    </row>
    <row r="1189" spans="1:10" x14ac:dyDescent="0.3">
      <c r="A1189" s="1" t="s">
        <v>1089</v>
      </c>
      <c r="B1189" s="7">
        <v>350.1</v>
      </c>
      <c r="C1189" s="8">
        <v>6</v>
      </c>
      <c r="D1189" s="1" t="s">
        <v>5</v>
      </c>
      <c r="E1189" s="5">
        <f>FurnitureData[[#This Row],[price]]*FurnitureData[[#This Row],[sold]]</f>
        <v>2100.6000000000004</v>
      </c>
      <c r="F1189" t="str">
        <f>IF(FurnitureData[[#This Row],[price]]&lt;50,"Under 50",IF(FurnitureData[[#This Row],[price]]&lt;100,"50-100",IF(FurnitureData[[#This Row],[price]]&lt;200,"100-200","Over 200")))</f>
        <v>Over 200</v>
      </c>
      <c r="G1189" t="str">
        <f>IF(FurnitureData[[#This Row],[sold]]=0,"No Sales",IF(FurnitureData[[#This Row],[sold]]&lt;=10,"Low Sales",IF(FurnitureData[[#This Row],[sold]]&lt;=50,"Medium Sales","High Sales")))</f>
        <v>Low Sales</v>
      </c>
      <c r="H1189" s="1">
        <f>IF(FurnitureData[[#This Row],[price]]&gt;0,FurnitureData[[#This Row],[sold]]/FurnitureData[[#This Row],[price]],0)</f>
        <v>1.713796058269066E-2</v>
      </c>
      <c r="I1189" s="1">
        <f>LEN(FurnitureData[[#This Row],[productTitle]])</f>
        <v>120</v>
      </c>
      <c r="J1189" s="1"/>
    </row>
    <row r="1190" spans="1:10" x14ac:dyDescent="0.3">
      <c r="A1190" s="1" t="s">
        <v>1016</v>
      </c>
      <c r="B1190" s="7">
        <v>122.32</v>
      </c>
      <c r="C1190" s="8">
        <v>2</v>
      </c>
      <c r="D1190" s="1" t="s">
        <v>5</v>
      </c>
      <c r="E1190" s="5">
        <f>FurnitureData[[#This Row],[price]]*FurnitureData[[#This Row],[sold]]</f>
        <v>244.64</v>
      </c>
      <c r="F1190" t="str">
        <f>IF(FurnitureData[[#This Row],[price]]&lt;50,"Under 50",IF(FurnitureData[[#This Row],[price]]&lt;100,"50-100",IF(FurnitureData[[#This Row],[price]]&lt;200,"100-200","Over 200")))</f>
        <v>100-200</v>
      </c>
      <c r="G1190" t="str">
        <f>IF(FurnitureData[[#This Row],[sold]]=0,"No Sales",IF(FurnitureData[[#This Row],[sold]]&lt;=10,"Low Sales",IF(FurnitureData[[#This Row],[sold]]&lt;=50,"Medium Sales","High Sales")))</f>
        <v>Low Sales</v>
      </c>
      <c r="H1190" s="1">
        <f>IF(FurnitureData[[#This Row],[price]]&gt;0,FurnitureData[[#This Row],[sold]]/FurnitureData[[#This Row],[price]],0)</f>
        <v>1.6350555918901243E-2</v>
      </c>
      <c r="I1190" s="1">
        <f>LEN(FurnitureData[[#This Row],[productTitle]])</f>
        <v>123</v>
      </c>
      <c r="J1190" s="1"/>
    </row>
    <row r="1191" spans="1:10" x14ac:dyDescent="0.3">
      <c r="A1191" s="1" t="s">
        <v>1090</v>
      </c>
      <c r="B1191" s="7">
        <v>199.58</v>
      </c>
      <c r="C1191" s="8">
        <v>0</v>
      </c>
      <c r="D1191" s="1" t="s">
        <v>5</v>
      </c>
      <c r="E1191" s="5">
        <f>FurnitureData[[#This Row],[price]]*FurnitureData[[#This Row],[sold]]</f>
        <v>0</v>
      </c>
      <c r="F1191" t="str">
        <f>IF(FurnitureData[[#This Row],[price]]&lt;50,"Under 50",IF(FurnitureData[[#This Row],[price]]&lt;100,"50-100",IF(FurnitureData[[#This Row],[price]]&lt;200,"100-200","Over 200")))</f>
        <v>100-200</v>
      </c>
      <c r="G1191" t="str">
        <f>IF(FurnitureData[[#This Row],[sold]]=0,"No Sales",IF(FurnitureData[[#This Row],[sold]]&lt;=10,"Low Sales",IF(FurnitureData[[#This Row],[sold]]&lt;=50,"Medium Sales","High Sales")))</f>
        <v>No Sales</v>
      </c>
      <c r="H1191" s="1">
        <f>IF(FurnitureData[[#This Row],[price]]&gt;0,FurnitureData[[#This Row],[sold]]/FurnitureData[[#This Row],[price]],0)</f>
        <v>0</v>
      </c>
      <c r="I1191" s="1">
        <f>LEN(FurnitureData[[#This Row],[productTitle]])</f>
        <v>111</v>
      </c>
      <c r="J1191" s="1"/>
    </row>
    <row r="1192" spans="1:10" x14ac:dyDescent="0.3">
      <c r="A1192" s="1" t="s">
        <v>1091</v>
      </c>
      <c r="B1192" s="7">
        <v>208.28</v>
      </c>
      <c r="C1192" s="8">
        <v>1</v>
      </c>
      <c r="D1192" s="1" t="s">
        <v>5</v>
      </c>
      <c r="E1192" s="5">
        <f>FurnitureData[[#This Row],[price]]*FurnitureData[[#This Row],[sold]]</f>
        <v>208.28</v>
      </c>
      <c r="F1192" t="str">
        <f>IF(FurnitureData[[#This Row],[price]]&lt;50,"Under 50",IF(FurnitureData[[#This Row],[price]]&lt;100,"50-100",IF(FurnitureData[[#This Row],[price]]&lt;200,"100-200","Over 200")))</f>
        <v>Over 200</v>
      </c>
      <c r="G1192" t="str">
        <f>IF(FurnitureData[[#This Row],[sold]]=0,"No Sales",IF(FurnitureData[[#This Row],[sold]]&lt;=10,"Low Sales",IF(FurnitureData[[#This Row],[sold]]&lt;=50,"Medium Sales","High Sales")))</f>
        <v>Low Sales</v>
      </c>
      <c r="H1192" s="1">
        <f>IF(FurnitureData[[#This Row],[price]]&gt;0,FurnitureData[[#This Row],[sold]]/FurnitureData[[#This Row],[price]],0)</f>
        <v>4.8012291146533517E-3</v>
      </c>
      <c r="I1192" s="1">
        <f>LEN(FurnitureData[[#This Row],[productTitle]])</f>
        <v>128</v>
      </c>
      <c r="J1192" s="1"/>
    </row>
    <row r="1193" spans="1:10" x14ac:dyDescent="0.3">
      <c r="A1193" s="1" t="s">
        <v>1092</v>
      </c>
      <c r="B1193" s="7">
        <v>54.71</v>
      </c>
      <c r="C1193" s="8">
        <v>6</v>
      </c>
      <c r="D1193" s="1" t="s">
        <v>5</v>
      </c>
      <c r="E1193" s="5">
        <f>FurnitureData[[#This Row],[price]]*FurnitureData[[#This Row],[sold]]</f>
        <v>328.26</v>
      </c>
      <c r="F1193" t="str">
        <f>IF(FurnitureData[[#This Row],[price]]&lt;50,"Under 50",IF(FurnitureData[[#This Row],[price]]&lt;100,"50-100",IF(FurnitureData[[#This Row],[price]]&lt;200,"100-200","Over 200")))</f>
        <v>50-100</v>
      </c>
      <c r="G1193" t="str">
        <f>IF(FurnitureData[[#This Row],[sold]]=0,"No Sales",IF(FurnitureData[[#This Row],[sold]]&lt;=10,"Low Sales",IF(FurnitureData[[#This Row],[sold]]&lt;=50,"Medium Sales","High Sales")))</f>
        <v>Low Sales</v>
      </c>
      <c r="H1193" s="1">
        <f>IF(FurnitureData[[#This Row],[price]]&gt;0,FurnitureData[[#This Row],[sold]]/FurnitureData[[#This Row],[price]],0)</f>
        <v>0.10966916468652897</v>
      </c>
      <c r="I1193" s="1">
        <f>LEN(FurnitureData[[#This Row],[productTitle]])</f>
        <v>91</v>
      </c>
      <c r="J1193" s="1"/>
    </row>
    <row r="1194" spans="1:10" x14ac:dyDescent="0.3">
      <c r="A1194" s="1" t="s">
        <v>1093</v>
      </c>
      <c r="B1194" s="7">
        <v>270.49</v>
      </c>
      <c r="C1194" s="8">
        <v>3</v>
      </c>
      <c r="D1194" s="1" t="s">
        <v>5</v>
      </c>
      <c r="E1194" s="5">
        <f>FurnitureData[[#This Row],[price]]*FurnitureData[[#This Row],[sold]]</f>
        <v>811.47</v>
      </c>
      <c r="F1194" t="str">
        <f>IF(FurnitureData[[#This Row],[price]]&lt;50,"Under 50",IF(FurnitureData[[#This Row],[price]]&lt;100,"50-100",IF(FurnitureData[[#This Row],[price]]&lt;200,"100-200","Over 200")))</f>
        <v>Over 200</v>
      </c>
      <c r="G1194" t="str">
        <f>IF(FurnitureData[[#This Row],[sold]]=0,"No Sales",IF(FurnitureData[[#This Row],[sold]]&lt;=10,"Low Sales",IF(FurnitureData[[#This Row],[sold]]&lt;=50,"Medium Sales","High Sales")))</f>
        <v>Low Sales</v>
      </c>
      <c r="H1194" s="1">
        <f>IF(FurnitureData[[#This Row],[price]]&gt;0,FurnitureData[[#This Row],[sold]]/FurnitureData[[#This Row],[price]],0)</f>
        <v>1.1090983030795962E-2</v>
      </c>
      <c r="I1194" s="1">
        <f>LEN(FurnitureData[[#This Row],[productTitle]])</f>
        <v>124</v>
      </c>
      <c r="J1194" s="1"/>
    </row>
    <row r="1195" spans="1:10" x14ac:dyDescent="0.3">
      <c r="A1195" s="1" t="s">
        <v>1094</v>
      </c>
      <c r="B1195" s="7">
        <v>141.96</v>
      </c>
      <c r="C1195" s="8">
        <v>0</v>
      </c>
      <c r="D1195" s="1" t="s">
        <v>5</v>
      </c>
      <c r="E1195" s="5">
        <f>FurnitureData[[#This Row],[price]]*FurnitureData[[#This Row],[sold]]</f>
        <v>0</v>
      </c>
      <c r="F1195" t="str">
        <f>IF(FurnitureData[[#This Row],[price]]&lt;50,"Under 50",IF(FurnitureData[[#This Row],[price]]&lt;100,"50-100",IF(FurnitureData[[#This Row],[price]]&lt;200,"100-200","Over 200")))</f>
        <v>100-200</v>
      </c>
      <c r="G1195" t="str">
        <f>IF(FurnitureData[[#This Row],[sold]]=0,"No Sales",IF(FurnitureData[[#This Row],[sold]]&lt;=10,"Low Sales",IF(FurnitureData[[#This Row],[sold]]&lt;=50,"Medium Sales","High Sales")))</f>
        <v>No Sales</v>
      </c>
      <c r="H1195" s="1">
        <f>IF(FurnitureData[[#This Row],[price]]&gt;0,FurnitureData[[#This Row],[sold]]/FurnitureData[[#This Row],[price]],0)</f>
        <v>0</v>
      </c>
      <c r="I1195" s="1">
        <f>LEN(FurnitureData[[#This Row],[productTitle]])</f>
        <v>124</v>
      </c>
      <c r="J1195" s="1"/>
    </row>
    <row r="1196" spans="1:10" x14ac:dyDescent="0.3">
      <c r="A1196" s="1" t="s">
        <v>1095</v>
      </c>
      <c r="B1196" s="7">
        <v>7.37</v>
      </c>
      <c r="C1196" s="8">
        <v>150</v>
      </c>
      <c r="D1196" s="1" t="s">
        <v>5</v>
      </c>
      <c r="E1196" s="5">
        <f>FurnitureData[[#This Row],[price]]*FurnitureData[[#This Row],[sold]]</f>
        <v>1105.5</v>
      </c>
      <c r="F1196" t="str">
        <f>IF(FurnitureData[[#This Row],[price]]&lt;50,"Under 50",IF(FurnitureData[[#This Row],[price]]&lt;100,"50-100",IF(FurnitureData[[#This Row],[price]]&lt;200,"100-200","Over 200")))</f>
        <v>Under 50</v>
      </c>
      <c r="G1196" t="str">
        <f>IF(FurnitureData[[#This Row],[sold]]=0,"No Sales",IF(FurnitureData[[#This Row],[sold]]&lt;=10,"Low Sales",IF(FurnitureData[[#This Row],[sold]]&lt;=50,"Medium Sales","High Sales")))</f>
        <v>High Sales</v>
      </c>
      <c r="H1196" s="1">
        <f>IF(FurnitureData[[#This Row],[price]]&gt;0,FurnitureData[[#This Row],[sold]]/FurnitureData[[#This Row],[price]],0)</f>
        <v>20.352781546811396</v>
      </c>
      <c r="I1196" s="1">
        <f>LEN(FurnitureData[[#This Row],[productTitle]])</f>
        <v>124</v>
      </c>
      <c r="J1196" s="1"/>
    </row>
    <row r="1197" spans="1:10" x14ac:dyDescent="0.3">
      <c r="A1197" s="1" t="s">
        <v>1096</v>
      </c>
      <c r="B1197" s="7">
        <v>28.66</v>
      </c>
      <c r="C1197" s="8">
        <v>10</v>
      </c>
      <c r="D1197" s="1" t="s">
        <v>1840</v>
      </c>
      <c r="E1197" s="5">
        <f>FurnitureData[[#This Row],[price]]*FurnitureData[[#This Row],[sold]]</f>
        <v>286.60000000000002</v>
      </c>
      <c r="F1197" t="str">
        <f>IF(FurnitureData[[#This Row],[price]]&lt;50,"Under 50",IF(FurnitureData[[#This Row],[price]]&lt;100,"50-100",IF(FurnitureData[[#This Row],[price]]&lt;200,"100-200","Over 200")))</f>
        <v>Under 50</v>
      </c>
      <c r="G1197" t="str">
        <f>IF(FurnitureData[[#This Row],[sold]]=0,"No Sales",IF(FurnitureData[[#This Row],[sold]]&lt;=10,"Low Sales",IF(FurnitureData[[#This Row],[sold]]&lt;=50,"Medium Sales","High Sales")))</f>
        <v>Low Sales</v>
      </c>
      <c r="H1197" s="1">
        <f>IF(FurnitureData[[#This Row],[price]]&gt;0,FurnitureData[[#This Row],[sold]]/FurnitureData[[#This Row],[price]],0)</f>
        <v>0.34891835310537334</v>
      </c>
      <c r="I1197" s="1">
        <f>LEN(FurnitureData[[#This Row],[productTitle]])</f>
        <v>126</v>
      </c>
      <c r="J1197" s="1"/>
    </row>
    <row r="1198" spans="1:10" x14ac:dyDescent="0.3">
      <c r="A1198" s="1" t="s">
        <v>1097</v>
      </c>
      <c r="B1198" s="7">
        <v>110.34</v>
      </c>
      <c r="C1198" s="8">
        <v>2</v>
      </c>
      <c r="D1198" s="1" t="s">
        <v>5</v>
      </c>
      <c r="E1198" s="5">
        <f>FurnitureData[[#This Row],[price]]*FurnitureData[[#This Row],[sold]]</f>
        <v>220.68</v>
      </c>
      <c r="F1198" t="str">
        <f>IF(FurnitureData[[#This Row],[price]]&lt;50,"Under 50",IF(FurnitureData[[#This Row],[price]]&lt;100,"50-100",IF(FurnitureData[[#This Row],[price]]&lt;200,"100-200","Over 200")))</f>
        <v>100-200</v>
      </c>
      <c r="G1198" t="str">
        <f>IF(FurnitureData[[#This Row],[sold]]=0,"No Sales",IF(FurnitureData[[#This Row],[sold]]&lt;=10,"Low Sales",IF(FurnitureData[[#This Row],[sold]]&lt;=50,"Medium Sales","High Sales")))</f>
        <v>Low Sales</v>
      </c>
      <c r="H1198" s="1">
        <f>IF(FurnitureData[[#This Row],[price]]&gt;0,FurnitureData[[#This Row],[sold]]/FurnitureData[[#This Row],[price]],0)</f>
        <v>1.8125793003443899E-2</v>
      </c>
      <c r="I1198" s="1">
        <f>LEN(FurnitureData[[#This Row],[productTitle]])</f>
        <v>60</v>
      </c>
      <c r="J1198" s="1"/>
    </row>
    <row r="1199" spans="1:10" x14ac:dyDescent="0.3">
      <c r="A1199" s="1" t="s">
        <v>1098</v>
      </c>
      <c r="B1199" s="7">
        <v>231.39</v>
      </c>
      <c r="C1199" s="8">
        <v>9</v>
      </c>
      <c r="D1199" s="1" t="s">
        <v>5</v>
      </c>
      <c r="E1199" s="5">
        <f>FurnitureData[[#This Row],[price]]*FurnitureData[[#This Row],[sold]]</f>
        <v>2082.5099999999998</v>
      </c>
      <c r="F1199" t="str">
        <f>IF(FurnitureData[[#This Row],[price]]&lt;50,"Under 50",IF(FurnitureData[[#This Row],[price]]&lt;100,"50-100",IF(FurnitureData[[#This Row],[price]]&lt;200,"100-200","Over 200")))</f>
        <v>Over 200</v>
      </c>
      <c r="G1199" t="str">
        <f>IF(FurnitureData[[#This Row],[sold]]=0,"No Sales",IF(FurnitureData[[#This Row],[sold]]&lt;=10,"Low Sales",IF(FurnitureData[[#This Row],[sold]]&lt;=50,"Medium Sales","High Sales")))</f>
        <v>Low Sales</v>
      </c>
      <c r="H1199" s="1">
        <f>IF(FurnitureData[[#This Row],[price]]&gt;0,FurnitureData[[#This Row],[sold]]/FurnitureData[[#This Row],[price]],0)</f>
        <v>3.8895371450797356E-2</v>
      </c>
      <c r="I1199" s="1">
        <f>LEN(FurnitureData[[#This Row],[productTitle]])</f>
        <v>121</v>
      </c>
      <c r="J1199" s="1"/>
    </row>
    <row r="1200" spans="1:10" x14ac:dyDescent="0.3">
      <c r="A1200" s="1" t="s">
        <v>1099</v>
      </c>
      <c r="B1200" s="7">
        <v>95.79</v>
      </c>
      <c r="C1200" s="8">
        <v>23</v>
      </c>
      <c r="D1200" s="1" t="s">
        <v>5</v>
      </c>
      <c r="E1200" s="5">
        <f>FurnitureData[[#This Row],[price]]*FurnitureData[[#This Row],[sold]]</f>
        <v>2203.17</v>
      </c>
      <c r="F1200" t="str">
        <f>IF(FurnitureData[[#This Row],[price]]&lt;50,"Under 50",IF(FurnitureData[[#This Row],[price]]&lt;100,"50-100",IF(FurnitureData[[#This Row],[price]]&lt;200,"100-200","Over 200")))</f>
        <v>50-100</v>
      </c>
      <c r="G1200" t="str">
        <f>IF(FurnitureData[[#This Row],[sold]]=0,"No Sales",IF(FurnitureData[[#This Row],[sold]]&lt;=10,"Low Sales",IF(FurnitureData[[#This Row],[sold]]&lt;=50,"Medium Sales","High Sales")))</f>
        <v>Medium Sales</v>
      </c>
      <c r="H1200" s="1">
        <f>IF(FurnitureData[[#This Row],[price]]&gt;0,FurnitureData[[#This Row],[sold]]/FurnitureData[[#This Row],[price]],0)</f>
        <v>0.24010857083202838</v>
      </c>
      <c r="I1200" s="1">
        <f>LEN(FurnitureData[[#This Row],[productTitle]])</f>
        <v>121</v>
      </c>
      <c r="J1200" s="1"/>
    </row>
    <row r="1201" spans="1:10" x14ac:dyDescent="0.3">
      <c r="A1201" s="1" t="s">
        <v>1100</v>
      </c>
      <c r="B1201" s="7">
        <v>74.040000000000006</v>
      </c>
      <c r="C1201" s="8">
        <v>68</v>
      </c>
      <c r="D1201" s="1" t="s">
        <v>5</v>
      </c>
      <c r="E1201" s="5">
        <f>FurnitureData[[#This Row],[price]]*FurnitureData[[#This Row],[sold]]</f>
        <v>5034.72</v>
      </c>
      <c r="F1201" t="str">
        <f>IF(FurnitureData[[#This Row],[price]]&lt;50,"Under 50",IF(FurnitureData[[#This Row],[price]]&lt;100,"50-100",IF(FurnitureData[[#This Row],[price]]&lt;200,"100-200","Over 200")))</f>
        <v>50-100</v>
      </c>
      <c r="G1201" t="str">
        <f>IF(FurnitureData[[#This Row],[sold]]=0,"No Sales",IF(FurnitureData[[#This Row],[sold]]&lt;=10,"Low Sales",IF(FurnitureData[[#This Row],[sold]]&lt;=50,"Medium Sales","High Sales")))</f>
        <v>High Sales</v>
      </c>
      <c r="H1201" s="1">
        <f>IF(FurnitureData[[#This Row],[price]]&gt;0,FurnitureData[[#This Row],[sold]]/FurnitureData[[#This Row],[price]],0)</f>
        <v>0.91842247433819546</v>
      </c>
      <c r="I1201" s="1">
        <f>LEN(FurnitureData[[#This Row],[productTitle]])</f>
        <v>126</v>
      </c>
      <c r="J1201" s="1"/>
    </row>
    <row r="1202" spans="1:10" x14ac:dyDescent="0.3">
      <c r="A1202" s="1" t="s">
        <v>1101</v>
      </c>
      <c r="B1202" s="7">
        <v>145.6</v>
      </c>
      <c r="C1202" s="8">
        <v>0</v>
      </c>
      <c r="D1202" s="1" t="s">
        <v>5</v>
      </c>
      <c r="E1202" s="5">
        <f>FurnitureData[[#This Row],[price]]*FurnitureData[[#This Row],[sold]]</f>
        <v>0</v>
      </c>
      <c r="F1202" t="str">
        <f>IF(FurnitureData[[#This Row],[price]]&lt;50,"Under 50",IF(FurnitureData[[#This Row],[price]]&lt;100,"50-100",IF(FurnitureData[[#This Row],[price]]&lt;200,"100-200","Over 200")))</f>
        <v>100-200</v>
      </c>
      <c r="G1202" t="str">
        <f>IF(FurnitureData[[#This Row],[sold]]=0,"No Sales",IF(FurnitureData[[#This Row],[sold]]&lt;=10,"Low Sales",IF(FurnitureData[[#This Row],[sold]]&lt;=50,"Medium Sales","High Sales")))</f>
        <v>No Sales</v>
      </c>
      <c r="H1202" s="1">
        <f>IF(FurnitureData[[#This Row],[price]]&gt;0,FurnitureData[[#This Row],[sold]]/FurnitureData[[#This Row],[price]],0)</f>
        <v>0</v>
      </c>
      <c r="I1202" s="1">
        <f>LEN(FurnitureData[[#This Row],[productTitle]])</f>
        <v>116</v>
      </c>
      <c r="J1202" s="1"/>
    </row>
    <row r="1203" spans="1:10" x14ac:dyDescent="0.3">
      <c r="A1203" s="1" t="s">
        <v>1102</v>
      </c>
      <c r="B1203" s="7">
        <v>66.459999999999994</v>
      </c>
      <c r="C1203" s="8">
        <v>12</v>
      </c>
      <c r="D1203" s="1" t="s">
        <v>5</v>
      </c>
      <c r="E1203" s="5">
        <f>FurnitureData[[#This Row],[price]]*FurnitureData[[#This Row],[sold]]</f>
        <v>797.52</v>
      </c>
      <c r="F1203" t="str">
        <f>IF(FurnitureData[[#This Row],[price]]&lt;50,"Under 50",IF(FurnitureData[[#This Row],[price]]&lt;100,"50-100",IF(FurnitureData[[#This Row],[price]]&lt;200,"100-200","Over 200")))</f>
        <v>50-100</v>
      </c>
      <c r="G1203" t="str">
        <f>IF(FurnitureData[[#This Row],[sold]]=0,"No Sales",IF(FurnitureData[[#This Row],[sold]]&lt;=10,"Low Sales",IF(FurnitureData[[#This Row],[sold]]&lt;=50,"Medium Sales","High Sales")))</f>
        <v>Medium Sales</v>
      </c>
      <c r="H1203" s="1">
        <f>IF(FurnitureData[[#This Row],[price]]&gt;0,FurnitureData[[#This Row],[sold]]/FurnitureData[[#This Row],[price]],0)</f>
        <v>0.18055973517905508</v>
      </c>
      <c r="I1203" s="1">
        <f>LEN(FurnitureData[[#This Row],[productTitle]])</f>
        <v>125</v>
      </c>
      <c r="J1203" s="1"/>
    </row>
    <row r="1204" spans="1:10" x14ac:dyDescent="0.3">
      <c r="A1204" s="1" t="s">
        <v>1103</v>
      </c>
      <c r="B1204" s="7">
        <v>243.74</v>
      </c>
      <c r="C1204" s="8">
        <v>3</v>
      </c>
      <c r="D1204" s="1" t="s">
        <v>5</v>
      </c>
      <c r="E1204" s="5">
        <f>FurnitureData[[#This Row],[price]]*FurnitureData[[#This Row],[sold]]</f>
        <v>731.22</v>
      </c>
      <c r="F1204" t="str">
        <f>IF(FurnitureData[[#This Row],[price]]&lt;50,"Under 50",IF(FurnitureData[[#This Row],[price]]&lt;100,"50-100",IF(FurnitureData[[#This Row],[price]]&lt;200,"100-200","Over 200")))</f>
        <v>Over 200</v>
      </c>
      <c r="G1204" t="str">
        <f>IF(FurnitureData[[#This Row],[sold]]=0,"No Sales",IF(FurnitureData[[#This Row],[sold]]&lt;=10,"Low Sales",IF(FurnitureData[[#This Row],[sold]]&lt;=50,"Medium Sales","High Sales")))</f>
        <v>Low Sales</v>
      </c>
      <c r="H1204" s="1">
        <f>IF(FurnitureData[[#This Row],[price]]&gt;0,FurnitureData[[#This Row],[sold]]/FurnitureData[[#This Row],[price]],0)</f>
        <v>1.2308197259374744E-2</v>
      </c>
      <c r="I1204" s="1">
        <f>LEN(FurnitureData[[#This Row],[productTitle]])</f>
        <v>121</v>
      </c>
      <c r="J1204" s="1"/>
    </row>
    <row r="1205" spans="1:10" x14ac:dyDescent="0.3">
      <c r="A1205" s="1" t="s">
        <v>1104</v>
      </c>
      <c r="B1205" s="7">
        <v>73.27</v>
      </c>
      <c r="C1205" s="8">
        <v>2</v>
      </c>
      <c r="D1205" s="1" t="s">
        <v>5</v>
      </c>
      <c r="E1205" s="5">
        <f>FurnitureData[[#This Row],[price]]*FurnitureData[[#This Row],[sold]]</f>
        <v>146.54</v>
      </c>
      <c r="F1205" t="str">
        <f>IF(FurnitureData[[#This Row],[price]]&lt;50,"Under 50",IF(FurnitureData[[#This Row],[price]]&lt;100,"50-100",IF(FurnitureData[[#This Row],[price]]&lt;200,"100-200","Over 200")))</f>
        <v>50-100</v>
      </c>
      <c r="G1205" t="str">
        <f>IF(FurnitureData[[#This Row],[sold]]=0,"No Sales",IF(FurnitureData[[#This Row],[sold]]&lt;=10,"Low Sales",IF(FurnitureData[[#This Row],[sold]]&lt;=50,"Medium Sales","High Sales")))</f>
        <v>Low Sales</v>
      </c>
      <c r="H1205" s="1">
        <f>IF(FurnitureData[[#This Row],[price]]&gt;0,FurnitureData[[#This Row],[sold]]/FurnitureData[[#This Row],[price]],0)</f>
        <v>2.7296301351166917E-2</v>
      </c>
      <c r="I1205" s="1">
        <f>LEN(FurnitureData[[#This Row],[productTitle]])</f>
        <v>59</v>
      </c>
      <c r="J1205" s="1"/>
    </row>
    <row r="1206" spans="1:10" x14ac:dyDescent="0.3">
      <c r="A1206" s="1" t="s">
        <v>1105</v>
      </c>
      <c r="B1206" s="7">
        <v>133.18</v>
      </c>
      <c r="C1206" s="8">
        <v>7</v>
      </c>
      <c r="D1206" s="1" t="s">
        <v>5</v>
      </c>
      <c r="E1206" s="5">
        <f>FurnitureData[[#This Row],[price]]*FurnitureData[[#This Row],[sold]]</f>
        <v>932.26</v>
      </c>
      <c r="F1206" t="str">
        <f>IF(FurnitureData[[#This Row],[price]]&lt;50,"Under 50",IF(FurnitureData[[#This Row],[price]]&lt;100,"50-100",IF(FurnitureData[[#This Row],[price]]&lt;200,"100-200","Over 200")))</f>
        <v>100-200</v>
      </c>
      <c r="G1206" t="str">
        <f>IF(FurnitureData[[#This Row],[sold]]=0,"No Sales",IF(FurnitureData[[#This Row],[sold]]&lt;=10,"Low Sales",IF(FurnitureData[[#This Row],[sold]]&lt;=50,"Medium Sales","High Sales")))</f>
        <v>Low Sales</v>
      </c>
      <c r="H1206" s="1">
        <f>IF(FurnitureData[[#This Row],[price]]&gt;0,FurnitureData[[#This Row],[sold]]/FurnitureData[[#This Row],[price]],0)</f>
        <v>5.2560444511187861E-2</v>
      </c>
      <c r="I1206" s="1">
        <f>LEN(FurnitureData[[#This Row],[productTitle]])</f>
        <v>119</v>
      </c>
      <c r="J1206" s="1"/>
    </row>
    <row r="1207" spans="1:10" x14ac:dyDescent="0.3">
      <c r="A1207" s="1" t="s">
        <v>1106</v>
      </c>
      <c r="B1207" s="7">
        <v>104.33</v>
      </c>
      <c r="C1207" s="8">
        <v>3</v>
      </c>
      <c r="D1207" s="1" t="s">
        <v>5</v>
      </c>
      <c r="E1207" s="5">
        <f>FurnitureData[[#This Row],[price]]*FurnitureData[[#This Row],[sold]]</f>
        <v>312.99</v>
      </c>
      <c r="F1207" t="str">
        <f>IF(FurnitureData[[#This Row],[price]]&lt;50,"Under 50",IF(FurnitureData[[#This Row],[price]]&lt;100,"50-100",IF(FurnitureData[[#This Row],[price]]&lt;200,"100-200","Over 200")))</f>
        <v>100-200</v>
      </c>
      <c r="G1207" t="str">
        <f>IF(FurnitureData[[#This Row],[sold]]=0,"No Sales",IF(FurnitureData[[#This Row],[sold]]&lt;=10,"Low Sales",IF(FurnitureData[[#This Row],[sold]]&lt;=50,"Medium Sales","High Sales")))</f>
        <v>Low Sales</v>
      </c>
      <c r="H1207" s="1">
        <f>IF(FurnitureData[[#This Row],[price]]&gt;0,FurnitureData[[#This Row],[sold]]/FurnitureData[[#This Row],[price]],0)</f>
        <v>2.8754912297517494E-2</v>
      </c>
      <c r="I1207" s="1">
        <f>LEN(FurnitureData[[#This Row],[productTitle]])</f>
        <v>65</v>
      </c>
      <c r="J1207" s="1"/>
    </row>
    <row r="1208" spans="1:10" x14ac:dyDescent="0.3">
      <c r="A1208" s="1" t="s">
        <v>742</v>
      </c>
      <c r="B1208" s="7">
        <v>176.52</v>
      </c>
      <c r="C1208" s="8">
        <v>1</v>
      </c>
      <c r="D1208" s="1" t="s">
        <v>5</v>
      </c>
      <c r="E1208" s="5">
        <f>FurnitureData[[#This Row],[price]]*FurnitureData[[#This Row],[sold]]</f>
        <v>176.52</v>
      </c>
      <c r="F1208" t="str">
        <f>IF(FurnitureData[[#This Row],[price]]&lt;50,"Under 50",IF(FurnitureData[[#This Row],[price]]&lt;100,"50-100",IF(FurnitureData[[#This Row],[price]]&lt;200,"100-200","Over 200")))</f>
        <v>100-200</v>
      </c>
      <c r="G1208" t="str">
        <f>IF(FurnitureData[[#This Row],[sold]]=0,"No Sales",IF(FurnitureData[[#This Row],[sold]]&lt;=10,"Low Sales",IF(FurnitureData[[#This Row],[sold]]&lt;=50,"Medium Sales","High Sales")))</f>
        <v>Low Sales</v>
      </c>
      <c r="H1208" s="1">
        <f>IF(FurnitureData[[#This Row],[price]]&gt;0,FurnitureData[[#This Row],[sold]]/FurnitureData[[#This Row],[price]],0)</f>
        <v>5.6650804441423066E-3</v>
      </c>
      <c r="I1208" s="1">
        <f>LEN(FurnitureData[[#This Row],[productTitle]])</f>
        <v>111</v>
      </c>
      <c r="J1208" s="1"/>
    </row>
    <row r="1209" spans="1:10" x14ac:dyDescent="0.3">
      <c r="A1209" s="1" t="s">
        <v>1107</v>
      </c>
      <c r="B1209" s="7">
        <v>7.47</v>
      </c>
      <c r="C1209" s="8">
        <v>10</v>
      </c>
      <c r="D1209" s="1" t="s">
        <v>5</v>
      </c>
      <c r="E1209" s="5">
        <f>FurnitureData[[#This Row],[price]]*FurnitureData[[#This Row],[sold]]</f>
        <v>74.7</v>
      </c>
      <c r="F1209" t="str">
        <f>IF(FurnitureData[[#This Row],[price]]&lt;50,"Under 50",IF(FurnitureData[[#This Row],[price]]&lt;100,"50-100",IF(FurnitureData[[#This Row],[price]]&lt;200,"100-200","Over 200")))</f>
        <v>Under 50</v>
      </c>
      <c r="G1209" t="str">
        <f>IF(FurnitureData[[#This Row],[sold]]=0,"No Sales",IF(FurnitureData[[#This Row],[sold]]&lt;=10,"Low Sales",IF(FurnitureData[[#This Row],[sold]]&lt;=50,"Medium Sales","High Sales")))</f>
        <v>Low Sales</v>
      </c>
      <c r="H1209" s="1">
        <f>IF(FurnitureData[[#This Row],[price]]&gt;0,FurnitureData[[#This Row],[sold]]/FurnitureData[[#This Row],[price]],0)</f>
        <v>1.3386880856760375</v>
      </c>
      <c r="I1209" s="1">
        <f>LEN(FurnitureData[[#This Row],[productTitle]])</f>
        <v>114</v>
      </c>
      <c r="J1209" s="1"/>
    </row>
    <row r="1210" spans="1:10" x14ac:dyDescent="0.3">
      <c r="A1210" s="1" t="s">
        <v>1108</v>
      </c>
      <c r="B1210" s="7">
        <v>161.11000000000001</v>
      </c>
      <c r="C1210" s="8">
        <v>9</v>
      </c>
      <c r="D1210" s="1" t="s">
        <v>5</v>
      </c>
      <c r="E1210" s="5">
        <f>FurnitureData[[#This Row],[price]]*FurnitureData[[#This Row],[sold]]</f>
        <v>1449.9900000000002</v>
      </c>
      <c r="F1210" t="str">
        <f>IF(FurnitureData[[#This Row],[price]]&lt;50,"Under 50",IF(FurnitureData[[#This Row],[price]]&lt;100,"50-100",IF(FurnitureData[[#This Row],[price]]&lt;200,"100-200","Over 200")))</f>
        <v>100-200</v>
      </c>
      <c r="G1210" t="str">
        <f>IF(FurnitureData[[#This Row],[sold]]=0,"No Sales",IF(FurnitureData[[#This Row],[sold]]&lt;=10,"Low Sales",IF(FurnitureData[[#This Row],[sold]]&lt;=50,"Medium Sales","High Sales")))</f>
        <v>Low Sales</v>
      </c>
      <c r="H1210" s="1">
        <f>IF(FurnitureData[[#This Row],[price]]&gt;0,FurnitureData[[#This Row],[sold]]/FurnitureData[[#This Row],[price]],0)</f>
        <v>5.586245422382223E-2</v>
      </c>
      <c r="I1210" s="1">
        <f>LEN(FurnitureData[[#This Row],[productTitle]])</f>
        <v>127</v>
      </c>
      <c r="J1210" s="1"/>
    </row>
    <row r="1211" spans="1:10" x14ac:dyDescent="0.3">
      <c r="A1211" s="1" t="s">
        <v>1109</v>
      </c>
      <c r="B1211" s="7">
        <v>1425.97</v>
      </c>
      <c r="C1211" s="8">
        <v>0</v>
      </c>
      <c r="D1211" s="1" t="s">
        <v>5</v>
      </c>
      <c r="E1211" s="5">
        <f>FurnitureData[[#This Row],[price]]*FurnitureData[[#This Row],[sold]]</f>
        <v>0</v>
      </c>
      <c r="F1211" t="str">
        <f>IF(FurnitureData[[#This Row],[price]]&lt;50,"Under 50",IF(FurnitureData[[#This Row],[price]]&lt;100,"50-100",IF(FurnitureData[[#This Row],[price]]&lt;200,"100-200","Over 200")))</f>
        <v>Over 200</v>
      </c>
      <c r="G1211" t="str">
        <f>IF(FurnitureData[[#This Row],[sold]]=0,"No Sales",IF(FurnitureData[[#This Row],[sold]]&lt;=10,"Low Sales",IF(FurnitureData[[#This Row],[sold]]&lt;=50,"Medium Sales","High Sales")))</f>
        <v>No Sales</v>
      </c>
      <c r="H1211" s="1">
        <f>IF(FurnitureData[[#This Row],[price]]&gt;0,FurnitureData[[#This Row],[sold]]/FurnitureData[[#This Row],[price]],0)</f>
        <v>0</v>
      </c>
      <c r="I1211" s="1">
        <f>LEN(FurnitureData[[#This Row],[productTitle]])</f>
        <v>128</v>
      </c>
      <c r="J1211" s="1"/>
    </row>
    <row r="1212" spans="1:10" x14ac:dyDescent="0.3">
      <c r="A1212" s="1" t="s">
        <v>1110</v>
      </c>
      <c r="B1212" s="7">
        <v>1.27</v>
      </c>
      <c r="C1212" s="8">
        <v>9</v>
      </c>
      <c r="D1212" s="1" t="s">
        <v>5</v>
      </c>
      <c r="E1212" s="5">
        <f>FurnitureData[[#This Row],[price]]*FurnitureData[[#This Row],[sold]]</f>
        <v>11.43</v>
      </c>
      <c r="F1212" t="str">
        <f>IF(FurnitureData[[#This Row],[price]]&lt;50,"Under 50",IF(FurnitureData[[#This Row],[price]]&lt;100,"50-100",IF(FurnitureData[[#This Row],[price]]&lt;200,"100-200","Over 200")))</f>
        <v>Under 50</v>
      </c>
      <c r="G1212" t="str">
        <f>IF(FurnitureData[[#This Row],[sold]]=0,"No Sales",IF(FurnitureData[[#This Row],[sold]]&lt;=10,"Low Sales",IF(FurnitureData[[#This Row],[sold]]&lt;=50,"Medium Sales","High Sales")))</f>
        <v>Low Sales</v>
      </c>
      <c r="H1212" s="1">
        <f>IF(FurnitureData[[#This Row],[price]]&gt;0,FurnitureData[[#This Row],[sold]]/FurnitureData[[#This Row],[price]],0)</f>
        <v>7.0866141732283463</v>
      </c>
      <c r="I1212" s="1">
        <f>LEN(FurnitureData[[#This Row],[productTitle]])</f>
        <v>121</v>
      </c>
      <c r="J1212" s="1"/>
    </row>
    <row r="1213" spans="1:10" x14ac:dyDescent="0.3">
      <c r="A1213" s="1" t="s">
        <v>1111</v>
      </c>
      <c r="B1213" s="7">
        <v>42.87</v>
      </c>
      <c r="C1213" s="8">
        <v>9</v>
      </c>
      <c r="D1213" s="1" t="s">
        <v>5</v>
      </c>
      <c r="E1213" s="5">
        <f>FurnitureData[[#This Row],[price]]*FurnitureData[[#This Row],[sold]]</f>
        <v>385.83</v>
      </c>
      <c r="F1213" t="str">
        <f>IF(FurnitureData[[#This Row],[price]]&lt;50,"Under 50",IF(FurnitureData[[#This Row],[price]]&lt;100,"50-100",IF(FurnitureData[[#This Row],[price]]&lt;200,"100-200","Over 200")))</f>
        <v>Under 50</v>
      </c>
      <c r="G1213" t="str">
        <f>IF(FurnitureData[[#This Row],[sold]]=0,"No Sales",IF(FurnitureData[[#This Row],[sold]]&lt;=10,"Low Sales",IF(FurnitureData[[#This Row],[sold]]&lt;=50,"Medium Sales","High Sales")))</f>
        <v>Low Sales</v>
      </c>
      <c r="H1213" s="1">
        <f>IF(FurnitureData[[#This Row],[price]]&gt;0,FurnitureData[[#This Row],[sold]]/FurnitureData[[#This Row],[price]],0)</f>
        <v>0.20993701889433172</v>
      </c>
      <c r="I1213" s="1">
        <f>LEN(FurnitureData[[#This Row],[productTitle]])</f>
        <v>113</v>
      </c>
      <c r="J1213" s="1"/>
    </row>
    <row r="1214" spans="1:10" x14ac:dyDescent="0.3">
      <c r="A1214" s="1" t="s">
        <v>1112</v>
      </c>
      <c r="B1214" s="7">
        <v>217.42</v>
      </c>
      <c r="C1214" s="8">
        <v>1</v>
      </c>
      <c r="D1214" s="1" t="s">
        <v>5</v>
      </c>
      <c r="E1214" s="5">
        <f>FurnitureData[[#This Row],[price]]*FurnitureData[[#This Row],[sold]]</f>
        <v>217.42</v>
      </c>
      <c r="F1214" t="str">
        <f>IF(FurnitureData[[#This Row],[price]]&lt;50,"Under 50",IF(FurnitureData[[#This Row],[price]]&lt;100,"50-100",IF(FurnitureData[[#This Row],[price]]&lt;200,"100-200","Over 200")))</f>
        <v>Over 200</v>
      </c>
      <c r="G1214" t="str">
        <f>IF(FurnitureData[[#This Row],[sold]]=0,"No Sales",IF(FurnitureData[[#This Row],[sold]]&lt;=10,"Low Sales",IF(FurnitureData[[#This Row],[sold]]&lt;=50,"Medium Sales","High Sales")))</f>
        <v>Low Sales</v>
      </c>
      <c r="H1214" s="1">
        <f>IF(FurnitureData[[#This Row],[price]]&gt;0,FurnitureData[[#This Row],[sold]]/FurnitureData[[#This Row],[price]],0)</f>
        <v>4.599392880139822E-3</v>
      </c>
      <c r="I1214" s="1">
        <f>LEN(FurnitureData[[#This Row],[productTitle]])</f>
        <v>56</v>
      </c>
      <c r="J1214" s="1"/>
    </row>
    <row r="1215" spans="1:10" x14ac:dyDescent="0.3">
      <c r="A1215" s="1" t="s">
        <v>1113</v>
      </c>
      <c r="B1215" s="7">
        <v>369.91</v>
      </c>
      <c r="C1215" s="8">
        <v>2</v>
      </c>
      <c r="D1215" s="1" t="s">
        <v>5</v>
      </c>
      <c r="E1215" s="5">
        <f>FurnitureData[[#This Row],[price]]*FurnitureData[[#This Row],[sold]]</f>
        <v>739.82</v>
      </c>
      <c r="F1215" t="str">
        <f>IF(FurnitureData[[#This Row],[price]]&lt;50,"Under 50",IF(FurnitureData[[#This Row],[price]]&lt;100,"50-100",IF(FurnitureData[[#This Row],[price]]&lt;200,"100-200","Over 200")))</f>
        <v>Over 200</v>
      </c>
      <c r="G1215" t="str">
        <f>IF(FurnitureData[[#This Row],[sold]]=0,"No Sales",IF(FurnitureData[[#This Row],[sold]]&lt;=10,"Low Sales",IF(FurnitureData[[#This Row],[sold]]&lt;=50,"Medium Sales","High Sales")))</f>
        <v>Low Sales</v>
      </c>
      <c r="H1215" s="1">
        <f>IF(FurnitureData[[#This Row],[price]]&gt;0,FurnitureData[[#This Row],[sold]]/FurnitureData[[#This Row],[price]],0)</f>
        <v>5.406720553648184E-3</v>
      </c>
      <c r="I1215" s="1">
        <f>LEN(FurnitureData[[#This Row],[productTitle]])</f>
        <v>95</v>
      </c>
      <c r="J1215" s="1"/>
    </row>
    <row r="1216" spans="1:10" x14ac:dyDescent="0.3">
      <c r="A1216" s="1" t="s">
        <v>1114</v>
      </c>
      <c r="B1216" s="7">
        <v>68.16</v>
      </c>
      <c r="C1216" s="8">
        <v>27</v>
      </c>
      <c r="D1216" s="1" t="s">
        <v>5</v>
      </c>
      <c r="E1216" s="5">
        <f>FurnitureData[[#This Row],[price]]*FurnitureData[[#This Row],[sold]]</f>
        <v>1840.32</v>
      </c>
      <c r="F1216" t="str">
        <f>IF(FurnitureData[[#This Row],[price]]&lt;50,"Under 50",IF(FurnitureData[[#This Row],[price]]&lt;100,"50-100",IF(FurnitureData[[#This Row],[price]]&lt;200,"100-200","Over 200")))</f>
        <v>50-100</v>
      </c>
      <c r="G1216" t="str">
        <f>IF(FurnitureData[[#This Row],[sold]]=0,"No Sales",IF(FurnitureData[[#This Row],[sold]]&lt;=10,"Low Sales",IF(FurnitureData[[#This Row],[sold]]&lt;=50,"Medium Sales","High Sales")))</f>
        <v>Medium Sales</v>
      </c>
      <c r="H1216" s="1">
        <f>IF(FurnitureData[[#This Row],[price]]&gt;0,FurnitureData[[#This Row],[sold]]/FurnitureData[[#This Row],[price]],0)</f>
        <v>0.39612676056338031</v>
      </c>
      <c r="I1216" s="1">
        <f>LEN(FurnitureData[[#This Row],[productTitle]])</f>
        <v>95</v>
      </c>
      <c r="J1216" s="1"/>
    </row>
    <row r="1217" spans="1:10" x14ac:dyDescent="0.3">
      <c r="A1217" s="1" t="s">
        <v>1115</v>
      </c>
      <c r="B1217" s="7">
        <v>29.12</v>
      </c>
      <c r="C1217" s="8">
        <v>36</v>
      </c>
      <c r="D1217" s="1" t="s">
        <v>5</v>
      </c>
      <c r="E1217" s="5">
        <f>FurnitureData[[#This Row],[price]]*FurnitureData[[#This Row],[sold]]</f>
        <v>1048.32</v>
      </c>
      <c r="F1217" t="str">
        <f>IF(FurnitureData[[#This Row],[price]]&lt;50,"Under 50",IF(FurnitureData[[#This Row],[price]]&lt;100,"50-100",IF(FurnitureData[[#This Row],[price]]&lt;200,"100-200","Over 200")))</f>
        <v>Under 50</v>
      </c>
      <c r="G1217" t="str">
        <f>IF(FurnitureData[[#This Row],[sold]]=0,"No Sales",IF(FurnitureData[[#This Row],[sold]]&lt;=10,"Low Sales",IF(FurnitureData[[#This Row],[sold]]&lt;=50,"Medium Sales","High Sales")))</f>
        <v>Medium Sales</v>
      </c>
      <c r="H1217" s="1">
        <f>IF(FurnitureData[[#This Row],[price]]&gt;0,FurnitureData[[#This Row],[sold]]/FurnitureData[[#This Row],[price]],0)</f>
        <v>1.2362637362637363</v>
      </c>
      <c r="I1217" s="1">
        <f>LEN(FurnitureData[[#This Row],[productTitle]])</f>
        <v>109</v>
      </c>
      <c r="J1217" s="1"/>
    </row>
    <row r="1218" spans="1:10" x14ac:dyDescent="0.3">
      <c r="A1218" s="1" t="s">
        <v>1116</v>
      </c>
      <c r="B1218" s="7">
        <v>46.8</v>
      </c>
      <c r="C1218" s="8">
        <v>1</v>
      </c>
      <c r="D1218" s="1" t="s">
        <v>5</v>
      </c>
      <c r="E1218" s="5">
        <f>FurnitureData[[#This Row],[price]]*FurnitureData[[#This Row],[sold]]</f>
        <v>46.8</v>
      </c>
      <c r="F1218" t="str">
        <f>IF(FurnitureData[[#This Row],[price]]&lt;50,"Under 50",IF(FurnitureData[[#This Row],[price]]&lt;100,"50-100",IF(FurnitureData[[#This Row],[price]]&lt;200,"100-200","Over 200")))</f>
        <v>Under 50</v>
      </c>
      <c r="G1218" t="str">
        <f>IF(FurnitureData[[#This Row],[sold]]=0,"No Sales",IF(FurnitureData[[#This Row],[sold]]&lt;=10,"Low Sales",IF(FurnitureData[[#This Row],[sold]]&lt;=50,"Medium Sales","High Sales")))</f>
        <v>Low Sales</v>
      </c>
      <c r="H1218" s="1">
        <f>IF(FurnitureData[[#This Row],[price]]&gt;0,FurnitureData[[#This Row],[sold]]/FurnitureData[[#This Row],[price]],0)</f>
        <v>2.1367521367521368E-2</v>
      </c>
      <c r="I1218" s="1">
        <f>LEN(FurnitureData[[#This Row],[productTitle]])</f>
        <v>119</v>
      </c>
      <c r="J1218" s="1"/>
    </row>
    <row r="1219" spans="1:10" x14ac:dyDescent="0.3">
      <c r="A1219" s="1" t="s">
        <v>1117</v>
      </c>
      <c r="B1219" s="7">
        <v>34.85</v>
      </c>
      <c r="C1219" s="8">
        <v>2</v>
      </c>
      <c r="D1219" s="1" t="s">
        <v>5</v>
      </c>
      <c r="E1219" s="5">
        <f>FurnitureData[[#This Row],[price]]*FurnitureData[[#This Row],[sold]]</f>
        <v>69.7</v>
      </c>
      <c r="F1219" t="str">
        <f>IF(FurnitureData[[#This Row],[price]]&lt;50,"Under 50",IF(FurnitureData[[#This Row],[price]]&lt;100,"50-100",IF(FurnitureData[[#This Row],[price]]&lt;200,"100-200","Over 200")))</f>
        <v>Under 50</v>
      </c>
      <c r="G1219" t="str">
        <f>IF(FurnitureData[[#This Row],[sold]]=0,"No Sales",IF(FurnitureData[[#This Row],[sold]]&lt;=10,"Low Sales",IF(FurnitureData[[#This Row],[sold]]&lt;=50,"Medium Sales","High Sales")))</f>
        <v>Low Sales</v>
      </c>
      <c r="H1219" s="1">
        <f>IF(FurnitureData[[#This Row],[price]]&gt;0,FurnitureData[[#This Row],[sold]]/FurnitureData[[#This Row],[price]],0)</f>
        <v>5.7388809182209469E-2</v>
      </c>
      <c r="I1219" s="1">
        <f>LEN(FurnitureData[[#This Row],[productTitle]])</f>
        <v>110</v>
      </c>
      <c r="J1219" s="1"/>
    </row>
    <row r="1220" spans="1:10" x14ac:dyDescent="0.3">
      <c r="A1220" s="1" t="s">
        <v>1118</v>
      </c>
      <c r="B1220" s="7">
        <v>213.1</v>
      </c>
      <c r="C1220" s="8">
        <v>3</v>
      </c>
      <c r="D1220" s="1" t="s">
        <v>5</v>
      </c>
      <c r="E1220" s="5">
        <f>FurnitureData[[#This Row],[price]]*FurnitureData[[#This Row],[sold]]</f>
        <v>639.29999999999995</v>
      </c>
      <c r="F1220" t="str">
        <f>IF(FurnitureData[[#This Row],[price]]&lt;50,"Under 50",IF(FurnitureData[[#This Row],[price]]&lt;100,"50-100",IF(FurnitureData[[#This Row],[price]]&lt;200,"100-200","Over 200")))</f>
        <v>Over 200</v>
      </c>
      <c r="G1220" t="str">
        <f>IF(FurnitureData[[#This Row],[sold]]=0,"No Sales",IF(FurnitureData[[#This Row],[sold]]&lt;=10,"Low Sales",IF(FurnitureData[[#This Row],[sold]]&lt;=50,"Medium Sales","High Sales")))</f>
        <v>Low Sales</v>
      </c>
      <c r="H1220" s="1">
        <f>IF(FurnitureData[[#This Row],[price]]&gt;0,FurnitureData[[#This Row],[sold]]/FurnitureData[[#This Row],[price]],0)</f>
        <v>1.4077897700610043E-2</v>
      </c>
      <c r="I1220" s="1">
        <f>LEN(FurnitureData[[#This Row],[productTitle]])</f>
        <v>98</v>
      </c>
      <c r="J1220" s="1"/>
    </row>
    <row r="1221" spans="1:10" x14ac:dyDescent="0.3">
      <c r="A1221" s="1" t="s">
        <v>1119</v>
      </c>
      <c r="B1221" s="7">
        <v>61.95</v>
      </c>
      <c r="C1221" s="8">
        <v>4</v>
      </c>
      <c r="D1221" s="1" t="s">
        <v>5</v>
      </c>
      <c r="E1221" s="5">
        <f>FurnitureData[[#This Row],[price]]*FurnitureData[[#This Row],[sold]]</f>
        <v>247.8</v>
      </c>
      <c r="F1221" t="str">
        <f>IF(FurnitureData[[#This Row],[price]]&lt;50,"Under 50",IF(FurnitureData[[#This Row],[price]]&lt;100,"50-100",IF(FurnitureData[[#This Row],[price]]&lt;200,"100-200","Over 200")))</f>
        <v>50-100</v>
      </c>
      <c r="G1221" t="str">
        <f>IF(FurnitureData[[#This Row],[sold]]=0,"No Sales",IF(FurnitureData[[#This Row],[sold]]&lt;=10,"Low Sales",IF(FurnitureData[[#This Row],[sold]]&lt;=50,"Medium Sales","High Sales")))</f>
        <v>Low Sales</v>
      </c>
      <c r="H1221" s="1">
        <f>IF(FurnitureData[[#This Row],[price]]&gt;0,FurnitureData[[#This Row],[sold]]/FurnitureData[[#This Row],[price]],0)</f>
        <v>6.4568200161420494E-2</v>
      </c>
      <c r="I1221" s="1">
        <f>LEN(FurnitureData[[#This Row],[productTitle]])</f>
        <v>128</v>
      </c>
      <c r="J1221" s="1"/>
    </row>
    <row r="1222" spans="1:10" x14ac:dyDescent="0.3">
      <c r="A1222" s="1" t="s">
        <v>1120</v>
      </c>
      <c r="B1222" s="7">
        <v>63.98</v>
      </c>
      <c r="C1222" s="8">
        <v>2</v>
      </c>
      <c r="D1222" s="1" t="s">
        <v>5</v>
      </c>
      <c r="E1222" s="5">
        <f>FurnitureData[[#This Row],[price]]*FurnitureData[[#This Row],[sold]]</f>
        <v>127.96</v>
      </c>
      <c r="F1222" t="str">
        <f>IF(FurnitureData[[#This Row],[price]]&lt;50,"Under 50",IF(FurnitureData[[#This Row],[price]]&lt;100,"50-100",IF(FurnitureData[[#This Row],[price]]&lt;200,"100-200","Over 200")))</f>
        <v>50-100</v>
      </c>
      <c r="G1222" t="str">
        <f>IF(FurnitureData[[#This Row],[sold]]=0,"No Sales",IF(FurnitureData[[#This Row],[sold]]&lt;=10,"Low Sales",IF(FurnitureData[[#This Row],[sold]]&lt;=50,"Medium Sales","High Sales")))</f>
        <v>Low Sales</v>
      </c>
      <c r="H1222" s="1">
        <f>IF(FurnitureData[[#This Row],[price]]&gt;0,FurnitureData[[#This Row],[sold]]/FurnitureData[[#This Row],[price]],0)</f>
        <v>3.125976867771179E-2</v>
      </c>
      <c r="I1222" s="1">
        <f>LEN(FurnitureData[[#This Row],[productTitle]])</f>
        <v>55</v>
      </c>
      <c r="J1222" s="1"/>
    </row>
    <row r="1223" spans="1:10" x14ac:dyDescent="0.3">
      <c r="A1223" s="1" t="s">
        <v>1121</v>
      </c>
      <c r="B1223" s="7">
        <v>160.03</v>
      </c>
      <c r="C1223" s="8">
        <v>3</v>
      </c>
      <c r="D1223" s="1" t="s">
        <v>5</v>
      </c>
      <c r="E1223" s="5">
        <f>FurnitureData[[#This Row],[price]]*FurnitureData[[#This Row],[sold]]</f>
        <v>480.09000000000003</v>
      </c>
      <c r="F1223" t="str">
        <f>IF(FurnitureData[[#This Row],[price]]&lt;50,"Under 50",IF(FurnitureData[[#This Row],[price]]&lt;100,"50-100",IF(FurnitureData[[#This Row],[price]]&lt;200,"100-200","Over 200")))</f>
        <v>100-200</v>
      </c>
      <c r="G1223" t="str">
        <f>IF(FurnitureData[[#This Row],[sold]]=0,"No Sales",IF(FurnitureData[[#This Row],[sold]]&lt;=10,"Low Sales",IF(FurnitureData[[#This Row],[sold]]&lt;=50,"Medium Sales","High Sales")))</f>
        <v>Low Sales</v>
      </c>
      <c r="H1223" s="1">
        <f>IF(FurnitureData[[#This Row],[price]]&gt;0,FurnitureData[[#This Row],[sold]]/FurnitureData[[#This Row],[price]],0)</f>
        <v>1.8746485034056116E-2</v>
      </c>
      <c r="I1223" s="1">
        <f>LEN(FurnitureData[[#This Row],[productTitle]])</f>
        <v>104</v>
      </c>
      <c r="J1223" s="1"/>
    </row>
    <row r="1224" spans="1:10" x14ac:dyDescent="0.3">
      <c r="A1224" s="1" t="s">
        <v>1122</v>
      </c>
      <c r="B1224" s="7">
        <v>37.090000000000003</v>
      </c>
      <c r="C1224" s="8">
        <v>10</v>
      </c>
      <c r="D1224" s="1" t="s">
        <v>5</v>
      </c>
      <c r="E1224" s="5">
        <f>FurnitureData[[#This Row],[price]]*FurnitureData[[#This Row],[sold]]</f>
        <v>370.90000000000003</v>
      </c>
      <c r="F1224" t="str">
        <f>IF(FurnitureData[[#This Row],[price]]&lt;50,"Under 50",IF(FurnitureData[[#This Row],[price]]&lt;100,"50-100",IF(FurnitureData[[#This Row],[price]]&lt;200,"100-200","Over 200")))</f>
        <v>Under 50</v>
      </c>
      <c r="G1224" t="str">
        <f>IF(FurnitureData[[#This Row],[sold]]=0,"No Sales",IF(FurnitureData[[#This Row],[sold]]&lt;=10,"Low Sales",IF(FurnitureData[[#This Row],[sold]]&lt;=50,"Medium Sales","High Sales")))</f>
        <v>Low Sales</v>
      </c>
      <c r="H1224" s="1">
        <f>IF(FurnitureData[[#This Row],[price]]&gt;0,FurnitureData[[#This Row],[sold]]/FurnitureData[[#This Row],[price]],0)</f>
        <v>0.2696144513345915</v>
      </c>
      <c r="I1224" s="1">
        <f>LEN(FurnitureData[[#This Row],[productTitle]])</f>
        <v>65</v>
      </c>
      <c r="J1224" s="1"/>
    </row>
    <row r="1225" spans="1:10" x14ac:dyDescent="0.3">
      <c r="A1225" s="1" t="s">
        <v>1123</v>
      </c>
      <c r="B1225" s="7">
        <v>21.05</v>
      </c>
      <c r="C1225" s="8">
        <v>1</v>
      </c>
      <c r="D1225" s="1" t="s">
        <v>5</v>
      </c>
      <c r="E1225" s="5">
        <f>FurnitureData[[#This Row],[price]]*FurnitureData[[#This Row],[sold]]</f>
        <v>21.05</v>
      </c>
      <c r="F1225" t="str">
        <f>IF(FurnitureData[[#This Row],[price]]&lt;50,"Under 50",IF(FurnitureData[[#This Row],[price]]&lt;100,"50-100",IF(FurnitureData[[#This Row],[price]]&lt;200,"100-200","Over 200")))</f>
        <v>Under 50</v>
      </c>
      <c r="G1225" t="str">
        <f>IF(FurnitureData[[#This Row],[sold]]=0,"No Sales",IF(FurnitureData[[#This Row],[sold]]&lt;=10,"Low Sales",IF(FurnitureData[[#This Row],[sold]]&lt;=50,"Medium Sales","High Sales")))</f>
        <v>Low Sales</v>
      </c>
      <c r="H1225" s="1">
        <f>IF(FurnitureData[[#This Row],[price]]&gt;0,FurnitureData[[#This Row],[sold]]/FurnitureData[[#This Row],[price]],0)</f>
        <v>4.7505938242280284E-2</v>
      </c>
      <c r="I1225" s="1">
        <f>LEN(FurnitureData[[#This Row],[productTitle]])</f>
        <v>112</v>
      </c>
      <c r="J1225" s="1"/>
    </row>
    <row r="1226" spans="1:10" x14ac:dyDescent="0.3">
      <c r="A1226" s="1" t="s">
        <v>1124</v>
      </c>
      <c r="B1226" s="7">
        <v>121.28</v>
      </c>
      <c r="C1226" s="8">
        <v>2</v>
      </c>
      <c r="D1226" s="1" t="s">
        <v>5</v>
      </c>
      <c r="E1226" s="5">
        <f>FurnitureData[[#This Row],[price]]*FurnitureData[[#This Row],[sold]]</f>
        <v>242.56</v>
      </c>
      <c r="F1226" t="str">
        <f>IF(FurnitureData[[#This Row],[price]]&lt;50,"Under 50",IF(FurnitureData[[#This Row],[price]]&lt;100,"50-100",IF(FurnitureData[[#This Row],[price]]&lt;200,"100-200","Over 200")))</f>
        <v>100-200</v>
      </c>
      <c r="G1226" t="str">
        <f>IF(FurnitureData[[#This Row],[sold]]=0,"No Sales",IF(FurnitureData[[#This Row],[sold]]&lt;=10,"Low Sales",IF(FurnitureData[[#This Row],[sold]]&lt;=50,"Medium Sales","High Sales")))</f>
        <v>Low Sales</v>
      </c>
      <c r="H1226" s="1">
        <f>IF(FurnitureData[[#This Row],[price]]&gt;0,FurnitureData[[#This Row],[sold]]/FurnitureData[[#This Row],[price]],0)</f>
        <v>1.6490765171503958E-2</v>
      </c>
      <c r="I1226" s="1">
        <f>LEN(FurnitureData[[#This Row],[productTitle]])</f>
        <v>127</v>
      </c>
      <c r="J1226" s="1"/>
    </row>
    <row r="1227" spans="1:10" x14ac:dyDescent="0.3">
      <c r="A1227" s="1" t="s">
        <v>1125</v>
      </c>
      <c r="B1227" s="7">
        <v>563.48</v>
      </c>
      <c r="C1227" s="8">
        <v>22</v>
      </c>
      <c r="D1227" s="1" t="s">
        <v>5</v>
      </c>
      <c r="E1227" s="5">
        <f>FurnitureData[[#This Row],[price]]*FurnitureData[[#This Row],[sold]]</f>
        <v>12396.560000000001</v>
      </c>
      <c r="F1227" t="str">
        <f>IF(FurnitureData[[#This Row],[price]]&lt;50,"Under 50",IF(FurnitureData[[#This Row],[price]]&lt;100,"50-100",IF(FurnitureData[[#This Row],[price]]&lt;200,"100-200","Over 200")))</f>
        <v>Over 200</v>
      </c>
      <c r="G1227" t="str">
        <f>IF(FurnitureData[[#This Row],[sold]]=0,"No Sales",IF(FurnitureData[[#This Row],[sold]]&lt;=10,"Low Sales",IF(FurnitureData[[#This Row],[sold]]&lt;=50,"Medium Sales","High Sales")))</f>
        <v>Medium Sales</v>
      </c>
      <c r="H1227" s="1">
        <f>IF(FurnitureData[[#This Row],[price]]&gt;0,FurnitureData[[#This Row],[sold]]/FurnitureData[[#This Row],[price]],0)</f>
        <v>3.9043089373180948E-2</v>
      </c>
      <c r="I1227" s="1">
        <f>LEN(FurnitureData[[#This Row],[productTitle]])</f>
        <v>90</v>
      </c>
      <c r="J1227" s="1"/>
    </row>
    <row r="1228" spans="1:10" x14ac:dyDescent="0.3">
      <c r="A1228" s="1" t="s">
        <v>1126</v>
      </c>
      <c r="B1228" s="7">
        <v>62.24</v>
      </c>
      <c r="C1228" s="8">
        <v>33</v>
      </c>
      <c r="D1228" s="1" t="s">
        <v>1841</v>
      </c>
      <c r="E1228" s="5">
        <f>FurnitureData[[#This Row],[price]]*FurnitureData[[#This Row],[sold]]</f>
        <v>2053.92</v>
      </c>
      <c r="F1228" t="str">
        <f>IF(FurnitureData[[#This Row],[price]]&lt;50,"Under 50",IF(FurnitureData[[#This Row],[price]]&lt;100,"50-100",IF(FurnitureData[[#This Row],[price]]&lt;200,"100-200","Over 200")))</f>
        <v>50-100</v>
      </c>
      <c r="G1228" t="str">
        <f>IF(FurnitureData[[#This Row],[sold]]=0,"No Sales",IF(FurnitureData[[#This Row],[sold]]&lt;=10,"Low Sales",IF(FurnitureData[[#This Row],[sold]]&lt;=50,"Medium Sales","High Sales")))</f>
        <v>Medium Sales</v>
      </c>
      <c r="H1228" s="1">
        <f>IF(FurnitureData[[#This Row],[price]]&gt;0,FurnitureData[[#This Row],[sold]]/FurnitureData[[#This Row],[price]],0)</f>
        <v>0.53020565552699228</v>
      </c>
      <c r="I1228" s="1">
        <f>LEN(FurnitureData[[#This Row],[productTitle]])</f>
        <v>128</v>
      </c>
      <c r="J1228" s="1"/>
    </row>
    <row r="1229" spans="1:10" x14ac:dyDescent="0.3">
      <c r="A1229" s="1" t="s">
        <v>1127</v>
      </c>
      <c r="B1229" s="7">
        <v>48.82</v>
      </c>
      <c r="C1229" s="8">
        <v>2</v>
      </c>
      <c r="D1229" s="1" t="s">
        <v>5</v>
      </c>
      <c r="E1229" s="5">
        <f>FurnitureData[[#This Row],[price]]*FurnitureData[[#This Row],[sold]]</f>
        <v>97.64</v>
      </c>
      <c r="F1229" t="str">
        <f>IF(FurnitureData[[#This Row],[price]]&lt;50,"Under 50",IF(FurnitureData[[#This Row],[price]]&lt;100,"50-100",IF(FurnitureData[[#This Row],[price]]&lt;200,"100-200","Over 200")))</f>
        <v>Under 50</v>
      </c>
      <c r="G1229" t="str">
        <f>IF(FurnitureData[[#This Row],[sold]]=0,"No Sales",IF(FurnitureData[[#This Row],[sold]]&lt;=10,"Low Sales",IF(FurnitureData[[#This Row],[sold]]&lt;=50,"Medium Sales","High Sales")))</f>
        <v>Low Sales</v>
      </c>
      <c r="H1229" s="1">
        <f>IF(FurnitureData[[#This Row],[price]]&gt;0,FurnitureData[[#This Row],[sold]]/FurnitureData[[#This Row],[price]],0)</f>
        <v>4.0966816878328552E-2</v>
      </c>
      <c r="I1229" s="1">
        <f>LEN(FurnitureData[[#This Row],[productTitle]])</f>
        <v>128</v>
      </c>
      <c r="J1229" s="1"/>
    </row>
    <row r="1230" spans="1:10" x14ac:dyDescent="0.3">
      <c r="A1230" s="1" t="s">
        <v>1128</v>
      </c>
      <c r="B1230" s="7">
        <v>36.65</v>
      </c>
      <c r="C1230" s="8">
        <v>5</v>
      </c>
      <c r="D1230" s="1" t="s">
        <v>5</v>
      </c>
      <c r="E1230" s="5">
        <f>FurnitureData[[#This Row],[price]]*FurnitureData[[#This Row],[sold]]</f>
        <v>183.25</v>
      </c>
      <c r="F1230" t="str">
        <f>IF(FurnitureData[[#This Row],[price]]&lt;50,"Under 50",IF(FurnitureData[[#This Row],[price]]&lt;100,"50-100",IF(FurnitureData[[#This Row],[price]]&lt;200,"100-200","Over 200")))</f>
        <v>Under 50</v>
      </c>
      <c r="G1230" t="str">
        <f>IF(FurnitureData[[#This Row],[sold]]=0,"No Sales",IF(FurnitureData[[#This Row],[sold]]&lt;=10,"Low Sales",IF(FurnitureData[[#This Row],[sold]]&lt;=50,"Medium Sales","High Sales")))</f>
        <v>Low Sales</v>
      </c>
      <c r="H1230" s="1">
        <f>IF(FurnitureData[[#This Row],[price]]&gt;0,FurnitureData[[#This Row],[sold]]/FurnitureData[[#This Row],[price]],0)</f>
        <v>0.13642564802182811</v>
      </c>
      <c r="I1230" s="1">
        <f>LEN(FurnitureData[[#This Row],[productTitle]])</f>
        <v>85</v>
      </c>
      <c r="J1230" s="1"/>
    </row>
    <row r="1231" spans="1:10" x14ac:dyDescent="0.3">
      <c r="A1231" s="1" t="s">
        <v>1129</v>
      </c>
      <c r="B1231" s="7">
        <v>219.89</v>
      </c>
      <c r="C1231" s="8">
        <v>4</v>
      </c>
      <c r="D1231" s="1" t="s">
        <v>5</v>
      </c>
      <c r="E1231" s="5">
        <f>FurnitureData[[#This Row],[price]]*FurnitureData[[#This Row],[sold]]</f>
        <v>879.56</v>
      </c>
      <c r="F1231" t="str">
        <f>IF(FurnitureData[[#This Row],[price]]&lt;50,"Under 50",IF(FurnitureData[[#This Row],[price]]&lt;100,"50-100",IF(FurnitureData[[#This Row],[price]]&lt;200,"100-200","Over 200")))</f>
        <v>Over 200</v>
      </c>
      <c r="G1231" t="str">
        <f>IF(FurnitureData[[#This Row],[sold]]=0,"No Sales",IF(FurnitureData[[#This Row],[sold]]&lt;=10,"Low Sales",IF(FurnitureData[[#This Row],[sold]]&lt;=50,"Medium Sales","High Sales")))</f>
        <v>Low Sales</v>
      </c>
      <c r="H1231" s="1">
        <f>IF(FurnitureData[[#This Row],[price]]&gt;0,FurnitureData[[#This Row],[sold]]/FurnitureData[[#This Row],[price]],0)</f>
        <v>1.81909136386375E-2</v>
      </c>
      <c r="I1231" s="1">
        <f>LEN(FurnitureData[[#This Row],[productTitle]])</f>
        <v>127</v>
      </c>
      <c r="J1231" s="1"/>
    </row>
    <row r="1232" spans="1:10" x14ac:dyDescent="0.3">
      <c r="A1232" s="1" t="s">
        <v>1130</v>
      </c>
      <c r="B1232" s="7">
        <v>246.25</v>
      </c>
      <c r="C1232" s="8">
        <v>8</v>
      </c>
      <c r="D1232" s="1" t="s">
        <v>5</v>
      </c>
      <c r="E1232" s="5">
        <f>FurnitureData[[#This Row],[price]]*FurnitureData[[#This Row],[sold]]</f>
        <v>1970</v>
      </c>
      <c r="F1232" t="str">
        <f>IF(FurnitureData[[#This Row],[price]]&lt;50,"Under 50",IF(FurnitureData[[#This Row],[price]]&lt;100,"50-100",IF(FurnitureData[[#This Row],[price]]&lt;200,"100-200","Over 200")))</f>
        <v>Over 200</v>
      </c>
      <c r="G1232" t="str">
        <f>IF(FurnitureData[[#This Row],[sold]]=0,"No Sales",IF(FurnitureData[[#This Row],[sold]]&lt;=10,"Low Sales",IF(FurnitureData[[#This Row],[sold]]&lt;=50,"Medium Sales","High Sales")))</f>
        <v>Low Sales</v>
      </c>
      <c r="H1232" s="1">
        <f>IF(FurnitureData[[#This Row],[price]]&gt;0,FurnitureData[[#This Row],[sold]]/FurnitureData[[#This Row],[price]],0)</f>
        <v>3.2487309644670052E-2</v>
      </c>
      <c r="I1232" s="1">
        <f>LEN(FurnitureData[[#This Row],[productTitle]])</f>
        <v>103</v>
      </c>
      <c r="J1232" s="1"/>
    </row>
    <row r="1233" spans="1:10" x14ac:dyDescent="0.3">
      <c r="A1233" s="1" t="s">
        <v>1131</v>
      </c>
      <c r="B1233" s="7">
        <v>52.07</v>
      </c>
      <c r="C1233" s="8">
        <v>2</v>
      </c>
      <c r="D1233" s="1" t="s">
        <v>5</v>
      </c>
      <c r="E1233" s="5">
        <f>FurnitureData[[#This Row],[price]]*FurnitureData[[#This Row],[sold]]</f>
        <v>104.14</v>
      </c>
      <c r="F1233" t="str">
        <f>IF(FurnitureData[[#This Row],[price]]&lt;50,"Under 50",IF(FurnitureData[[#This Row],[price]]&lt;100,"50-100",IF(FurnitureData[[#This Row],[price]]&lt;200,"100-200","Over 200")))</f>
        <v>50-100</v>
      </c>
      <c r="G1233" t="str">
        <f>IF(FurnitureData[[#This Row],[sold]]=0,"No Sales",IF(FurnitureData[[#This Row],[sold]]&lt;=10,"Low Sales",IF(FurnitureData[[#This Row],[sold]]&lt;=50,"Medium Sales","High Sales")))</f>
        <v>Low Sales</v>
      </c>
      <c r="H1233" s="1">
        <f>IF(FurnitureData[[#This Row],[price]]&gt;0,FurnitureData[[#This Row],[sold]]/FurnitureData[[#This Row],[price]],0)</f>
        <v>3.8409832917226813E-2</v>
      </c>
      <c r="I1233" s="1">
        <f>LEN(FurnitureData[[#This Row],[productTitle]])</f>
        <v>128</v>
      </c>
      <c r="J1233" s="1"/>
    </row>
    <row r="1234" spans="1:10" x14ac:dyDescent="0.3">
      <c r="A1234" s="1" t="s">
        <v>1132</v>
      </c>
      <c r="B1234" s="7">
        <v>75.33</v>
      </c>
      <c r="C1234" s="8">
        <v>1</v>
      </c>
      <c r="D1234" s="1" t="s">
        <v>5</v>
      </c>
      <c r="E1234" s="5">
        <f>FurnitureData[[#This Row],[price]]*FurnitureData[[#This Row],[sold]]</f>
        <v>75.33</v>
      </c>
      <c r="F1234" t="str">
        <f>IF(FurnitureData[[#This Row],[price]]&lt;50,"Under 50",IF(FurnitureData[[#This Row],[price]]&lt;100,"50-100",IF(FurnitureData[[#This Row],[price]]&lt;200,"100-200","Over 200")))</f>
        <v>50-100</v>
      </c>
      <c r="G1234" t="str">
        <f>IF(FurnitureData[[#This Row],[sold]]=0,"No Sales",IF(FurnitureData[[#This Row],[sold]]&lt;=10,"Low Sales",IF(FurnitureData[[#This Row],[sold]]&lt;=50,"Medium Sales","High Sales")))</f>
        <v>Low Sales</v>
      </c>
      <c r="H1234" s="1">
        <f>IF(FurnitureData[[#This Row],[price]]&gt;0,FurnitureData[[#This Row],[sold]]/FurnitureData[[#This Row],[price]],0)</f>
        <v>1.3274923669188903E-2</v>
      </c>
      <c r="I1234" s="1">
        <f>LEN(FurnitureData[[#This Row],[productTitle]])</f>
        <v>128</v>
      </c>
      <c r="J1234" s="1"/>
    </row>
    <row r="1235" spans="1:10" x14ac:dyDescent="0.3">
      <c r="A1235" s="1" t="s">
        <v>1133</v>
      </c>
      <c r="B1235" s="7">
        <v>119.11</v>
      </c>
      <c r="C1235" s="8">
        <v>5</v>
      </c>
      <c r="D1235" s="1" t="s">
        <v>5</v>
      </c>
      <c r="E1235" s="5">
        <f>FurnitureData[[#This Row],[price]]*FurnitureData[[#This Row],[sold]]</f>
        <v>595.54999999999995</v>
      </c>
      <c r="F1235" t="str">
        <f>IF(FurnitureData[[#This Row],[price]]&lt;50,"Under 50",IF(FurnitureData[[#This Row],[price]]&lt;100,"50-100",IF(FurnitureData[[#This Row],[price]]&lt;200,"100-200","Over 200")))</f>
        <v>100-200</v>
      </c>
      <c r="G1235" t="str">
        <f>IF(FurnitureData[[#This Row],[sold]]=0,"No Sales",IF(FurnitureData[[#This Row],[sold]]&lt;=10,"Low Sales",IF(FurnitureData[[#This Row],[sold]]&lt;=50,"Medium Sales","High Sales")))</f>
        <v>Low Sales</v>
      </c>
      <c r="H1235" s="1">
        <f>IF(FurnitureData[[#This Row],[price]]&gt;0,FurnitureData[[#This Row],[sold]]/FurnitureData[[#This Row],[price]],0)</f>
        <v>4.1978003526152295E-2</v>
      </c>
      <c r="I1235" s="1">
        <f>LEN(FurnitureData[[#This Row],[productTitle]])</f>
        <v>128</v>
      </c>
      <c r="J1235" s="1"/>
    </row>
    <row r="1236" spans="1:10" x14ac:dyDescent="0.3">
      <c r="A1236" s="1" t="s">
        <v>1134</v>
      </c>
      <c r="B1236" s="7">
        <v>129.1</v>
      </c>
      <c r="C1236" s="8">
        <v>5</v>
      </c>
      <c r="D1236" s="1" t="s">
        <v>5</v>
      </c>
      <c r="E1236" s="5">
        <f>FurnitureData[[#This Row],[price]]*FurnitureData[[#This Row],[sold]]</f>
        <v>645.5</v>
      </c>
      <c r="F1236" t="str">
        <f>IF(FurnitureData[[#This Row],[price]]&lt;50,"Under 50",IF(FurnitureData[[#This Row],[price]]&lt;100,"50-100",IF(FurnitureData[[#This Row],[price]]&lt;200,"100-200","Over 200")))</f>
        <v>100-200</v>
      </c>
      <c r="G1236" t="str">
        <f>IF(FurnitureData[[#This Row],[sold]]=0,"No Sales",IF(FurnitureData[[#This Row],[sold]]&lt;=10,"Low Sales",IF(FurnitureData[[#This Row],[sold]]&lt;=50,"Medium Sales","High Sales")))</f>
        <v>Low Sales</v>
      </c>
      <c r="H1236" s="1">
        <f>IF(FurnitureData[[#This Row],[price]]&gt;0,FurnitureData[[#This Row],[sold]]/FurnitureData[[#This Row],[price]],0)</f>
        <v>3.8729666924864445E-2</v>
      </c>
      <c r="I1236" s="1">
        <f>LEN(FurnitureData[[#This Row],[productTitle]])</f>
        <v>118</v>
      </c>
      <c r="J1236" s="1"/>
    </row>
    <row r="1237" spans="1:10" x14ac:dyDescent="0.3">
      <c r="A1237" s="1" t="s">
        <v>1135</v>
      </c>
      <c r="B1237" s="7">
        <v>160.69</v>
      </c>
      <c r="C1237" s="8">
        <v>7</v>
      </c>
      <c r="D1237" s="1" t="s">
        <v>5</v>
      </c>
      <c r="E1237" s="5">
        <f>FurnitureData[[#This Row],[price]]*FurnitureData[[#This Row],[sold]]</f>
        <v>1124.83</v>
      </c>
      <c r="F1237" t="str">
        <f>IF(FurnitureData[[#This Row],[price]]&lt;50,"Under 50",IF(FurnitureData[[#This Row],[price]]&lt;100,"50-100",IF(FurnitureData[[#This Row],[price]]&lt;200,"100-200","Over 200")))</f>
        <v>100-200</v>
      </c>
      <c r="G1237" t="str">
        <f>IF(FurnitureData[[#This Row],[sold]]=0,"No Sales",IF(FurnitureData[[#This Row],[sold]]&lt;=10,"Low Sales",IF(FurnitureData[[#This Row],[sold]]&lt;=50,"Medium Sales","High Sales")))</f>
        <v>Low Sales</v>
      </c>
      <c r="H1237" s="1">
        <f>IF(FurnitureData[[#This Row],[price]]&gt;0,FurnitureData[[#This Row],[sold]]/FurnitureData[[#This Row],[price]],0)</f>
        <v>4.3562138278673224E-2</v>
      </c>
      <c r="I1237" s="1">
        <f>LEN(FurnitureData[[#This Row],[productTitle]])</f>
        <v>115</v>
      </c>
      <c r="J1237" s="1"/>
    </row>
    <row r="1238" spans="1:10" x14ac:dyDescent="0.3">
      <c r="A1238" s="1" t="s">
        <v>1136</v>
      </c>
      <c r="B1238" s="7">
        <v>6.64</v>
      </c>
      <c r="C1238" s="8">
        <v>2</v>
      </c>
      <c r="D1238" s="1" t="s">
        <v>5</v>
      </c>
      <c r="E1238" s="5">
        <f>FurnitureData[[#This Row],[price]]*FurnitureData[[#This Row],[sold]]</f>
        <v>13.28</v>
      </c>
      <c r="F1238" t="str">
        <f>IF(FurnitureData[[#This Row],[price]]&lt;50,"Under 50",IF(FurnitureData[[#This Row],[price]]&lt;100,"50-100",IF(FurnitureData[[#This Row],[price]]&lt;200,"100-200","Over 200")))</f>
        <v>Under 50</v>
      </c>
      <c r="G1238" t="str">
        <f>IF(FurnitureData[[#This Row],[sold]]=0,"No Sales",IF(FurnitureData[[#This Row],[sold]]&lt;=10,"Low Sales",IF(FurnitureData[[#This Row],[sold]]&lt;=50,"Medium Sales","High Sales")))</f>
        <v>Low Sales</v>
      </c>
      <c r="H1238" s="1">
        <f>IF(FurnitureData[[#This Row],[price]]&gt;0,FurnitureData[[#This Row],[sold]]/FurnitureData[[#This Row],[price]],0)</f>
        <v>0.30120481927710846</v>
      </c>
      <c r="I1238" s="1">
        <f>LEN(FurnitureData[[#This Row],[productTitle]])</f>
        <v>128</v>
      </c>
      <c r="J1238" s="1"/>
    </row>
    <row r="1239" spans="1:10" x14ac:dyDescent="0.3">
      <c r="A1239" s="1" t="s">
        <v>991</v>
      </c>
      <c r="B1239" s="7">
        <v>142.84</v>
      </c>
      <c r="C1239" s="8">
        <v>0</v>
      </c>
      <c r="D1239" s="1" t="s">
        <v>5</v>
      </c>
      <c r="E1239" s="5">
        <f>FurnitureData[[#This Row],[price]]*FurnitureData[[#This Row],[sold]]</f>
        <v>0</v>
      </c>
      <c r="F1239" t="str">
        <f>IF(FurnitureData[[#This Row],[price]]&lt;50,"Under 50",IF(FurnitureData[[#This Row],[price]]&lt;100,"50-100",IF(FurnitureData[[#This Row],[price]]&lt;200,"100-200","Over 200")))</f>
        <v>100-200</v>
      </c>
      <c r="G1239" t="str">
        <f>IF(FurnitureData[[#This Row],[sold]]=0,"No Sales",IF(FurnitureData[[#This Row],[sold]]&lt;=10,"Low Sales",IF(FurnitureData[[#This Row],[sold]]&lt;=50,"Medium Sales","High Sales")))</f>
        <v>No Sales</v>
      </c>
      <c r="H1239" s="1">
        <f>IF(FurnitureData[[#This Row],[price]]&gt;0,FurnitureData[[#This Row],[sold]]/FurnitureData[[#This Row],[price]],0)</f>
        <v>0</v>
      </c>
      <c r="I1239" s="1">
        <f>LEN(FurnitureData[[#This Row],[productTitle]])</f>
        <v>120</v>
      </c>
      <c r="J1239" s="1"/>
    </row>
    <row r="1240" spans="1:10" x14ac:dyDescent="0.3">
      <c r="A1240" s="1" t="s">
        <v>1137</v>
      </c>
      <c r="B1240" s="7">
        <v>177.48</v>
      </c>
      <c r="C1240" s="8">
        <v>12</v>
      </c>
      <c r="D1240" s="1" t="s">
        <v>5</v>
      </c>
      <c r="E1240" s="5">
        <f>FurnitureData[[#This Row],[price]]*FurnitureData[[#This Row],[sold]]</f>
        <v>2129.7599999999998</v>
      </c>
      <c r="F1240" t="str">
        <f>IF(FurnitureData[[#This Row],[price]]&lt;50,"Under 50",IF(FurnitureData[[#This Row],[price]]&lt;100,"50-100",IF(FurnitureData[[#This Row],[price]]&lt;200,"100-200","Over 200")))</f>
        <v>100-200</v>
      </c>
      <c r="G1240" t="str">
        <f>IF(FurnitureData[[#This Row],[sold]]=0,"No Sales",IF(FurnitureData[[#This Row],[sold]]&lt;=10,"Low Sales",IF(FurnitureData[[#This Row],[sold]]&lt;=50,"Medium Sales","High Sales")))</f>
        <v>Medium Sales</v>
      </c>
      <c r="H1240" s="1">
        <f>IF(FurnitureData[[#This Row],[price]]&gt;0,FurnitureData[[#This Row],[sold]]/FurnitureData[[#This Row],[price]],0)</f>
        <v>6.7613252197430695E-2</v>
      </c>
      <c r="I1240" s="1">
        <f>LEN(FurnitureData[[#This Row],[productTitle]])</f>
        <v>121</v>
      </c>
      <c r="J1240" s="1"/>
    </row>
    <row r="1241" spans="1:10" x14ac:dyDescent="0.3">
      <c r="A1241" s="1" t="s">
        <v>1138</v>
      </c>
      <c r="B1241" s="7">
        <v>1.34</v>
      </c>
      <c r="C1241" s="8">
        <v>9</v>
      </c>
      <c r="D1241" s="1" t="s">
        <v>5</v>
      </c>
      <c r="E1241" s="5">
        <f>FurnitureData[[#This Row],[price]]*FurnitureData[[#This Row],[sold]]</f>
        <v>12.06</v>
      </c>
      <c r="F1241" t="str">
        <f>IF(FurnitureData[[#This Row],[price]]&lt;50,"Under 50",IF(FurnitureData[[#This Row],[price]]&lt;100,"50-100",IF(FurnitureData[[#This Row],[price]]&lt;200,"100-200","Over 200")))</f>
        <v>Under 50</v>
      </c>
      <c r="G1241" t="str">
        <f>IF(FurnitureData[[#This Row],[sold]]=0,"No Sales",IF(FurnitureData[[#This Row],[sold]]&lt;=10,"Low Sales",IF(FurnitureData[[#This Row],[sold]]&lt;=50,"Medium Sales","High Sales")))</f>
        <v>Low Sales</v>
      </c>
      <c r="H1241" s="1">
        <f>IF(FurnitureData[[#This Row],[price]]&gt;0,FurnitureData[[#This Row],[sold]]/FurnitureData[[#This Row],[price]],0)</f>
        <v>6.7164179104477606</v>
      </c>
      <c r="I1241" s="1">
        <f>LEN(FurnitureData[[#This Row],[productTitle]])</f>
        <v>75</v>
      </c>
      <c r="J1241" s="1"/>
    </row>
    <row r="1242" spans="1:10" x14ac:dyDescent="0.3">
      <c r="A1242" s="1" t="s">
        <v>1139</v>
      </c>
      <c r="B1242" s="7">
        <v>33.659999999999997</v>
      </c>
      <c r="C1242" s="8">
        <v>6</v>
      </c>
      <c r="D1242" s="1" t="s">
        <v>5</v>
      </c>
      <c r="E1242" s="5">
        <f>FurnitureData[[#This Row],[price]]*FurnitureData[[#This Row],[sold]]</f>
        <v>201.95999999999998</v>
      </c>
      <c r="F1242" t="str">
        <f>IF(FurnitureData[[#This Row],[price]]&lt;50,"Under 50",IF(FurnitureData[[#This Row],[price]]&lt;100,"50-100",IF(FurnitureData[[#This Row],[price]]&lt;200,"100-200","Over 200")))</f>
        <v>Under 50</v>
      </c>
      <c r="G1242" t="str">
        <f>IF(FurnitureData[[#This Row],[sold]]=0,"No Sales",IF(FurnitureData[[#This Row],[sold]]&lt;=10,"Low Sales",IF(FurnitureData[[#This Row],[sold]]&lt;=50,"Medium Sales","High Sales")))</f>
        <v>Low Sales</v>
      </c>
      <c r="H1242" s="1">
        <f>IF(FurnitureData[[#This Row],[price]]&gt;0,FurnitureData[[#This Row],[sold]]/FurnitureData[[#This Row],[price]],0)</f>
        <v>0.17825311942959005</v>
      </c>
      <c r="I1242" s="1">
        <f>LEN(FurnitureData[[#This Row],[productTitle]])</f>
        <v>118</v>
      </c>
      <c r="J1242" s="1"/>
    </row>
    <row r="1243" spans="1:10" x14ac:dyDescent="0.3">
      <c r="A1243" s="1" t="s">
        <v>1140</v>
      </c>
      <c r="B1243" s="7">
        <v>204.31</v>
      </c>
      <c r="C1243" s="8">
        <v>7</v>
      </c>
      <c r="D1243" s="1" t="s">
        <v>5</v>
      </c>
      <c r="E1243" s="5">
        <f>FurnitureData[[#This Row],[price]]*FurnitureData[[#This Row],[sold]]</f>
        <v>1430.17</v>
      </c>
      <c r="F1243" t="str">
        <f>IF(FurnitureData[[#This Row],[price]]&lt;50,"Under 50",IF(FurnitureData[[#This Row],[price]]&lt;100,"50-100",IF(FurnitureData[[#This Row],[price]]&lt;200,"100-200","Over 200")))</f>
        <v>Over 200</v>
      </c>
      <c r="G1243" t="str">
        <f>IF(FurnitureData[[#This Row],[sold]]=0,"No Sales",IF(FurnitureData[[#This Row],[sold]]&lt;=10,"Low Sales",IF(FurnitureData[[#This Row],[sold]]&lt;=50,"Medium Sales","High Sales")))</f>
        <v>Low Sales</v>
      </c>
      <c r="H1243" s="1">
        <f>IF(FurnitureData[[#This Row],[price]]&gt;0,FurnitureData[[#This Row],[sold]]/FurnitureData[[#This Row],[price]],0)</f>
        <v>3.4261661201115949E-2</v>
      </c>
      <c r="I1243" s="1">
        <f>LEN(FurnitureData[[#This Row],[productTitle]])</f>
        <v>115</v>
      </c>
      <c r="J1243" s="1"/>
    </row>
    <row r="1244" spans="1:10" x14ac:dyDescent="0.3">
      <c r="A1244" s="1" t="s">
        <v>1141</v>
      </c>
      <c r="B1244" s="7">
        <v>5.49</v>
      </c>
      <c r="C1244" s="8">
        <v>64</v>
      </c>
      <c r="D1244" s="1" t="s">
        <v>5</v>
      </c>
      <c r="E1244" s="5">
        <f>FurnitureData[[#This Row],[price]]*FurnitureData[[#This Row],[sold]]</f>
        <v>351.36</v>
      </c>
      <c r="F1244" t="str">
        <f>IF(FurnitureData[[#This Row],[price]]&lt;50,"Under 50",IF(FurnitureData[[#This Row],[price]]&lt;100,"50-100",IF(FurnitureData[[#This Row],[price]]&lt;200,"100-200","Over 200")))</f>
        <v>Under 50</v>
      </c>
      <c r="G1244" t="str">
        <f>IF(FurnitureData[[#This Row],[sold]]=0,"No Sales",IF(FurnitureData[[#This Row],[sold]]&lt;=10,"Low Sales",IF(FurnitureData[[#This Row],[sold]]&lt;=50,"Medium Sales","High Sales")))</f>
        <v>High Sales</v>
      </c>
      <c r="H1244" s="1">
        <f>IF(FurnitureData[[#This Row],[price]]&gt;0,FurnitureData[[#This Row],[sold]]/FurnitureData[[#This Row],[price]],0)</f>
        <v>11.657559198542804</v>
      </c>
      <c r="I1244" s="1">
        <f>LEN(FurnitureData[[#This Row],[productTitle]])</f>
        <v>128</v>
      </c>
      <c r="J1244" s="1"/>
    </row>
    <row r="1245" spans="1:10" x14ac:dyDescent="0.3">
      <c r="A1245" s="1" t="s">
        <v>1142</v>
      </c>
      <c r="B1245" s="7">
        <v>27.08</v>
      </c>
      <c r="C1245" s="8">
        <v>15</v>
      </c>
      <c r="D1245" s="1" t="s">
        <v>1842</v>
      </c>
      <c r="E1245" s="5">
        <f>FurnitureData[[#This Row],[price]]*FurnitureData[[#This Row],[sold]]</f>
        <v>406.2</v>
      </c>
      <c r="F1245" t="str">
        <f>IF(FurnitureData[[#This Row],[price]]&lt;50,"Under 50",IF(FurnitureData[[#This Row],[price]]&lt;100,"50-100",IF(FurnitureData[[#This Row],[price]]&lt;200,"100-200","Over 200")))</f>
        <v>Under 50</v>
      </c>
      <c r="G1245" t="str">
        <f>IF(FurnitureData[[#This Row],[sold]]=0,"No Sales",IF(FurnitureData[[#This Row],[sold]]&lt;=10,"Low Sales",IF(FurnitureData[[#This Row],[sold]]&lt;=50,"Medium Sales","High Sales")))</f>
        <v>Medium Sales</v>
      </c>
      <c r="H1245" s="1">
        <f>IF(FurnitureData[[#This Row],[price]]&gt;0,FurnitureData[[#This Row],[sold]]/FurnitureData[[#This Row],[price]],0)</f>
        <v>0.55391432791728212</v>
      </c>
      <c r="I1245" s="1">
        <f>LEN(FurnitureData[[#This Row],[productTitle]])</f>
        <v>127</v>
      </c>
      <c r="J1245" s="1"/>
    </row>
    <row r="1246" spans="1:10" x14ac:dyDescent="0.3">
      <c r="A1246" s="1" t="s">
        <v>1143</v>
      </c>
      <c r="B1246" s="7">
        <v>165.67</v>
      </c>
      <c r="C1246" s="8">
        <v>6</v>
      </c>
      <c r="D1246" s="1" t="s">
        <v>5</v>
      </c>
      <c r="E1246" s="5">
        <f>FurnitureData[[#This Row],[price]]*FurnitureData[[#This Row],[sold]]</f>
        <v>994.02</v>
      </c>
      <c r="F1246" t="str">
        <f>IF(FurnitureData[[#This Row],[price]]&lt;50,"Under 50",IF(FurnitureData[[#This Row],[price]]&lt;100,"50-100",IF(FurnitureData[[#This Row],[price]]&lt;200,"100-200","Over 200")))</f>
        <v>100-200</v>
      </c>
      <c r="G1246" t="str">
        <f>IF(FurnitureData[[#This Row],[sold]]=0,"No Sales",IF(FurnitureData[[#This Row],[sold]]&lt;=10,"Low Sales",IF(FurnitureData[[#This Row],[sold]]&lt;=50,"Medium Sales","High Sales")))</f>
        <v>Low Sales</v>
      </c>
      <c r="H1246" s="1">
        <f>IF(FurnitureData[[#This Row],[price]]&gt;0,FurnitureData[[#This Row],[sold]]/FurnitureData[[#This Row],[price]],0)</f>
        <v>3.6216575119212897E-2</v>
      </c>
      <c r="I1246" s="1">
        <f>LEN(FurnitureData[[#This Row],[productTitle]])</f>
        <v>126</v>
      </c>
      <c r="J1246" s="1"/>
    </row>
    <row r="1247" spans="1:10" x14ac:dyDescent="0.3">
      <c r="A1247" s="1" t="s">
        <v>1144</v>
      </c>
      <c r="B1247" s="7">
        <v>81.41</v>
      </c>
      <c r="C1247" s="8">
        <v>8</v>
      </c>
      <c r="D1247" s="1" t="s">
        <v>5</v>
      </c>
      <c r="E1247" s="5">
        <f>FurnitureData[[#This Row],[price]]*FurnitureData[[#This Row],[sold]]</f>
        <v>651.28</v>
      </c>
      <c r="F1247" t="str">
        <f>IF(FurnitureData[[#This Row],[price]]&lt;50,"Under 50",IF(FurnitureData[[#This Row],[price]]&lt;100,"50-100",IF(FurnitureData[[#This Row],[price]]&lt;200,"100-200","Over 200")))</f>
        <v>50-100</v>
      </c>
      <c r="G1247" t="str">
        <f>IF(FurnitureData[[#This Row],[sold]]=0,"No Sales",IF(FurnitureData[[#This Row],[sold]]&lt;=10,"Low Sales",IF(FurnitureData[[#This Row],[sold]]&lt;=50,"Medium Sales","High Sales")))</f>
        <v>Low Sales</v>
      </c>
      <c r="H1247" s="1">
        <f>IF(FurnitureData[[#This Row],[price]]&gt;0,FurnitureData[[#This Row],[sold]]/FurnitureData[[#This Row],[price]],0)</f>
        <v>9.8268026041026899E-2</v>
      </c>
      <c r="I1247" s="1">
        <f>LEN(FurnitureData[[#This Row],[productTitle]])</f>
        <v>128</v>
      </c>
      <c r="J1247" s="1"/>
    </row>
    <row r="1248" spans="1:10" x14ac:dyDescent="0.3">
      <c r="A1248" s="1" t="s">
        <v>1145</v>
      </c>
      <c r="B1248" s="7">
        <v>36.33</v>
      </c>
      <c r="C1248" s="8">
        <v>8</v>
      </c>
      <c r="D1248" s="1" t="s">
        <v>5</v>
      </c>
      <c r="E1248" s="5">
        <f>FurnitureData[[#This Row],[price]]*FurnitureData[[#This Row],[sold]]</f>
        <v>290.64</v>
      </c>
      <c r="F1248" t="str">
        <f>IF(FurnitureData[[#This Row],[price]]&lt;50,"Under 50",IF(FurnitureData[[#This Row],[price]]&lt;100,"50-100",IF(FurnitureData[[#This Row],[price]]&lt;200,"100-200","Over 200")))</f>
        <v>Under 50</v>
      </c>
      <c r="G1248" t="str">
        <f>IF(FurnitureData[[#This Row],[sold]]=0,"No Sales",IF(FurnitureData[[#This Row],[sold]]&lt;=10,"Low Sales",IF(FurnitureData[[#This Row],[sold]]&lt;=50,"Medium Sales","High Sales")))</f>
        <v>Low Sales</v>
      </c>
      <c r="H1248" s="1">
        <f>IF(FurnitureData[[#This Row],[price]]&gt;0,FurnitureData[[#This Row],[sold]]/FurnitureData[[#This Row],[price]],0)</f>
        <v>0.2202036884117809</v>
      </c>
      <c r="I1248" s="1">
        <f>LEN(FurnitureData[[#This Row],[productTitle]])</f>
        <v>74</v>
      </c>
      <c r="J1248" s="1"/>
    </row>
    <row r="1249" spans="1:10" x14ac:dyDescent="0.3">
      <c r="A1249" s="1" t="s">
        <v>1146</v>
      </c>
      <c r="B1249" s="7">
        <v>90</v>
      </c>
      <c r="C1249" s="8">
        <v>1</v>
      </c>
      <c r="D1249" s="1" t="s">
        <v>5</v>
      </c>
      <c r="E1249" s="5">
        <f>FurnitureData[[#This Row],[price]]*FurnitureData[[#This Row],[sold]]</f>
        <v>90</v>
      </c>
      <c r="F1249" t="str">
        <f>IF(FurnitureData[[#This Row],[price]]&lt;50,"Under 50",IF(FurnitureData[[#This Row],[price]]&lt;100,"50-100",IF(FurnitureData[[#This Row],[price]]&lt;200,"100-200","Over 200")))</f>
        <v>50-100</v>
      </c>
      <c r="G1249" t="str">
        <f>IF(FurnitureData[[#This Row],[sold]]=0,"No Sales",IF(FurnitureData[[#This Row],[sold]]&lt;=10,"Low Sales",IF(FurnitureData[[#This Row],[sold]]&lt;=50,"Medium Sales","High Sales")))</f>
        <v>Low Sales</v>
      </c>
      <c r="H1249" s="1">
        <f>IF(FurnitureData[[#This Row],[price]]&gt;0,FurnitureData[[#This Row],[sold]]/FurnitureData[[#This Row],[price]],0)</f>
        <v>1.1111111111111112E-2</v>
      </c>
      <c r="I1249" s="1">
        <f>LEN(FurnitureData[[#This Row],[productTitle]])</f>
        <v>128</v>
      </c>
      <c r="J1249" s="1"/>
    </row>
    <row r="1250" spans="1:10" x14ac:dyDescent="0.3">
      <c r="A1250" s="1" t="s">
        <v>1147</v>
      </c>
      <c r="B1250" s="7">
        <v>47.9</v>
      </c>
      <c r="C1250" s="8">
        <v>3</v>
      </c>
      <c r="D1250" s="1" t="s">
        <v>5</v>
      </c>
      <c r="E1250" s="5">
        <f>FurnitureData[[#This Row],[price]]*FurnitureData[[#This Row],[sold]]</f>
        <v>143.69999999999999</v>
      </c>
      <c r="F1250" t="str">
        <f>IF(FurnitureData[[#This Row],[price]]&lt;50,"Under 50",IF(FurnitureData[[#This Row],[price]]&lt;100,"50-100",IF(FurnitureData[[#This Row],[price]]&lt;200,"100-200","Over 200")))</f>
        <v>Under 50</v>
      </c>
      <c r="G1250" t="str">
        <f>IF(FurnitureData[[#This Row],[sold]]=0,"No Sales",IF(FurnitureData[[#This Row],[sold]]&lt;=10,"Low Sales",IF(FurnitureData[[#This Row],[sold]]&lt;=50,"Medium Sales","High Sales")))</f>
        <v>Low Sales</v>
      </c>
      <c r="H1250" s="1">
        <f>IF(FurnitureData[[#This Row],[price]]&gt;0,FurnitureData[[#This Row],[sold]]/FurnitureData[[#This Row],[price]],0)</f>
        <v>6.2630480167014613E-2</v>
      </c>
      <c r="I1250" s="1">
        <f>LEN(FurnitureData[[#This Row],[productTitle]])</f>
        <v>93</v>
      </c>
      <c r="J1250" s="1"/>
    </row>
    <row r="1251" spans="1:10" x14ac:dyDescent="0.3">
      <c r="A1251" s="1" t="s">
        <v>1148</v>
      </c>
      <c r="B1251" s="7">
        <v>190.14</v>
      </c>
      <c r="C1251" s="8">
        <v>3</v>
      </c>
      <c r="D1251" s="1" t="s">
        <v>5</v>
      </c>
      <c r="E1251" s="5">
        <f>FurnitureData[[#This Row],[price]]*FurnitureData[[#This Row],[sold]]</f>
        <v>570.41999999999996</v>
      </c>
      <c r="F1251" t="str">
        <f>IF(FurnitureData[[#This Row],[price]]&lt;50,"Under 50",IF(FurnitureData[[#This Row],[price]]&lt;100,"50-100",IF(FurnitureData[[#This Row],[price]]&lt;200,"100-200","Over 200")))</f>
        <v>100-200</v>
      </c>
      <c r="G1251" t="str">
        <f>IF(FurnitureData[[#This Row],[sold]]=0,"No Sales",IF(FurnitureData[[#This Row],[sold]]&lt;=10,"Low Sales",IF(FurnitureData[[#This Row],[sold]]&lt;=50,"Medium Sales","High Sales")))</f>
        <v>Low Sales</v>
      </c>
      <c r="H1251" s="1">
        <f>IF(FurnitureData[[#This Row],[price]]&gt;0,FurnitureData[[#This Row],[sold]]/FurnitureData[[#This Row],[price]],0)</f>
        <v>1.5777847901546231E-2</v>
      </c>
      <c r="I1251" s="1">
        <f>LEN(FurnitureData[[#This Row],[productTitle]])</f>
        <v>126</v>
      </c>
      <c r="J1251" s="1"/>
    </row>
    <row r="1252" spans="1:10" x14ac:dyDescent="0.3">
      <c r="A1252" s="1" t="s">
        <v>1149</v>
      </c>
      <c r="B1252" s="7">
        <v>99.09</v>
      </c>
      <c r="C1252" s="8">
        <v>9</v>
      </c>
      <c r="D1252" s="1" t="s">
        <v>5</v>
      </c>
      <c r="E1252" s="5">
        <f>FurnitureData[[#This Row],[price]]*FurnitureData[[#This Row],[sold]]</f>
        <v>891.81000000000006</v>
      </c>
      <c r="F1252" t="str">
        <f>IF(FurnitureData[[#This Row],[price]]&lt;50,"Under 50",IF(FurnitureData[[#This Row],[price]]&lt;100,"50-100",IF(FurnitureData[[#This Row],[price]]&lt;200,"100-200","Over 200")))</f>
        <v>50-100</v>
      </c>
      <c r="G1252" t="str">
        <f>IF(FurnitureData[[#This Row],[sold]]=0,"No Sales",IF(FurnitureData[[#This Row],[sold]]&lt;=10,"Low Sales",IF(FurnitureData[[#This Row],[sold]]&lt;=50,"Medium Sales","High Sales")))</f>
        <v>Low Sales</v>
      </c>
      <c r="H1252" s="1">
        <f>IF(FurnitureData[[#This Row],[price]]&gt;0,FurnitureData[[#This Row],[sold]]/FurnitureData[[#This Row],[price]],0)</f>
        <v>9.0826521344232511E-2</v>
      </c>
      <c r="I1252" s="1">
        <f>LEN(FurnitureData[[#This Row],[productTitle]])</f>
        <v>125</v>
      </c>
      <c r="J1252" s="1"/>
    </row>
    <row r="1253" spans="1:10" x14ac:dyDescent="0.3">
      <c r="A1253" s="1" t="s">
        <v>1150</v>
      </c>
      <c r="B1253" s="7">
        <v>54.99</v>
      </c>
      <c r="C1253" s="8">
        <v>11</v>
      </c>
      <c r="D1253" s="1" t="s">
        <v>1843</v>
      </c>
      <c r="E1253" s="5">
        <f>FurnitureData[[#This Row],[price]]*FurnitureData[[#This Row],[sold]]</f>
        <v>604.89</v>
      </c>
      <c r="F1253" t="str">
        <f>IF(FurnitureData[[#This Row],[price]]&lt;50,"Under 50",IF(FurnitureData[[#This Row],[price]]&lt;100,"50-100",IF(FurnitureData[[#This Row],[price]]&lt;200,"100-200","Over 200")))</f>
        <v>50-100</v>
      </c>
      <c r="G1253" t="str">
        <f>IF(FurnitureData[[#This Row],[sold]]=0,"No Sales",IF(FurnitureData[[#This Row],[sold]]&lt;=10,"Low Sales",IF(FurnitureData[[#This Row],[sold]]&lt;=50,"Medium Sales","High Sales")))</f>
        <v>Medium Sales</v>
      </c>
      <c r="H1253" s="1">
        <f>IF(FurnitureData[[#This Row],[price]]&gt;0,FurnitureData[[#This Row],[sold]]/FurnitureData[[#This Row],[price]],0)</f>
        <v>0.2000363702491362</v>
      </c>
      <c r="I1253" s="1">
        <f>LEN(FurnitureData[[#This Row],[productTitle]])</f>
        <v>117</v>
      </c>
      <c r="J1253" s="1"/>
    </row>
    <row r="1254" spans="1:10" x14ac:dyDescent="0.3">
      <c r="A1254" s="1" t="s">
        <v>1151</v>
      </c>
      <c r="B1254" s="7">
        <v>65.58</v>
      </c>
      <c r="C1254" s="8">
        <v>4</v>
      </c>
      <c r="D1254" s="1" t="s">
        <v>5</v>
      </c>
      <c r="E1254" s="5">
        <f>FurnitureData[[#This Row],[price]]*FurnitureData[[#This Row],[sold]]</f>
        <v>262.32</v>
      </c>
      <c r="F1254" t="str">
        <f>IF(FurnitureData[[#This Row],[price]]&lt;50,"Under 50",IF(FurnitureData[[#This Row],[price]]&lt;100,"50-100",IF(FurnitureData[[#This Row],[price]]&lt;200,"100-200","Over 200")))</f>
        <v>50-100</v>
      </c>
      <c r="G1254" t="str">
        <f>IF(FurnitureData[[#This Row],[sold]]=0,"No Sales",IF(FurnitureData[[#This Row],[sold]]&lt;=10,"Low Sales",IF(FurnitureData[[#This Row],[sold]]&lt;=50,"Medium Sales","High Sales")))</f>
        <v>Low Sales</v>
      </c>
      <c r="H1254" s="1">
        <f>IF(FurnitureData[[#This Row],[price]]&gt;0,FurnitureData[[#This Row],[sold]]/FurnitureData[[#This Row],[price]],0)</f>
        <v>6.0994205550472705E-2</v>
      </c>
      <c r="I1254" s="1">
        <f>LEN(FurnitureData[[#This Row],[productTitle]])</f>
        <v>122</v>
      </c>
      <c r="J1254" s="1"/>
    </row>
    <row r="1255" spans="1:10" x14ac:dyDescent="0.3">
      <c r="A1255" s="1" t="s">
        <v>1152</v>
      </c>
      <c r="B1255" s="7">
        <v>166.31</v>
      </c>
      <c r="C1255" s="8">
        <v>6</v>
      </c>
      <c r="D1255" s="1" t="s">
        <v>5</v>
      </c>
      <c r="E1255" s="5">
        <f>FurnitureData[[#This Row],[price]]*FurnitureData[[#This Row],[sold]]</f>
        <v>997.86</v>
      </c>
      <c r="F1255" t="str">
        <f>IF(FurnitureData[[#This Row],[price]]&lt;50,"Under 50",IF(FurnitureData[[#This Row],[price]]&lt;100,"50-100",IF(FurnitureData[[#This Row],[price]]&lt;200,"100-200","Over 200")))</f>
        <v>100-200</v>
      </c>
      <c r="G1255" t="str">
        <f>IF(FurnitureData[[#This Row],[sold]]=0,"No Sales",IF(FurnitureData[[#This Row],[sold]]&lt;=10,"Low Sales",IF(FurnitureData[[#This Row],[sold]]&lt;=50,"Medium Sales","High Sales")))</f>
        <v>Low Sales</v>
      </c>
      <c r="H1255" s="1">
        <f>IF(FurnitureData[[#This Row],[price]]&gt;0,FurnitureData[[#This Row],[sold]]/FurnitureData[[#This Row],[price]],0)</f>
        <v>3.6077205219169024E-2</v>
      </c>
      <c r="I1255" s="1">
        <f>LEN(FurnitureData[[#This Row],[productTitle]])</f>
        <v>125</v>
      </c>
      <c r="J1255" s="1"/>
    </row>
    <row r="1256" spans="1:10" x14ac:dyDescent="0.3">
      <c r="A1256" s="1" t="s">
        <v>1153</v>
      </c>
      <c r="B1256" s="7">
        <v>119</v>
      </c>
      <c r="C1256" s="8">
        <v>2</v>
      </c>
      <c r="D1256" s="1" t="s">
        <v>5</v>
      </c>
      <c r="E1256" s="5">
        <f>FurnitureData[[#This Row],[price]]*FurnitureData[[#This Row],[sold]]</f>
        <v>238</v>
      </c>
      <c r="F1256" t="str">
        <f>IF(FurnitureData[[#This Row],[price]]&lt;50,"Under 50",IF(FurnitureData[[#This Row],[price]]&lt;100,"50-100",IF(FurnitureData[[#This Row],[price]]&lt;200,"100-200","Over 200")))</f>
        <v>100-200</v>
      </c>
      <c r="G1256" t="str">
        <f>IF(FurnitureData[[#This Row],[sold]]=0,"No Sales",IF(FurnitureData[[#This Row],[sold]]&lt;=10,"Low Sales",IF(FurnitureData[[#This Row],[sold]]&lt;=50,"Medium Sales","High Sales")))</f>
        <v>Low Sales</v>
      </c>
      <c r="H1256" s="1">
        <f>IF(FurnitureData[[#This Row],[price]]&gt;0,FurnitureData[[#This Row],[sold]]/FurnitureData[[#This Row],[price]],0)</f>
        <v>1.680672268907563E-2</v>
      </c>
      <c r="I1256" s="1">
        <f>LEN(FurnitureData[[#This Row],[productTitle]])</f>
        <v>123</v>
      </c>
      <c r="J1256" s="1"/>
    </row>
    <row r="1257" spans="1:10" x14ac:dyDescent="0.3">
      <c r="A1257" s="1" t="s">
        <v>1154</v>
      </c>
      <c r="B1257" s="7">
        <v>212.13</v>
      </c>
      <c r="C1257" s="8">
        <v>2</v>
      </c>
      <c r="D1257" s="1" t="s">
        <v>5</v>
      </c>
      <c r="E1257" s="5">
        <f>FurnitureData[[#This Row],[price]]*FurnitureData[[#This Row],[sold]]</f>
        <v>424.26</v>
      </c>
      <c r="F1257" t="str">
        <f>IF(FurnitureData[[#This Row],[price]]&lt;50,"Under 50",IF(FurnitureData[[#This Row],[price]]&lt;100,"50-100",IF(FurnitureData[[#This Row],[price]]&lt;200,"100-200","Over 200")))</f>
        <v>Over 200</v>
      </c>
      <c r="G1257" t="str">
        <f>IF(FurnitureData[[#This Row],[sold]]=0,"No Sales",IF(FurnitureData[[#This Row],[sold]]&lt;=10,"Low Sales",IF(FurnitureData[[#This Row],[sold]]&lt;=50,"Medium Sales","High Sales")))</f>
        <v>Low Sales</v>
      </c>
      <c r="H1257" s="1">
        <f>IF(FurnitureData[[#This Row],[price]]&gt;0,FurnitureData[[#This Row],[sold]]/FurnitureData[[#This Row],[price]],0)</f>
        <v>9.4281808325083673E-3</v>
      </c>
      <c r="I1257" s="1">
        <f>LEN(FurnitureData[[#This Row],[productTitle]])</f>
        <v>111</v>
      </c>
      <c r="J1257" s="1"/>
    </row>
    <row r="1258" spans="1:10" x14ac:dyDescent="0.3">
      <c r="A1258" s="1" t="s">
        <v>1155</v>
      </c>
      <c r="B1258" s="7">
        <v>264.01</v>
      </c>
      <c r="C1258" s="8">
        <v>1</v>
      </c>
      <c r="D1258" s="1" t="s">
        <v>5</v>
      </c>
      <c r="E1258" s="5">
        <f>FurnitureData[[#This Row],[price]]*FurnitureData[[#This Row],[sold]]</f>
        <v>264.01</v>
      </c>
      <c r="F1258" t="str">
        <f>IF(FurnitureData[[#This Row],[price]]&lt;50,"Under 50",IF(FurnitureData[[#This Row],[price]]&lt;100,"50-100",IF(FurnitureData[[#This Row],[price]]&lt;200,"100-200","Over 200")))</f>
        <v>Over 200</v>
      </c>
      <c r="G1258" t="str">
        <f>IF(FurnitureData[[#This Row],[sold]]=0,"No Sales",IF(FurnitureData[[#This Row],[sold]]&lt;=10,"Low Sales",IF(FurnitureData[[#This Row],[sold]]&lt;=50,"Medium Sales","High Sales")))</f>
        <v>Low Sales</v>
      </c>
      <c r="H1258" s="1">
        <f>IF(FurnitureData[[#This Row],[price]]&gt;0,FurnitureData[[#This Row],[sold]]/FurnitureData[[#This Row],[price]],0)</f>
        <v>3.7877353130563239E-3</v>
      </c>
      <c r="I1258" s="1">
        <f>LEN(FurnitureData[[#This Row],[productTitle]])</f>
        <v>124</v>
      </c>
      <c r="J1258" s="1"/>
    </row>
    <row r="1259" spans="1:10" x14ac:dyDescent="0.3">
      <c r="A1259" s="1" t="s">
        <v>1156</v>
      </c>
      <c r="B1259" s="7">
        <v>65.81</v>
      </c>
      <c r="C1259" s="8">
        <v>21</v>
      </c>
      <c r="D1259" s="1" t="s">
        <v>5</v>
      </c>
      <c r="E1259" s="5">
        <f>FurnitureData[[#This Row],[price]]*FurnitureData[[#This Row],[sold]]</f>
        <v>1382.01</v>
      </c>
      <c r="F1259" t="str">
        <f>IF(FurnitureData[[#This Row],[price]]&lt;50,"Under 50",IF(FurnitureData[[#This Row],[price]]&lt;100,"50-100",IF(FurnitureData[[#This Row],[price]]&lt;200,"100-200","Over 200")))</f>
        <v>50-100</v>
      </c>
      <c r="G1259" t="str">
        <f>IF(FurnitureData[[#This Row],[sold]]=0,"No Sales",IF(FurnitureData[[#This Row],[sold]]&lt;=10,"Low Sales",IF(FurnitureData[[#This Row],[sold]]&lt;=50,"Medium Sales","High Sales")))</f>
        <v>Medium Sales</v>
      </c>
      <c r="H1259" s="1">
        <f>IF(FurnitureData[[#This Row],[price]]&gt;0,FurnitureData[[#This Row],[sold]]/FurnitureData[[#This Row],[price]],0)</f>
        <v>0.31910044066251331</v>
      </c>
      <c r="I1259" s="1">
        <f>LEN(FurnitureData[[#This Row],[productTitle]])</f>
        <v>126</v>
      </c>
      <c r="J1259" s="1"/>
    </row>
    <row r="1260" spans="1:10" x14ac:dyDescent="0.3">
      <c r="A1260" s="1" t="s">
        <v>1157</v>
      </c>
      <c r="B1260" s="7">
        <v>89.84</v>
      </c>
      <c r="C1260" s="8">
        <v>2</v>
      </c>
      <c r="D1260" s="1" t="s">
        <v>5</v>
      </c>
      <c r="E1260" s="5">
        <f>FurnitureData[[#This Row],[price]]*FurnitureData[[#This Row],[sold]]</f>
        <v>179.68</v>
      </c>
      <c r="F1260" t="str">
        <f>IF(FurnitureData[[#This Row],[price]]&lt;50,"Under 50",IF(FurnitureData[[#This Row],[price]]&lt;100,"50-100",IF(FurnitureData[[#This Row],[price]]&lt;200,"100-200","Over 200")))</f>
        <v>50-100</v>
      </c>
      <c r="G1260" t="str">
        <f>IF(FurnitureData[[#This Row],[sold]]=0,"No Sales",IF(FurnitureData[[#This Row],[sold]]&lt;=10,"Low Sales",IF(FurnitureData[[#This Row],[sold]]&lt;=50,"Medium Sales","High Sales")))</f>
        <v>Low Sales</v>
      </c>
      <c r="H1260" s="1">
        <f>IF(FurnitureData[[#This Row],[price]]&gt;0,FurnitureData[[#This Row],[sold]]/FurnitureData[[#This Row],[price]],0)</f>
        <v>2.2261798753339269E-2</v>
      </c>
      <c r="I1260" s="1">
        <f>LEN(FurnitureData[[#This Row],[productTitle]])</f>
        <v>111</v>
      </c>
      <c r="J1260" s="1"/>
    </row>
    <row r="1261" spans="1:10" x14ac:dyDescent="0.3">
      <c r="A1261" s="1" t="s">
        <v>1158</v>
      </c>
      <c r="B1261" s="7">
        <v>100.69</v>
      </c>
      <c r="C1261" s="8">
        <v>1</v>
      </c>
      <c r="D1261" s="1" t="s">
        <v>5</v>
      </c>
      <c r="E1261" s="5">
        <f>FurnitureData[[#This Row],[price]]*FurnitureData[[#This Row],[sold]]</f>
        <v>100.69</v>
      </c>
      <c r="F1261" t="str">
        <f>IF(FurnitureData[[#This Row],[price]]&lt;50,"Under 50",IF(FurnitureData[[#This Row],[price]]&lt;100,"50-100",IF(FurnitureData[[#This Row],[price]]&lt;200,"100-200","Over 200")))</f>
        <v>100-200</v>
      </c>
      <c r="G1261" t="str">
        <f>IF(FurnitureData[[#This Row],[sold]]=0,"No Sales",IF(FurnitureData[[#This Row],[sold]]&lt;=10,"Low Sales",IF(FurnitureData[[#This Row],[sold]]&lt;=50,"Medium Sales","High Sales")))</f>
        <v>Low Sales</v>
      </c>
      <c r="H1261" s="1">
        <f>IF(FurnitureData[[#This Row],[price]]&gt;0,FurnitureData[[#This Row],[sold]]/FurnitureData[[#This Row],[price]],0)</f>
        <v>9.9314728374217901E-3</v>
      </c>
      <c r="I1261" s="1">
        <f>LEN(FurnitureData[[#This Row],[productTitle]])</f>
        <v>123</v>
      </c>
      <c r="J1261" s="1"/>
    </row>
    <row r="1262" spans="1:10" x14ac:dyDescent="0.3">
      <c r="A1262" s="1" t="s">
        <v>1159</v>
      </c>
      <c r="B1262" s="7">
        <v>166.59</v>
      </c>
      <c r="C1262" s="8">
        <v>3</v>
      </c>
      <c r="D1262" s="1" t="s">
        <v>5</v>
      </c>
      <c r="E1262" s="5">
        <f>FurnitureData[[#This Row],[price]]*FurnitureData[[#This Row],[sold]]</f>
        <v>499.77</v>
      </c>
      <c r="F1262" t="str">
        <f>IF(FurnitureData[[#This Row],[price]]&lt;50,"Under 50",IF(FurnitureData[[#This Row],[price]]&lt;100,"50-100",IF(FurnitureData[[#This Row],[price]]&lt;200,"100-200","Over 200")))</f>
        <v>100-200</v>
      </c>
      <c r="G1262" t="str">
        <f>IF(FurnitureData[[#This Row],[sold]]=0,"No Sales",IF(FurnitureData[[#This Row],[sold]]&lt;=10,"Low Sales",IF(FurnitureData[[#This Row],[sold]]&lt;=50,"Medium Sales","High Sales")))</f>
        <v>Low Sales</v>
      </c>
      <c r="H1262" s="1">
        <f>IF(FurnitureData[[#This Row],[price]]&gt;0,FurnitureData[[#This Row],[sold]]/FurnitureData[[#This Row],[price]],0)</f>
        <v>1.8008283810552854E-2</v>
      </c>
      <c r="I1262" s="1">
        <f>LEN(FurnitureData[[#This Row],[productTitle]])</f>
        <v>122</v>
      </c>
      <c r="J1262" s="1"/>
    </row>
    <row r="1263" spans="1:10" x14ac:dyDescent="0.3">
      <c r="A1263" s="1" t="s">
        <v>1160</v>
      </c>
      <c r="B1263" s="7">
        <v>134.55000000000001</v>
      </c>
      <c r="C1263" s="8">
        <v>7</v>
      </c>
      <c r="D1263" s="1" t="s">
        <v>5</v>
      </c>
      <c r="E1263" s="5">
        <f>FurnitureData[[#This Row],[price]]*FurnitureData[[#This Row],[sold]]</f>
        <v>941.85000000000014</v>
      </c>
      <c r="F1263" t="str">
        <f>IF(FurnitureData[[#This Row],[price]]&lt;50,"Under 50",IF(FurnitureData[[#This Row],[price]]&lt;100,"50-100",IF(FurnitureData[[#This Row],[price]]&lt;200,"100-200","Over 200")))</f>
        <v>100-200</v>
      </c>
      <c r="G1263" t="str">
        <f>IF(FurnitureData[[#This Row],[sold]]=0,"No Sales",IF(FurnitureData[[#This Row],[sold]]&lt;=10,"Low Sales",IF(FurnitureData[[#This Row],[sold]]&lt;=50,"Medium Sales","High Sales")))</f>
        <v>Low Sales</v>
      </c>
      <c r="H1263" s="1">
        <f>IF(FurnitureData[[#This Row],[price]]&gt;0,FurnitureData[[#This Row],[sold]]/FurnitureData[[#This Row],[price]],0)</f>
        <v>5.2025269416573761E-2</v>
      </c>
      <c r="I1263" s="1">
        <f>LEN(FurnitureData[[#This Row],[productTitle]])</f>
        <v>128</v>
      </c>
      <c r="J1263" s="1"/>
    </row>
    <row r="1264" spans="1:10" x14ac:dyDescent="0.3">
      <c r="A1264" s="1" t="s">
        <v>1161</v>
      </c>
      <c r="B1264" s="7">
        <v>44.62</v>
      </c>
      <c r="C1264" s="8">
        <v>4</v>
      </c>
      <c r="D1264" s="1" t="s">
        <v>5</v>
      </c>
      <c r="E1264" s="5">
        <f>FurnitureData[[#This Row],[price]]*FurnitureData[[#This Row],[sold]]</f>
        <v>178.48</v>
      </c>
      <c r="F1264" t="str">
        <f>IF(FurnitureData[[#This Row],[price]]&lt;50,"Under 50",IF(FurnitureData[[#This Row],[price]]&lt;100,"50-100",IF(FurnitureData[[#This Row],[price]]&lt;200,"100-200","Over 200")))</f>
        <v>Under 50</v>
      </c>
      <c r="G1264" t="str">
        <f>IF(FurnitureData[[#This Row],[sold]]=0,"No Sales",IF(FurnitureData[[#This Row],[sold]]&lt;=10,"Low Sales",IF(FurnitureData[[#This Row],[sold]]&lt;=50,"Medium Sales","High Sales")))</f>
        <v>Low Sales</v>
      </c>
      <c r="H1264" s="1">
        <f>IF(FurnitureData[[#This Row],[price]]&gt;0,FurnitureData[[#This Row],[sold]]/FurnitureData[[#This Row],[price]],0)</f>
        <v>8.964589870013448E-2</v>
      </c>
      <c r="I1264" s="1">
        <f>LEN(FurnitureData[[#This Row],[productTitle]])</f>
        <v>82</v>
      </c>
      <c r="J1264" s="1"/>
    </row>
    <row r="1265" spans="1:10" x14ac:dyDescent="0.3">
      <c r="A1265" s="1" t="s">
        <v>1162</v>
      </c>
      <c r="B1265" s="7">
        <v>410.38</v>
      </c>
      <c r="C1265" s="8">
        <v>2</v>
      </c>
      <c r="D1265" s="1" t="s">
        <v>5</v>
      </c>
      <c r="E1265" s="5">
        <f>FurnitureData[[#This Row],[price]]*FurnitureData[[#This Row],[sold]]</f>
        <v>820.76</v>
      </c>
      <c r="F1265" t="str">
        <f>IF(FurnitureData[[#This Row],[price]]&lt;50,"Under 50",IF(FurnitureData[[#This Row],[price]]&lt;100,"50-100",IF(FurnitureData[[#This Row],[price]]&lt;200,"100-200","Over 200")))</f>
        <v>Over 200</v>
      </c>
      <c r="G1265" t="str">
        <f>IF(FurnitureData[[#This Row],[sold]]=0,"No Sales",IF(FurnitureData[[#This Row],[sold]]&lt;=10,"Low Sales",IF(FurnitureData[[#This Row],[sold]]&lt;=50,"Medium Sales","High Sales")))</f>
        <v>Low Sales</v>
      </c>
      <c r="H1265" s="1">
        <f>IF(FurnitureData[[#This Row],[price]]&gt;0,FurnitureData[[#This Row],[sold]]/FurnitureData[[#This Row],[price]],0)</f>
        <v>4.8735318485306298E-3</v>
      </c>
      <c r="I1265" s="1">
        <f>LEN(FurnitureData[[#This Row],[productTitle]])</f>
        <v>128</v>
      </c>
      <c r="J1265" s="1"/>
    </row>
    <row r="1266" spans="1:10" x14ac:dyDescent="0.3">
      <c r="A1266" s="1" t="s">
        <v>1163</v>
      </c>
      <c r="B1266" s="7">
        <v>281.82</v>
      </c>
      <c r="C1266" s="8">
        <v>4</v>
      </c>
      <c r="D1266" s="1" t="s">
        <v>5</v>
      </c>
      <c r="E1266" s="5">
        <f>FurnitureData[[#This Row],[price]]*FurnitureData[[#This Row],[sold]]</f>
        <v>1127.28</v>
      </c>
      <c r="F1266" t="str">
        <f>IF(FurnitureData[[#This Row],[price]]&lt;50,"Under 50",IF(FurnitureData[[#This Row],[price]]&lt;100,"50-100",IF(FurnitureData[[#This Row],[price]]&lt;200,"100-200","Over 200")))</f>
        <v>Over 200</v>
      </c>
      <c r="G1266" t="str">
        <f>IF(FurnitureData[[#This Row],[sold]]=0,"No Sales",IF(FurnitureData[[#This Row],[sold]]&lt;=10,"Low Sales",IF(FurnitureData[[#This Row],[sold]]&lt;=50,"Medium Sales","High Sales")))</f>
        <v>Low Sales</v>
      </c>
      <c r="H1266" s="1">
        <f>IF(FurnitureData[[#This Row],[price]]&gt;0,FurnitureData[[#This Row],[sold]]/FurnitureData[[#This Row],[price]],0)</f>
        <v>1.4193456816407636E-2</v>
      </c>
      <c r="I1266" s="1">
        <f>LEN(FurnitureData[[#This Row],[productTitle]])</f>
        <v>126</v>
      </c>
      <c r="J1266" s="1"/>
    </row>
    <row r="1267" spans="1:10" x14ac:dyDescent="0.3">
      <c r="A1267" s="1" t="s">
        <v>1164</v>
      </c>
      <c r="B1267" s="7">
        <v>26.5</v>
      </c>
      <c r="C1267" s="8">
        <v>63</v>
      </c>
      <c r="D1267" s="1" t="s">
        <v>5</v>
      </c>
      <c r="E1267" s="5">
        <f>FurnitureData[[#This Row],[price]]*FurnitureData[[#This Row],[sold]]</f>
        <v>1669.5</v>
      </c>
      <c r="F1267" t="str">
        <f>IF(FurnitureData[[#This Row],[price]]&lt;50,"Under 50",IF(FurnitureData[[#This Row],[price]]&lt;100,"50-100",IF(FurnitureData[[#This Row],[price]]&lt;200,"100-200","Over 200")))</f>
        <v>Under 50</v>
      </c>
      <c r="G1267" t="str">
        <f>IF(FurnitureData[[#This Row],[sold]]=0,"No Sales",IF(FurnitureData[[#This Row],[sold]]&lt;=10,"Low Sales",IF(FurnitureData[[#This Row],[sold]]&lt;=50,"Medium Sales","High Sales")))</f>
        <v>High Sales</v>
      </c>
      <c r="H1267" s="1">
        <f>IF(FurnitureData[[#This Row],[price]]&gt;0,FurnitureData[[#This Row],[sold]]/FurnitureData[[#This Row],[price]],0)</f>
        <v>2.3773584905660377</v>
      </c>
      <c r="I1267" s="1">
        <f>LEN(FurnitureData[[#This Row],[productTitle]])</f>
        <v>127</v>
      </c>
      <c r="J1267" s="1"/>
    </row>
    <row r="1268" spans="1:10" x14ac:dyDescent="0.3">
      <c r="A1268" s="1" t="s">
        <v>1165</v>
      </c>
      <c r="B1268" s="7">
        <v>248.97</v>
      </c>
      <c r="C1268" s="8">
        <v>1</v>
      </c>
      <c r="D1268" s="1" t="s">
        <v>5</v>
      </c>
      <c r="E1268" s="5">
        <f>FurnitureData[[#This Row],[price]]*FurnitureData[[#This Row],[sold]]</f>
        <v>248.97</v>
      </c>
      <c r="F1268" t="str">
        <f>IF(FurnitureData[[#This Row],[price]]&lt;50,"Under 50",IF(FurnitureData[[#This Row],[price]]&lt;100,"50-100",IF(FurnitureData[[#This Row],[price]]&lt;200,"100-200","Over 200")))</f>
        <v>Over 200</v>
      </c>
      <c r="G1268" t="str">
        <f>IF(FurnitureData[[#This Row],[sold]]=0,"No Sales",IF(FurnitureData[[#This Row],[sold]]&lt;=10,"Low Sales",IF(FurnitureData[[#This Row],[sold]]&lt;=50,"Medium Sales","High Sales")))</f>
        <v>Low Sales</v>
      </c>
      <c r="H1268" s="1">
        <f>IF(FurnitureData[[#This Row],[price]]&gt;0,FurnitureData[[#This Row],[sold]]/FurnitureData[[#This Row],[price]],0)</f>
        <v>4.0165481784954007E-3</v>
      </c>
      <c r="I1268" s="1">
        <f>LEN(FurnitureData[[#This Row],[productTitle]])</f>
        <v>116</v>
      </c>
      <c r="J1268" s="1"/>
    </row>
    <row r="1269" spans="1:10" x14ac:dyDescent="0.3">
      <c r="A1269" s="1" t="s">
        <v>1166</v>
      </c>
      <c r="B1269" s="7">
        <v>134.04</v>
      </c>
      <c r="C1269" s="8">
        <v>1</v>
      </c>
      <c r="D1269" s="1" t="s">
        <v>5</v>
      </c>
      <c r="E1269" s="5">
        <f>FurnitureData[[#This Row],[price]]*FurnitureData[[#This Row],[sold]]</f>
        <v>134.04</v>
      </c>
      <c r="F1269" t="str">
        <f>IF(FurnitureData[[#This Row],[price]]&lt;50,"Under 50",IF(FurnitureData[[#This Row],[price]]&lt;100,"50-100",IF(FurnitureData[[#This Row],[price]]&lt;200,"100-200","Over 200")))</f>
        <v>100-200</v>
      </c>
      <c r="G1269" t="str">
        <f>IF(FurnitureData[[#This Row],[sold]]=0,"No Sales",IF(FurnitureData[[#This Row],[sold]]&lt;=10,"Low Sales",IF(FurnitureData[[#This Row],[sold]]&lt;=50,"Medium Sales","High Sales")))</f>
        <v>Low Sales</v>
      </c>
      <c r="H1269" s="1">
        <f>IF(FurnitureData[[#This Row],[price]]&gt;0,FurnitureData[[#This Row],[sold]]/FurnitureData[[#This Row],[price]],0)</f>
        <v>7.4604595643091619E-3</v>
      </c>
      <c r="I1269" s="1">
        <f>LEN(FurnitureData[[#This Row],[productTitle]])</f>
        <v>128</v>
      </c>
      <c r="J1269" s="1"/>
    </row>
    <row r="1270" spans="1:10" x14ac:dyDescent="0.3">
      <c r="A1270" s="1" t="s">
        <v>1167</v>
      </c>
      <c r="B1270" s="7">
        <v>32.19</v>
      </c>
      <c r="C1270" s="8">
        <v>0</v>
      </c>
      <c r="D1270" s="1" t="s">
        <v>5</v>
      </c>
      <c r="E1270" s="5">
        <f>FurnitureData[[#This Row],[price]]*FurnitureData[[#This Row],[sold]]</f>
        <v>0</v>
      </c>
      <c r="F1270" t="str">
        <f>IF(FurnitureData[[#This Row],[price]]&lt;50,"Under 50",IF(FurnitureData[[#This Row],[price]]&lt;100,"50-100",IF(FurnitureData[[#This Row],[price]]&lt;200,"100-200","Over 200")))</f>
        <v>Under 50</v>
      </c>
      <c r="G1270" t="str">
        <f>IF(FurnitureData[[#This Row],[sold]]=0,"No Sales",IF(FurnitureData[[#This Row],[sold]]&lt;=10,"Low Sales",IF(FurnitureData[[#This Row],[sold]]&lt;=50,"Medium Sales","High Sales")))</f>
        <v>No Sales</v>
      </c>
      <c r="H1270" s="1">
        <f>IF(FurnitureData[[#This Row],[price]]&gt;0,FurnitureData[[#This Row],[sold]]/FurnitureData[[#This Row],[price]],0)</f>
        <v>0</v>
      </c>
      <c r="I1270" s="1">
        <f>LEN(FurnitureData[[#This Row],[productTitle]])</f>
        <v>113</v>
      </c>
      <c r="J1270" s="1"/>
    </row>
    <row r="1271" spans="1:10" x14ac:dyDescent="0.3">
      <c r="A1271" s="1" t="s">
        <v>1168</v>
      </c>
      <c r="B1271" s="7">
        <v>13.94</v>
      </c>
      <c r="C1271" s="8">
        <v>14</v>
      </c>
      <c r="D1271" s="1" t="s">
        <v>1830</v>
      </c>
      <c r="E1271" s="5">
        <f>FurnitureData[[#This Row],[price]]*FurnitureData[[#This Row],[sold]]</f>
        <v>195.16</v>
      </c>
      <c r="F1271" t="str">
        <f>IF(FurnitureData[[#This Row],[price]]&lt;50,"Under 50",IF(FurnitureData[[#This Row],[price]]&lt;100,"50-100",IF(FurnitureData[[#This Row],[price]]&lt;200,"100-200","Over 200")))</f>
        <v>Under 50</v>
      </c>
      <c r="G1271" t="str">
        <f>IF(FurnitureData[[#This Row],[sold]]=0,"No Sales",IF(FurnitureData[[#This Row],[sold]]&lt;=10,"Low Sales",IF(FurnitureData[[#This Row],[sold]]&lt;=50,"Medium Sales","High Sales")))</f>
        <v>Medium Sales</v>
      </c>
      <c r="H1271" s="1">
        <f>IF(FurnitureData[[#This Row],[price]]&gt;0,FurnitureData[[#This Row],[sold]]/FurnitureData[[#This Row],[price]],0)</f>
        <v>1.0043041606886658</v>
      </c>
      <c r="I1271" s="1">
        <f>LEN(FurnitureData[[#This Row],[productTitle]])</f>
        <v>88</v>
      </c>
      <c r="J1271" s="1"/>
    </row>
    <row r="1272" spans="1:10" x14ac:dyDescent="0.3">
      <c r="A1272" s="1" t="s">
        <v>1169</v>
      </c>
      <c r="B1272" s="7">
        <v>15</v>
      </c>
      <c r="C1272" s="8">
        <v>37</v>
      </c>
      <c r="D1272" s="1" t="s">
        <v>1844</v>
      </c>
      <c r="E1272" s="5">
        <f>FurnitureData[[#This Row],[price]]*FurnitureData[[#This Row],[sold]]</f>
        <v>555</v>
      </c>
      <c r="F1272" t="str">
        <f>IF(FurnitureData[[#This Row],[price]]&lt;50,"Under 50",IF(FurnitureData[[#This Row],[price]]&lt;100,"50-100",IF(FurnitureData[[#This Row],[price]]&lt;200,"100-200","Over 200")))</f>
        <v>Under 50</v>
      </c>
      <c r="G1272" t="str">
        <f>IF(FurnitureData[[#This Row],[sold]]=0,"No Sales",IF(FurnitureData[[#This Row],[sold]]&lt;=10,"Low Sales",IF(FurnitureData[[#This Row],[sold]]&lt;=50,"Medium Sales","High Sales")))</f>
        <v>Medium Sales</v>
      </c>
      <c r="H1272" s="1">
        <f>IF(FurnitureData[[#This Row],[price]]&gt;0,FurnitureData[[#This Row],[sold]]/FurnitureData[[#This Row],[price]],0)</f>
        <v>2.4666666666666668</v>
      </c>
      <c r="I1272" s="1">
        <f>LEN(FurnitureData[[#This Row],[productTitle]])</f>
        <v>127</v>
      </c>
      <c r="J1272" s="1"/>
    </row>
    <row r="1273" spans="1:10" x14ac:dyDescent="0.3">
      <c r="A1273" s="1" t="s">
        <v>1170</v>
      </c>
      <c r="B1273" s="7">
        <v>156.99</v>
      </c>
      <c r="C1273" s="8">
        <v>2</v>
      </c>
      <c r="D1273" s="1" t="s">
        <v>5</v>
      </c>
      <c r="E1273" s="5">
        <f>FurnitureData[[#This Row],[price]]*FurnitureData[[#This Row],[sold]]</f>
        <v>313.98</v>
      </c>
      <c r="F1273" t="str">
        <f>IF(FurnitureData[[#This Row],[price]]&lt;50,"Under 50",IF(FurnitureData[[#This Row],[price]]&lt;100,"50-100",IF(FurnitureData[[#This Row],[price]]&lt;200,"100-200","Over 200")))</f>
        <v>100-200</v>
      </c>
      <c r="G1273" t="str">
        <f>IF(FurnitureData[[#This Row],[sold]]=0,"No Sales",IF(FurnitureData[[#This Row],[sold]]&lt;=10,"Low Sales",IF(FurnitureData[[#This Row],[sold]]&lt;=50,"Medium Sales","High Sales")))</f>
        <v>Low Sales</v>
      </c>
      <c r="H1273" s="1">
        <f>IF(FurnitureData[[#This Row],[price]]&gt;0,FurnitureData[[#This Row],[sold]]/FurnitureData[[#This Row],[price]],0)</f>
        <v>1.2739664946811897E-2</v>
      </c>
      <c r="I1273" s="1">
        <f>LEN(FurnitureData[[#This Row],[productTitle]])</f>
        <v>105</v>
      </c>
      <c r="J1273" s="1"/>
    </row>
    <row r="1274" spans="1:10" x14ac:dyDescent="0.3">
      <c r="A1274" s="1" t="s">
        <v>1171</v>
      </c>
      <c r="B1274" s="7">
        <v>546.01</v>
      </c>
      <c r="C1274" s="8">
        <v>4</v>
      </c>
      <c r="D1274" s="1" t="s">
        <v>5</v>
      </c>
      <c r="E1274" s="5">
        <f>FurnitureData[[#This Row],[price]]*FurnitureData[[#This Row],[sold]]</f>
        <v>2184.04</v>
      </c>
      <c r="F1274" t="str">
        <f>IF(FurnitureData[[#This Row],[price]]&lt;50,"Under 50",IF(FurnitureData[[#This Row],[price]]&lt;100,"50-100",IF(FurnitureData[[#This Row],[price]]&lt;200,"100-200","Over 200")))</f>
        <v>Over 200</v>
      </c>
      <c r="G1274" t="str">
        <f>IF(FurnitureData[[#This Row],[sold]]=0,"No Sales",IF(FurnitureData[[#This Row],[sold]]&lt;=10,"Low Sales",IF(FurnitureData[[#This Row],[sold]]&lt;=50,"Medium Sales","High Sales")))</f>
        <v>Low Sales</v>
      </c>
      <c r="H1274" s="1">
        <f>IF(FurnitureData[[#This Row],[price]]&gt;0,FurnitureData[[#This Row],[sold]]/FurnitureData[[#This Row],[price]],0)</f>
        <v>7.3258731525063644E-3</v>
      </c>
      <c r="I1274" s="1">
        <f>LEN(FurnitureData[[#This Row],[productTitle]])</f>
        <v>127</v>
      </c>
      <c r="J1274" s="1"/>
    </row>
    <row r="1275" spans="1:10" x14ac:dyDescent="0.3">
      <c r="A1275" s="1" t="s">
        <v>651</v>
      </c>
      <c r="B1275" s="7">
        <v>190.42</v>
      </c>
      <c r="C1275" s="8">
        <v>0</v>
      </c>
      <c r="D1275" s="1" t="s">
        <v>5</v>
      </c>
      <c r="E1275" s="5">
        <f>FurnitureData[[#This Row],[price]]*FurnitureData[[#This Row],[sold]]</f>
        <v>0</v>
      </c>
      <c r="F1275" t="str">
        <f>IF(FurnitureData[[#This Row],[price]]&lt;50,"Under 50",IF(FurnitureData[[#This Row],[price]]&lt;100,"50-100",IF(FurnitureData[[#This Row],[price]]&lt;200,"100-200","Over 200")))</f>
        <v>100-200</v>
      </c>
      <c r="G1275" t="str">
        <f>IF(FurnitureData[[#This Row],[sold]]=0,"No Sales",IF(FurnitureData[[#This Row],[sold]]&lt;=10,"Low Sales",IF(FurnitureData[[#This Row],[sold]]&lt;=50,"Medium Sales","High Sales")))</f>
        <v>No Sales</v>
      </c>
      <c r="H1275" s="1">
        <f>IF(FurnitureData[[#This Row],[price]]&gt;0,FurnitureData[[#This Row],[sold]]/FurnitureData[[#This Row],[price]],0)</f>
        <v>0</v>
      </c>
      <c r="I1275" s="1">
        <f>LEN(FurnitureData[[#This Row],[productTitle]])</f>
        <v>124</v>
      </c>
      <c r="J1275" s="1"/>
    </row>
    <row r="1276" spans="1:10" x14ac:dyDescent="0.3">
      <c r="A1276" s="1" t="s">
        <v>1172</v>
      </c>
      <c r="B1276" s="7">
        <v>217.42</v>
      </c>
      <c r="C1276" s="8">
        <v>2</v>
      </c>
      <c r="D1276" s="1" t="s">
        <v>5</v>
      </c>
      <c r="E1276" s="5">
        <f>FurnitureData[[#This Row],[price]]*FurnitureData[[#This Row],[sold]]</f>
        <v>434.84</v>
      </c>
      <c r="F1276" t="str">
        <f>IF(FurnitureData[[#This Row],[price]]&lt;50,"Under 50",IF(FurnitureData[[#This Row],[price]]&lt;100,"50-100",IF(FurnitureData[[#This Row],[price]]&lt;200,"100-200","Over 200")))</f>
        <v>Over 200</v>
      </c>
      <c r="G1276" t="str">
        <f>IF(FurnitureData[[#This Row],[sold]]=0,"No Sales",IF(FurnitureData[[#This Row],[sold]]&lt;=10,"Low Sales",IF(FurnitureData[[#This Row],[sold]]&lt;=50,"Medium Sales","High Sales")))</f>
        <v>Low Sales</v>
      </c>
      <c r="H1276" s="1">
        <f>IF(FurnitureData[[#This Row],[price]]&gt;0,FurnitureData[[#This Row],[sold]]/FurnitureData[[#This Row],[price]],0)</f>
        <v>9.198785760279644E-3</v>
      </c>
      <c r="I1276" s="1">
        <f>LEN(FurnitureData[[#This Row],[productTitle]])</f>
        <v>56</v>
      </c>
      <c r="J1276" s="1"/>
    </row>
    <row r="1277" spans="1:10" x14ac:dyDescent="0.3">
      <c r="A1277" s="1" t="s">
        <v>1173</v>
      </c>
      <c r="B1277" s="7">
        <v>110.32</v>
      </c>
      <c r="C1277" s="8">
        <v>2</v>
      </c>
      <c r="D1277" s="1" t="s">
        <v>5</v>
      </c>
      <c r="E1277" s="5">
        <f>FurnitureData[[#This Row],[price]]*FurnitureData[[#This Row],[sold]]</f>
        <v>220.64</v>
      </c>
      <c r="F1277" t="str">
        <f>IF(FurnitureData[[#This Row],[price]]&lt;50,"Under 50",IF(FurnitureData[[#This Row],[price]]&lt;100,"50-100",IF(FurnitureData[[#This Row],[price]]&lt;200,"100-200","Over 200")))</f>
        <v>100-200</v>
      </c>
      <c r="G1277" t="str">
        <f>IF(FurnitureData[[#This Row],[sold]]=0,"No Sales",IF(FurnitureData[[#This Row],[sold]]&lt;=10,"Low Sales",IF(FurnitureData[[#This Row],[sold]]&lt;=50,"Medium Sales","High Sales")))</f>
        <v>Low Sales</v>
      </c>
      <c r="H1277" s="1">
        <f>IF(FurnitureData[[#This Row],[price]]&gt;0,FurnitureData[[#This Row],[sold]]/FurnitureData[[#This Row],[price]],0)</f>
        <v>1.8129079042784629E-2</v>
      </c>
      <c r="I1277" s="1">
        <f>LEN(FurnitureData[[#This Row],[productTitle]])</f>
        <v>121</v>
      </c>
      <c r="J1277" s="1"/>
    </row>
    <row r="1278" spans="1:10" x14ac:dyDescent="0.3">
      <c r="A1278" s="1" t="s">
        <v>1174</v>
      </c>
      <c r="B1278" s="7">
        <v>149.29</v>
      </c>
      <c r="C1278" s="8">
        <v>5</v>
      </c>
      <c r="D1278" s="1" t="s">
        <v>5</v>
      </c>
      <c r="E1278" s="5">
        <f>FurnitureData[[#This Row],[price]]*FurnitureData[[#This Row],[sold]]</f>
        <v>746.44999999999993</v>
      </c>
      <c r="F1278" t="str">
        <f>IF(FurnitureData[[#This Row],[price]]&lt;50,"Under 50",IF(FurnitureData[[#This Row],[price]]&lt;100,"50-100",IF(FurnitureData[[#This Row],[price]]&lt;200,"100-200","Over 200")))</f>
        <v>100-200</v>
      </c>
      <c r="G1278" t="str">
        <f>IF(FurnitureData[[#This Row],[sold]]=0,"No Sales",IF(FurnitureData[[#This Row],[sold]]&lt;=10,"Low Sales",IF(FurnitureData[[#This Row],[sold]]&lt;=50,"Medium Sales","High Sales")))</f>
        <v>Low Sales</v>
      </c>
      <c r="H1278" s="1">
        <f>IF(FurnitureData[[#This Row],[price]]&gt;0,FurnitureData[[#This Row],[sold]]/FurnitureData[[#This Row],[price]],0)</f>
        <v>3.3491861477660929E-2</v>
      </c>
      <c r="I1278" s="1">
        <f>LEN(FurnitureData[[#This Row],[productTitle]])</f>
        <v>96</v>
      </c>
      <c r="J1278" s="1"/>
    </row>
    <row r="1279" spans="1:10" x14ac:dyDescent="0.3">
      <c r="A1279" s="1" t="s">
        <v>1175</v>
      </c>
      <c r="B1279" s="7">
        <v>55.98</v>
      </c>
      <c r="C1279" s="8">
        <v>17</v>
      </c>
      <c r="D1279" s="1" t="s">
        <v>5</v>
      </c>
      <c r="E1279" s="5">
        <f>FurnitureData[[#This Row],[price]]*FurnitureData[[#This Row],[sold]]</f>
        <v>951.66</v>
      </c>
      <c r="F1279" t="str">
        <f>IF(FurnitureData[[#This Row],[price]]&lt;50,"Under 50",IF(FurnitureData[[#This Row],[price]]&lt;100,"50-100",IF(FurnitureData[[#This Row],[price]]&lt;200,"100-200","Over 200")))</f>
        <v>50-100</v>
      </c>
      <c r="G1279" t="str">
        <f>IF(FurnitureData[[#This Row],[sold]]=0,"No Sales",IF(FurnitureData[[#This Row],[sold]]&lt;=10,"Low Sales",IF(FurnitureData[[#This Row],[sold]]&lt;=50,"Medium Sales","High Sales")))</f>
        <v>Medium Sales</v>
      </c>
      <c r="H1279" s="1">
        <f>IF(FurnitureData[[#This Row],[price]]&gt;0,FurnitureData[[#This Row],[sold]]/FurnitureData[[#This Row],[price]],0)</f>
        <v>0.30367988567345483</v>
      </c>
      <c r="I1279" s="1">
        <f>LEN(FurnitureData[[#This Row],[productTitle]])</f>
        <v>123</v>
      </c>
      <c r="J1279" s="1"/>
    </row>
    <row r="1280" spans="1:10" x14ac:dyDescent="0.3">
      <c r="A1280" s="1" t="s">
        <v>1176</v>
      </c>
      <c r="B1280" s="7">
        <v>6.01</v>
      </c>
      <c r="C1280" s="8">
        <v>16</v>
      </c>
      <c r="D1280" s="1" t="s">
        <v>5</v>
      </c>
      <c r="E1280" s="5">
        <f>FurnitureData[[#This Row],[price]]*FurnitureData[[#This Row],[sold]]</f>
        <v>96.16</v>
      </c>
      <c r="F1280" t="str">
        <f>IF(FurnitureData[[#This Row],[price]]&lt;50,"Under 50",IF(FurnitureData[[#This Row],[price]]&lt;100,"50-100",IF(FurnitureData[[#This Row],[price]]&lt;200,"100-200","Over 200")))</f>
        <v>Under 50</v>
      </c>
      <c r="G1280" t="str">
        <f>IF(FurnitureData[[#This Row],[sold]]=0,"No Sales",IF(FurnitureData[[#This Row],[sold]]&lt;=10,"Low Sales",IF(FurnitureData[[#This Row],[sold]]&lt;=50,"Medium Sales","High Sales")))</f>
        <v>Medium Sales</v>
      </c>
      <c r="H1280" s="1">
        <f>IF(FurnitureData[[#This Row],[price]]&gt;0,FurnitureData[[#This Row],[sold]]/FurnitureData[[#This Row],[price]],0)</f>
        <v>2.6622296173044928</v>
      </c>
      <c r="I1280" s="1">
        <f>LEN(FurnitureData[[#This Row],[productTitle]])</f>
        <v>121</v>
      </c>
      <c r="J1280" s="1"/>
    </row>
    <row r="1281" spans="1:10" x14ac:dyDescent="0.3">
      <c r="A1281" s="1" t="s">
        <v>1177</v>
      </c>
      <c r="B1281" s="7">
        <v>187.97</v>
      </c>
      <c r="C1281" s="8">
        <v>5</v>
      </c>
      <c r="D1281" s="1" t="s">
        <v>5</v>
      </c>
      <c r="E1281" s="5">
        <f>FurnitureData[[#This Row],[price]]*FurnitureData[[#This Row],[sold]]</f>
        <v>939.85</v>
      </c>
      <c r="F1281" t="str">
        <f>IF(FurnitureData[[#This Row],[price]]&lt;50,"Under 50",IF(FurnitureData[[#This Row],[price]]&lt;100,"50-100",IF(FurnitureData[[#This Row],[price]]&lt;200,"100-200","Over 200")))</f>
        <v>100-200</v>
      </c>
      <c r="G1281" t="str">
        <f>IF(FurnitureData[[#This Row],[sold]]=0,"No Sales",IF(FurnitureData[[#This Row],[sold]]&lt;=10,"Low Sales",IF(FurnitureData[[#This Row],[sold]]&lt;=50,"Medium Sales","High Sales")))</f>
        <v>Low Sales</v>
      </c>
      <c r="H1281" s="1">
        <f>IF(FurnitureData[[#This Row],[price]]&gt;0,FurnitureData[[#This Row],[sold]]/FurnitureData[[#This Row],[price]],0)</f>
        <v>2.6599989360004257E-2</v>
      </c>
      <c r="I1281" s="1">
        <f>LEN(FurnitureData[[#This Row],[productTitle]])</f>
        <v>127</v>
      </c>
      <c r="J1281" s="1"/>
    </row>
    <row r="1282" spans="1:10" x14ac:dyDescent="0.3">
      <c r="A1282" s="1" t="s">
        <v>1178</v>
      </c>
      <c r="B1282" s="7">
        <v>320.51</v>
      </c>
      <c r="C1282" s="8">
        <v>8</v>
      </c>
      <c r="D1282" s="1" t="s">
        <v>5</v>
      </c>
      <c r="E1282" s="5">
        <f>FurnitureData[[#This Row],[price]]*FurnitureData[[#This Row],[sold]]</f>
        <v>2564.08</v>
      </c>
      <c r="F1282" t="str">
        <f>IF(FurnitureData[[#This Row],[price]]&lt;50,"Under 50",IF(FurnitureData[[#This Row],[price]]&lt;100,"50-100",IF(FurnitureData[[#This Row],[price]]&lt;200,"100-200","Over 200")))</f>
        <v>Over 200</v>
      </c>
      <c r="G1282" t="str">
        <f>IF(FurnitureData[[#This Row],[sold]]=0,"No Sales",IF(FurnitureData[[#This Row],[sold]]&lt;=10,"Low Sales",IF(FurnitureData[[#This Row],[sold]]&lt;=50,"Medium Sales","High Sales")))</f>
        <v>Low Sales</v>
      </c>
      <c r="H1282" s="1">
        <f>IF(FurnitureData[[#This Row],[price]]&gt;0,FurnitureData[[#This Row],[sold]]/FurnitureData[[#This Row],[price]],0)</f>
        <v>2.4960219649932919E-2</v>
      </c>
      <c r="I1282" s="1">
        <f>LEN(FurnitureData[[#This Row],[productTitle]])</f>
        <v>123</v>
      </c>
      <c r="J1282" s="1"/>
    </row>
    <row r="1283" spans="1:10" x14ac:dyDescent="0.3">
      <c r="A1283" s="1" t="s">
        <v>1179</v>
      </c>
      <c r="B1283" s="7">
        <v>152.69999999999999</v>
      </c>
      <c r="C1283" s="8">
        <v>354</v>
      </c>
      <c r="D1283" s="1" t="s">
        <v>5</v>
      </c>
      <c r="E1283" s="5">
        <f>FurnitureData[[#This Row],[price]]*FurnitureData[[#This Row],[sold]]</f>
        <v>54055.799999999996</v>
      </c>
      <c r="F1283" t="str">
        <f>IF(FurnitureData[[#This Row],[price]]&lt;50,"Under 50",IF(FurnitureData[[#This Row],[price]]&lt;100,"50-100",IF(FurnitureData[[#This Row],[price]]&lt;200,"100-200","Over 200")))</f>
        <v>100-200</v>
      </c>
      <c r="G1283" t="str">
        <f>IF(FurnitureData[[#This Row],[sold]]=0,"No Sales",IF(FurnitureData[[#This Row],[sold]]&lt;=10,"Low Sales",IF(FurnitureData[[#This Row],[sold]]&lt;=50,"Medium Sales","High Sales")))</f>
        <v>High Sales</v>
      </c>
      <c r="H1283" s="1">
        <f>IF(FurnitureData[[#This Row],[price]]&gt;0,FurnitureData[[#This Row],[sold]]/FurnitureData[[#This Row],[price]],0)</f>
        <v>2.3182711198428292</v>
      </c>
      <c r="I1283" s="1">
        <f>LEN(FurnitureData[[#This Row],[productTitle]])</f>
        <v>126</v>
      </c>
      <c r="J1283" s="1"/>
    </row>
    <row r="1284" spans="1:10" x14ac:dyDescent="0.3">
      <c r="A1284" s="1" t="s">
        <v>1180</v>
      </c>
      <c r="B1284" s="7">
        <v>37.76</v>
      </c>
      <c r="C1284" s="8">
        <v>1</v>
      </c>
      <c r="D1284" s="1" t="s">
        <v>5</v>
      </c>
      <c r="E1284" s="5">
        <f>FurnitureData[[#This Row],[price]]*FurnitureData[[#This Row],[sold]]</f>
        <v>37.76</v>
      </c>
      <c r="F1284" t="str">
        <f>IF(FurnitureData[[#This Row],[price]]&lt;50,"Under 50",IF(FurnitureData[[#This Row],[price]]&lt;100,"50-100",IF(FurnitureData[[#This Row],[price]]&lt;200,"100-200","Over 200")))</f>
        <v>Under 50</v>
      </c>
      <c r="G1284" t="str">
        <f>IF(FurnitureData[[#This Row],[sold]]=0,"No Sales",IF(FurnitureData[[#This Row],[sold]]&lt;=10,"Low Sales",IF(FurnitureData[[#This Row],[sold]]&lt;=50,"Medium Sales","High Sales")))</f>
        <v>Low Sales</v>
      </c>
      <c r="H1284" s="1">
        <f>IF(FurnitureData[[#This Row],[price]]&gt;0,FurnitureData[[#This Row],[sold]]/FurnitureData[[#This Row],[price]],0)</f>
        <v>2.6483050847457629E-2</v>
      </c>
      <c r="I1284" s="1">
        <f>LEN(FurnitureData[[#This Row],[productTitle]])</f>
        <v>116</v>
      </c>
      <c r="J1284" s="1"/>
    </row>
    <row r="1285" spans="1:10" x14ac:dyDescent="0.3">
      <c r="A1285" s="1" t="s">
        <v>1181</v>
      </c>
      <c r="B1285" s="7">
        <v>23.4</v>
      </c>
      <c r="C1285" s="8">
        <v>18</v>
      </c>
      <c r="D1285" s="1" t="s">
        <v>5</v>
      </c>
      <c r="E1285" s="5">
        <f>FurnitureData[[#This Row],[price]]*FurnitureData[[#This Row],[sold]]</f>
        <v>421.2</v>
      </c>
      <c r="F1285" t="str">
        <f>IF(FurnitureData[[#This Row],[price]]&lt;50,"Under 50",IF(FurnitureData[[#This Row],[price]]&lt;100,"50-100",IF(FurnitureData[[#This Row],[price]]&lt;200,"100-200","Over 200")))</f>
        <v>Under 50</v>
      </c>
      <c r="G1285" t="str">
        <f>IF(FurnitureData[[#This Row],[sold]]=0,"No Sales",IF(FurnitureData[[#This Row],[sold]]&lt;=10,"Low Sales",IF(FurnitureData[[#This Row],[sold]]&lt;=50,"Medium Sales","High Sales")))</f>
        <v>Medium Sales</v>
      </c>
      <c r="H1285" s="1">
        <f>IF(FurnitureData[[#This Row],[price]]&gt;0,FurnitureData[[#This Row],[sold]]/FurnitureData[[#This Row],[price]],0)</f>
        <v>0.76923076923076927</v>
      </c>
      <c r="I1285" s="1">
        <f>LEN(FurnitureData[[#This Row],[productTitle]])</f>
        <v>125</v>
      </c>
      <c r="J1285" s="1"/>
    </row>
    <row r="1286" spans="1:10" x14ac:dyDescent="0.3">
      <c r="A1286" s="1" t="s">
        <v>1182</v>
      </c>
      <c r="B1286" s="7">
        <v>14.27</v>
      </c>
      <c r="C1286" s="8">
        <v>13</v>
      </c>
      <c r="D1286" s="1" t="s">
        <v>1845</v>
      </c>
      <c r="E1286" s="5">
        <f>FurnitureData[[#This Row],[price]]*FurnitureData[[#This Row],[sold]]</f>
        <v>185.51</v>
      </c>
      <c r="F1286" t="str">
        <f>IF(FurnitureData[[#This Row],[price]]&lt;50,"Under 50",IF(FurnitureData[[#This Row],[price]]&lt;100,"50-100",IF(FurnitureData[[#This Row],[price]]&lt;200,"100-200","Over 200")))</f>
        <v>Under 50</v>
      </c>
      <c r="G1286" t="str">
        <f>IF(FurnitureData[[#This Row],[sold]]=0,"No Sales",IF(FurnitureData[[#This Row],[sold]]&lt;=10,"Low Sales",IF(FurnitureData[[#This Row],[sold]]&lt;=50,"Medium Sales","High Sales")))</f>
        <v>Medium Sales</v>
      </c>
      <c r="H1286" s="1">
        <f>IF(FurnitureData[[#This Row],[price]]&gt;0,FurnitureData[[#This Row],[sold]]/FurnitureData[[#This Row],[price]],0)</f>
        <v>0.91100210231254386</v>
      </c>
      <c r="I1286" s="1">
        <f>LEN(FurnitureData[[#This Row],[productTitle]])</f>
        <v>43</v>
      </c>
      <c r="J1286" s="1"/>
    </row>
    <row r="1287" spans="1:10" x14ac:dyDescent="0.3">
      <c r="A1287" s="1" t="s">
        <v>1183</v>
      </c>
      <c r="B1287" s="7">
        <v>41.14</v>
      </c>
      <c r="C1287" s="8">
        <v>3</v>
      </c>
      <c r="D1287" s="1" t="s">
        <v>5</v>
      </c>
      <c r="E1287" s="5">
        <f>FurnitureData[[#This Row],[price]]*FurnitureData[[#This Row],[sold]]</f>
        <v>123.42</v>
      </c>
      <c r="F1287" t="str">
        <f>IF(FurnitureData[[#This Row],[price]]&lt;50,"Under 50",IF(FurnitureData[[#This Row],[price]]&lt;100,"50-100",IF(FurnitureData[[#This Row],[price]]&lt;200,"100-200","Over 200")))</f>
        <v>Under 50</v>
      </c>
      <c r="G1287" t="str">
        <f>IF(FurnitureData[[#This Row],[sold]]=0,"No Sales",IF(FurnitureData[[#This Row],[sold]]&lt;=10,"Low Sales",IF(FurnitureData[[#This Row],[sold]]&lt;=50,"Medium Sales","High Sales")))</f>
        <v>Low Sales</v>
      </c>
      <c r="H1287" s="1">
        <f>IF(FurnitureData[[#This Row],[price]]&gt;0,FurnitureData[[#This Row],[sold]]/FurnitureData[[#This Row],[price]],0)</f>
        <v>7.292173067574137E-2</v>
      </c>
      <c r="I1287" s="1">
        <f>LEN(FurnitureData[[#This Row],[productTitle]])</f>
        <v>120</v>
      </c>
      <c r="J1287" s="1"/>
    </row>
    <row r="1288" spans="1:10" x14ac:dyDescent="0.3">
      <c r="A1288" s="1" t="s">
        <v>1184</v>
      </c>
      <c r="B1288" s="7">
        <v>88.44</v>
      </c>
      <c r="C1288" s="8">
        <v>16</v>
      </c>
      <c r="D1288" s="1" t="s">
        <v>5</v>
      </c>
      <c r="E1288" s="5">
        <f>FurnitureData[[#This Row],[price]]*FurnitureData[[#This Row],[sold]]</f>
        <v>1415.04</v>
      </c>
      <c r="F1288" t="str">
        <f>IF(FurnitureData[[#This Row],[price]]&lt;50,"Under 50",IF(FurnitureData[[#This Row],[price]]&lt;100,"50-100",IF(FurnitureData[[#This Row],[price]]&lt;200,"100-200","Over 200")))</f>
        <v>50-100</v>
      </c>
      <c r="G1288" t="str">
        <f>IF(FurnitureData[[#This Row],[sold]]=0,"No Sales",IF(FurnitureData[[#This Row],[sold]]&lt;=10,"Low Sales",IF(FurnitureData[[#This Row],[sold]]&lt;=50,"Medium Sales","High Sales")))</f>
        <v>Medium Sales</v>
      </c>
      <c r="H1288" s="1">
        <f>IF(FurnitureData[[#This Row],[price]]&gt;0,FurnitureData[[#This Row],[sold]]/FurnitureData[[#This Row],[price]],0)</f>
        <v>0.18091361374943465</v>
      </c>
      <c r="I1288" s="1">
        <f>LEN(FurnitureData[[#This Row],[productTitle]])</f>
        <v>113</v>
      </c>
      <c r="J1288" s="1"/>
    </row>
    <row r="1289" spans="1:10" x14ac:dyDescent="0.3">
      <c r="A1289" s="1" t="s">
        <v>1185</v>
      </c>
      <c r="B1289" s="7">
        <v>87.29</v>
      </c>
      <c r="C1289" s="8">
        <v>3</v>
      </c>
      <c r="D1289" s="1" t="s">
        <v>5</v>
      </c>
      <c r="E1289" s="5">
        <f>FurnitureData[[#This Row],[price]]*FurnitureData[[#This Row],[sold]]</f>
        <v>261.87</v>
      </c>
      <c r="F1289" t="str">
        <f>IF(FurnitureData[[#This Row],[price]]&lt;50,"Under 50",IF(FurnitureData[[#This Row],[price]]&lt;100,"50-100",IF(FurnitureData[[#This Row],[price]]&lt;200,"100-200","Over 200")))</f>
        <v>50-100</v>
      </c>
      <c r="G1289" t="str">
        <f>IF(FurnitureData[[#This Row],[sold]]=0,"No Sales",IF(FurnitureData[[#This Row],[sold]]&lt;=10,"Low Sales",IF(FurnitureData[[#This Row],[sold]]&lt;=50,"Medium Sales","High Sales")))</f>
        <v>Low Sales</v>
      </c>
      <c r="H1289" s="1">
        <f>IF(FurnitureData[[#This Row],[price]]&gt;0,FurnitureData[[#This Row],[sold]]/FurnitureData[[#This Row],[price]],0)</f>
        <v>3.4368197960820253E-2</v>
      </c>
      <c r="I1289" s="1">
        <f>LEN(FurnitureData[[#This Row],[productTitle]])</f>
        <v>128</v>
      </c>
      <c r="J1289" s="1"/>
    </row>
    <row r="1290" spans="1:10" x14ac:dyDescent="0.3">
      <c r="A1290" s="1" t="s">
        <v>1186</v>
      </c>
      <c r="B1290" s="7">
        <v>113.18</v>
      </c>
      <c r="C1290" s="8">
        <v>5</v>
      </c>
      <c r="D1290" s="1" t="s">
        <v>5</v>
      </c>
      <c r="E1290" s="5">
        <f>FurnitureData[[#This Row],[price]]*FurnitureData[[#This Row],[sold]]</f>
        <v>565.90000000000009</v>
      </c>
      <c r="F1290" t="str">
        <f>IF(FurnitureData[[#This Row],[price]]&lt;50,"Under 50",IF(FurnitureData[[#This Row],[price]]&lt;100,"50-100",IF(FurnitureData[[#This Row],[price]]&lt;200,"100-200","Over 200")))</f>
        <v>100-200</v>
      </c>
      <c r="G1290" t="str">
        <f>IF(FurnitureData[[#This Row],[sold]]=0,"No Sales",IF(FurnitureData[[#This Row],[sold]]&lt;=10,"Low Sales",IF(FurnitureData[[#This Row],[sold]]&lt;=50,"Medium Sales","High Sales")))</f>
        <v>Low Sales</v>
      </c>
      <c r="H1290" s="1">
        <f>IF(FurnitureData[[#This Row],[price]]&gt;0,FurnitureData[[#This Row],[sold]]/FurnitureData[[#This Row],[price]],0)</f>
        <v>4.4177416504682807E-2</v>
      </c>
      <c r="I1290" s="1">
        <f>LEN(FurnitureData[[#This Row],[productTitle]])</f>
        <v>121</v>
      </c>
      <c r="J1290" s="1"/>
    </row>
    <row r="1291" spans="1:10" x14ac:dyDescent="0.3">
      <c r="A1291" s="1" t="s">
        <v>1187</v>
      </c>
      <c r="B1291" s="7">
        <v>467.23</v>
      </c>
      <c r="C1291" s="8">
        <v>3</v>
      </c>
      <c r="D1291" s="1" t="s">
        <v>5</v>
      </c>
      <c r="E1291" s="5">
        <f>FurnitureData[[#This Row],[price]]*FurnitureData[[#This Row],[sold]]</f>
        <v>1401.69</v>
      </c>
      <c r="F1291" t="str">
        <f>IF(FurnitureData[[#This Row],[price]]&lt;50,"Under 50",IF(FurnitureData[[#This Row],[price]]&lt;100,"50-100",IF(FurnitureData[[#This Row],[price]]&lt;200,"100-200","Over 200")))</f>
        <v>Over 200</v>
      </c>
      <c r="G1291" t="str">
        <f>IF(FurnitureData[[#This Row],[sold]]=0,"No Sales",IF(FurnitureData[[#This Row],[sold]]&lt;=10,"Low Sales",IF(FurnitureData[[#This Row],[sold]]&lt;=50,"Medium Sales","High Sales")))</f>
        <v>Low Sales</v>
      </c>
      <c r="H1291" s="1">
        <f>IF(FurnitureData[[#This Row],[price]]&gt;0,FurnitureData[[#This Row],[sold]]/FurnitureData[[#This Row],[price]],0)</f>
        <v>6.4208205808702346E-3</v>
      </c>
      <c r="I1291" s="1">
        <f>LEN(FurnitureData[[#This Row],[productTitle]])</f>
        <v>117</v>
      </c>
      <c r="J1291" s="1"/>
    </row>
    <row r="1292" spans="1:10" x14ac:dyDescent="0.3">
      <c r="A1292" s="1" t="s">
        <v>1188</v>
      </c>
      <c r="B1292" s="7">
        <v>19.55</v>
      </c>
      <c r="C1292" s="8">
        <v>1</v>
      </c>
      <c r="D1292" s="1" t="s">
        <v>5</v>
      </c>
      <c r="E1292" s="5">
        <f>FurnitureData[[#This Row],[price]]*FurnitureData[[#This Row],[sold]]</f>
        <v>19.55</v>
      </c>
      <c r="F1292" t="str">
        <f>IF(FurnitureData[[#This Row],[price]]&lt;50,"Under 50",IF(FurnitureData[[#This Row],[price]]&lt;100,"50-100",IF(FurnitureData[[#This Row],[price]]&lt;200,"100-200","Over 200")))</f>
        <v>Under 50</v>
      </c>
      <c r="G1292" t="str">
        <f>IF(FurnitureData[[#This Row],[sold]]=0,"No Sales",IF(FurnitureData[[#This Row],[sold]]&lt;=10,"Low Sales",IF(FurnitureData[[#This Row],[sold]]&lt;=50,"Medium Sales","High Sales")))</f>
        <v>Low Sales</v>
      </c>
      <c r="H1292" s="1">
        <f>IF(FurnitureData[[#This Row],[price]]&gt;0,FurnitureData[[#This Row],[sold]]/FurnitureData[[#This Row],[price]],0)</f>
        <v>5.1150895140664961E-2</v>
      </c>
      <c r="I1292" s="1">
        <f>LEN(FurnitureData[[#This Row],[productTitle]])</f>
        <v>127</v>
      </c>
      <c r="J1292" s="1"/>
    </row>
    <row r="1293" spans="1:10" x14ac:dyDescent="0.3">
      <c r="A1293" s="1" t="s">
        <v>1189</v>
      </c>
      <c r="B1293" s="7">
        <v>39.78</v>
      </c>
      <c r="C1293" s="8">
        <v>1</v>
      </c>
      <c r="D1293" s="1" t="s">
        <v>5</v>
      </c>
      <c r="E1293" s="5">
        <f>FurnitureData[[#This Row],[price]]*FurnitureData[[#This Row],[sold]]</f>
        <v>39.78</v>
      </c>
      <c r="F1293" t="str">
        <f>IF(FurnitureData[[#This Row],[price]]&lt;50,"Under 50",IF(FurnitureData[[#This Row],[price]]&lt;100,"50-100",IF(FurnitureData[[#This Row],[price]]&lt;200,"100-200","Over 200")))</f>
        <v>Under 50</v>
      </c>
      <c r="G1293" t="str">
        <f>IF(FurnitureData[[#This Row],[sold]]=0,"No Sales",IF(FurnitureData[[#This Row],[sold]]&lt;=10,"Low Sales",IF(FurnitureData[[#This Row],[sold]]&lt;=50,"Medium Sales","High Sales")))</f>
        <v>Low Sales</v>
      </c>
      <c r="H1293" s="1">
        <f>IF(FurnitureData[[#This Row],[price]]&gt;0,FurnitureData[[#This Row],[sold]]/FurnitureData[[#This Row],[price]],0)</f>
        <v>2.513826043237808E-2</v>
      </c>
      <c r="I1293" s="1">
        <f>LEN(FurnitureData[[#This Row],[productTitle]])</f>
        <v>113</v>
      </c>
      <c r="J1293" s="1"/>
    </row>
    <row r="1294" spans="1:10" x14ac:dyDescent="0.3">
      <c r="A1294" s="1" t="s">
        <v>1190</v>
      </c>
      <c r="B1294" s="7">
        <v>31.95</v>
      </c>
      <c r="C1294" s="8">
        <v>85</v>
      </c>
      <c r="D1294" s="1" t="s">
        <v>5</v>
      </c>
      <c r="E1294" s="5">
        <f>FurnitureData[[#This Row],[price]]*FurnitureData[[#This Row],[sold]]</f>
        <v>2715.75</v>
      </c>
      <c r="F1294" t="str">
        <f>IF(FurnitureData[[#This Row],[price]]&lt;50,"Under 50",IF(FurnitureData[[#This Row],[price]]&lt;100,"50-100",IF(FurnitureData[[#This Row],[price]]&lt;200,"100-200","Over 200")))</f>
        <v>Under 50</v>
      </c>
      <c r="G1294" t="str">
        <f>IF(FurnitureData[[#This Row],[sold]]=0,"No Sales",IF(FurnitureData[[#This Row],[sold]]&lt;=10,"Low Sales",IF(FurnitureData[[#This Row],[sold]]&lt;=50,"Medium Sales","High Sales")))</f>
        <v>High Sales</v>
      </c>
      <c r="H1294" s="1">
        <f>IF(FurnitureData[[#This Row],[price]]&gt;0,FurnitureData[[#This Row],[sold]]/FurnitureData[[#This Row],[price]],0)</f>
        <v>2.6604068857589986</v>
      </c>
      <c r="I1294" s="1">
        <f>LEN(FurnitureData[[#This Row],[productTitle]])</f>
        <v>100</v>
      </c>
      <c r="J1294" s="1"/>
    </row>
    <row r="1295" spans="1:10" x14ac:dyDescent="0.3">
      <c r="A1295" s="1" t="s">
        <v>1191</v>
      </c>
      <c r="B1295" s="7">
        <v>160.59</v>
      </c>
      <c r="C1295" s="8">
        <v>2</v>
      </c>
      <c r="D1295" s="1" t="s">
        <v>5</v>
      </c>
      <c r="E1295" s="5">
        <f>FurnitureData[[#This Row],[price]]*FurnitureData[[#This Row],[sold]]</f>
        <v>321.18</v>
      </c>
      <c r="F1295" t="str">
        <f>IF(FurnitureData[[#This Row],[price]]&lt;50,"Under 50",IF(FurnitureData[[#This Row],[price]]&lt;100,"50-100",IF(FurnitureData[[#This Row],[price]]&lt;200,"100-200","Over 200")))</f>
        <v>100-200</v>
      </c>
      <c r="G1295" t="str">
        <f>IF(FurnitureData[[#This Row],[sold]]=0,"No Sales",IF(FurnitureData[[#This Row],[sold]]&lt;=10,"Low Sales",IF(FurnitureData[[#This Row],[sold]]&lt;=50,"Medium Sales","High Sales")))</f>
        <v>Low Sales</v>
      </c>
      <c r="H1295" s="1">
        <f>IF(FurnitureData[[#This Row],[price]]&gt;0,FurnitureData[[#This Row],[sold]]/FurnitureData[[#This Row],[price]],0)</f>
        <v>1.2454075596238869E-2</v>
      </c>
      <c r="I1295" s="1">
        <f>LEN(FurnitureData[[#This Row],[productTitle]])</f>
        <v>121</v>
      </c>
      <c r="J1295" s="1"/>
    </row>
    <row r="1296" spans="1:10" x14ac:dyDescent="0.3">
      <c r="A1296" s="1" t="s">
        <v>1192</v>
      </c>
      <c r="B1296" s="7">
        <v>124.06</v>
      </c>
      <c r="C1296" s="8">
        <v>1</v>
      </c>
      <c r="D1296" s="1" t="s">
        <v>5</v>
      </c>
      <c r="E1296" s="5">
        <f>FurnitureData[[#This Row],[price]]*FurnitureData[[#This Row],[sold]]</f>
        <v>124.06</v>
      </c>
      <c r="F1296" t="str">
        <f>IF(FurnitureData[[#This Row],[price]]&lt;50,"Under 50",IF(FurnitureData[[#This Row],[price]]&lt;100,"50-100",IF(FurnitureData[[#This Row],[price]]&lt;200,"100-200","Over 200")))</f>
        <v>100-200</v>
      </c>
      <c r="G1296" t="str">
        <f>IF(FurnitureData[[#This Row],[sold]]=0,"No Sales",IF(FurnitureData[[#This Row],[sold]]&lt;=10,"Low Sales",IF(FurnitureData[[#This Row],[sold]]&lt;=50,"Medium Sales","High Sales")))</f>
        <v>Low Sales</v>
      </c>
      <c r="H1296" s="1">
        <f>IF(FurnitureData[[#This Row],[price]]&gt;0,FurnitureData[[#This Row],[sold]]/FurnitureData[[#This Row],[price]],0)</f>
        <v>8.0606158310494915E-3</v>
      </c>
      <c r="I1296" s="1">
        <f>LEN(FurnitureData[[#This Row],[productTitle]])</f>
        <v>116</v>
      </c>
      <c r="J1296" s="1"/>
    </row>
    <row r="1297" spans="1:10" x14ac:dyDescent="0.3">
      <c r="A1297" s="1" t="s">
        <v>1193</v>
      </c>
      <c r="B1297" s="7">
        <v>65.430000000000007</v>
      </c>
      <c r="C1297" s="8">
        <v>2</v>
      </c>
      <c r="D1297" s="1" t="s">
        <v>5</v>
      </c>
      <c r="E1297" s="5">
        <f>FurnitureData[[#This Row],[price]]*FurnitureData[[#This Row],[sold]]</f>
        <v>130.86000000000001</v>
      </c>
      <c r="F1297" t="str">
        <f>IF(FurnitureData[[#This Row],[price]]&lt;50,"Under 50",IF(FurnitureData[[#This Row],[price]]&lt;100,"50-100",IF(FurnitureData[[#This Row],[price]]&lt;200,"100-200","Over 200")))</f>
        <v>50-100</v>
      </c>
      <c r="G1297" t="str">
        <f>IF(FurnitureData[[#This Row],[sold]]=0,"No Sales",IF(FurnitureData[[#This Row],[sold]]&lt;=10,"Low Sales",IF(FurnitureData[[#This Row],[sold]]&lt;=50,"Medium Sales","High Sales")))</f>
        <v>Low Sales</v>
      </c>
      <c r="H1297" s="1">
        <f>IF(FurnitureData[[#This Row],[price]]&gt;0,FurnitureData[[#This Row],[sold]]/FurnitureData[[#This Row],[price]],0)</f>
        <v>3.0567018187375818E-2</v>
      </c>
      <c r="I1297" s="1">
        <f>LEN(FurnitureData[[#This Row],[productTitle]])</f>
        <v>123</v>
      </c>
      <c r="J1297" s="1"/>
    </row>
    <row r="1298" spans="1:10" x14ac:dyDescent="0.3">
      <c r="A1298" s="1" t="s">
        <v>1194</v>
      </c>
      <c r="B1298" s="7">
        <v>96.77</v>
      </c>
      <c r="C1298" s="8">
        <v>4</v>
      </c>
      <c r="D1298" s="1" t="s">
        <v>5</v>
      </c>
      <c r="E1298" s="5">
        <f>FurnitureData[[#This Row],[price]]*FurnitureData[[#This Row],[sold]]</f>
        <v>387.08</v>
      </c>
      <c r="F1298" t="str">
        <f>IF(FurnitureData[[#This Row],[price]]&lt;50,"Under 50",IF(FurnitureData[[#This Row],[price]]&lt;100,"50-100",IF(FurnitureData[[#This Row],[price]]&lt;200,"100-200","Over 200")))</f>
        <v>50-100</v>
      </c>
      <c r="G1298" t="str">
        <f>IF(FurnitureData[[#This Row],[sold]]=0,"No Sales",IF(FurnitureData[[#This Row],[sold]]&lt;=10,"Low Sales",IF(FurnitureData[[#This Row],[sold]]&lt;=50,"Medium Sales","High Sales")))</f>
        <v>Low Sales</v>
      </c>
      <c r="H1298" s="1">
        <f>IF(FurnitureData[[#This Row],[price]]&gt;0,FurnitureData[[#This Row],[sold]]/FurnitureData[[#This Row],[price]],0)</f>
        <v>4.1335124522062623E-2</v>
      </c>
      <c r="I1298" s="1">
        <f>LEN(FurnitureData[[#This Row],[productTitle]])</f>
        <v>120</v>
      </c>
      <c r="J1298" s="1"/>
    </row>
    <row r="1299" spans="1:10" x14ac:dyDescent="0.3">
      <c r="A1299" s="1" t="s">
        <v>1195</v>
      </c>
      <c r="B1299" s="7">
        <v>200.1</v>
      </c>
      <c r="C1299" s="8">
        <v>7</v>
      </c>
      <c r="D1299" s="1" t="s">
        <v>5</v>
      </c>
      <c r="E1299" s="5">
        <f>FurnitureData[[#This Row],[price]]*FurnitureData[[#This Row],[sold]]</f>
        <v>1400.7</v>
      </c>
      <c r="F1299" t="str">
        <f>IF(FurnitureData[[#This Row],[price]]&lt;50,"Under 50",IF(FurnitureData[[#This Row],[price]]&lt;100,"50-100",IF(FurnitureData[[#This Row],[price]]&lt;200,"100-200","Over 200")))</f>
        <v>Over 200</v>
      </c>
      <c r="G1299" t="str">
        <f>IF(FurnitureData[[#This Row],[sold]]=0,"No Sales",IF(FurnitureData[[#This Row],[sold]]&lt;=10,"Low Sales",IF(FurnitureData[[#This Row],[sold]]&lt;=50,"Medium Sales","High Sales")))</f>
        <v>Low Sales</v>
      </c>
      <c r="H1299" s="1">
        <f>IF(FurnitureData[[#This Row],[price]]&gt;0,FurnitureData[[#This Row],[sold]]/FurnitureData[[#This Row],[price]],0)</f>
        <v>3.4982508745627187E-2</v>
      </c>
      <c r="I1299" s="1">
        <f>LEN(FurnitureData[[#This Row],[productTitle]])</f>
        <v>118</v>
      </c>
      <c r="J1299" s="1"/>
    </row>
    <row r="1300" spans="1:10" x14ac:dyDescent="0.3">
      <c r="A1300" s="1" t="s">
        <v>1196</v>
      </c>
      <c r="B1300" s="7">
        <v>211.08</v>
      </c>
      <c r="C1300" s="8">
        <v>8</v>
      </c>
      <c r="D1300" s="1" t="s">
        <v>5</v>
      </c>
      <c r="E1300" s="5">
        <f>FurnitureData[[#This Row],[price]]*FurnitureData[[#This Row],[sold]]</f>
        <v>1688.64</v>
      </c>
      <c r="F1300" t="str">
        <f>IF(FurnitureData[[#This Row],[price]]&lt;50,"Under 50",IF(FurnitureData[[#This Row],[price]]&lt;100,"50-100",IF(FurnitureData[[#This Row],[price]]&lt;200,"100-200","Over 200")))</f>
        <v>Over 200</v>
      </c>
      <c r="G1300" t="str">
        <f>IF(FurnitureData[[#This Row],[sold]]=0,"No Sales",IF(FurnitureData[[#This Row],[sold]]&lt;=10,"Low Sales",IF(FurnitureData[[#This Row],[sold]]&lt;=50,"Medium Sales","High Sales")))</f>
        <v>Low Sales</v>
      </c>
      <c r="H1300" s="1">
        <f>IF(FurnitureData[[#This Row],[price]]&gt;0,FurnitureData[[#This Row],[sold]]/FurnitureData[[#This Row],[price]],0)</f>
        <v>3.7900322152738294E-2</v>
      </c>
      <c r="I1300" s="1">
        <f>LEN(FurnitureData[[#This Row],[productTitle]])</f>
        <v>88</v>
      </c>
      <c r="J1300" s="1"/>
    </row>
    <row r="1301" spans="1:10" x14ac:dyDescent="0.3">
      <c r="A1301" s="1" t="s">
        <v>267</v>
      </c>
      <c r="B1301" s="7">
        <v>181.75</v>
      </c>
      <c r="C1301" s="8">
        <v>19</v>
      </c>
      <c r="D1301" s="1" t="s">
        <v>5</v>
      </c>
      <c r="E1301" s="5">
        <f>FurnitureData[[#This Row],[price]]*FurnitureData[[#This Row],[sold]]</f>
        <v>3453.25</v>
      </c>
      <c r="F1301" t="str">
        <f>IF(FurnitureData[[#This Row],[price]]&lt;50,"Under 50",IF(FurnitureData[[#This Row],[price]]&lt;100,"50-100",IF(FurnitureData[[#This Row],[price]]&lt;200,"100-200","Over 200")))</f>
        <v>100-200</v>
      </c>
      <c r="G1301" t="str">
        <f>IF(FurnitureData[[#This Row],[sold]]=0,"No Sales",IF(FurnitureData[[#This Row],[sold]]&lt;=10,"Low Sales",IF(FurnitureData[[#This Row],[sold]]&lt;=50,"Medium Sales","High Sales")))</f>
        <v>Medium Sales</v>
      </c>
      <c r="H1301" s="1">
        <f>IF(FurnitureData[[#This Row],[price]]&gt;0,FurnitureData[[#This Row],[sold]]/FurnitureData[[#This Row],[price]],0)</f>
        <v>0.10453920220082531</v>
      </c>
      <c r="I1301" s="1">
        <f>LEN(FurnitureData[[#This Row],[productTitle]])</f>
        <v>125</v>
      </c>
      <c r="J1301" s="1"/>
    </row>
    <row r="1302" spans="1:10" x14ac:dyDescent="0.3">
      <c r="A1302" s="1" t="s">
        <v>1197</v>
      </c>
      <c r="B1302" s="7">
        <v>259.04000000000002</v>
      </c>
      <c r="C1302" s="8">
        <v>5</v>
      </c>
      <c r="D1302" s="1" t="s">
        <v>5</v>
      </c>
      <c r="E1302" s="5">
        <f>FurnitureData[[#This Row],[price]]*FurnitureData[[#This Row],[sold]]</f>
        <v>1295.2</v>
      </c>
      <c r="F1302" t="str">
        <f>IF(FurnitureData[[#This Row],[price]]&lt;50,"Under 50",IF(FurnitureData[[#This Row],[price]]&lt;100,"50-100",IF(FurnitureData[[#This Row],[price]]&lt;200,"100-200","Over 200")))</f>
        <v>Over 200</v>
      </c>
      <c r="G1302" t="str">
        <f>IF(FurnitureData[[#This Row],[sold]]=0,"No Sales",IF(FurnitureData[[#This Row],[sold]]&lt;=10,"Low Sales",IF(FurnitureData[[#This Row],[sold]]&lt;=50,"Medium Sales","High Sales")))</f>
        <v>Low Sales</v>
      </c>
      <c r="H1302" s="1">
        <f>IF(FurnitureData[[#This Row],[price]]&gt;0,FurnitureData[[#This Row],[sold]]/FurnitureData[[#This Row],[price]],0)</f>
        <v>1.9302038295243976E-2</v>
      </c>
      <c r="I1302" s="1">
        <f>LEN(FurnitureData[[#This Row],[productTitle]])</f>
        <v>110</v>
      </c>
      <c r="J1302" s="1"/>
    </row>
    <row r="1303" spans="1:10" x14ac:dyDescent="0.3">
      <c r="A1303" s="1" t="s">
        <v>1198</v>
      </c>
      <c r="B1303" s="7">
        <v>55.46</v>
      </c>
      <c r="C1303" s="8">
        <v>17</v>
      </c>
      <c r="D1303" s="1" t="s">
        <v>5</v>
      </c>
      <c r="E1303" s="5">
        <f>FurnitureData[[#This Row],[price]]*FurnitureData[[#This Row],[sold]]</f>
        <v>942.82</v>
      </c>
      <c r="F1303" t="str">
        <f>IF(FurnitureData[[#This Row],[price]]&lt;50,"Under 50",IF(FurnitureData[[#This Row],[price]]&lt;100,"50-100",IF(FurnitureData[[#This Row],[price]]&lt;200,"100-200","Over 200")))</f>
        <v>50-100</v>
      </c>
      <c r="G1303" t="str">
        <f>IF(FurnitureData[[#This Row],[sold]]=0,"No Sales",IF(FurnitureData[[#This Row],[sold]]&lt;=10,"Low Sales",IF(FurnitureData[[#This Row],[sold]]&lt;=50,"Medium Sales","High Sales")))</f>
        <v>Medium Sales</v>
      </c>
      <c r="H1303" s="1">
        <f>IF(FurnitureData[[#This Row],[price]]&gt;0,FurnitureData[[#This Row],[sold]]/FurnitureData[[#This Row],[price]],0)</f>
        <v>0.30652722683014783</v>
      </c>
      <c r="I1303" s="1">
        <f>LEN(FurnitureData[[#This Row],[productTitle]])</f>
        <v>119</v>
      </c>
      <c r="J1303" s="1"/>
    </row>
    <row r="1304" spans="1:10" x14ac:dyDescent="0.3">
      <c r="A1304" s="1" t="s">
        <v>1199</v>
      </c>
      <c r="B1304" s="7">
        <v>170.02</v>
      </c>
      <c r="C1304" s="8">
        <v>2</v>
      </c>
      <c r="D1304" s="1" t="s">
        <v>5</v>
      </c>
      <c r="E1304" s="5">
        <f>FurnitureData[[#This Row],[price]]*FurnitureData[[#This Row],[sold]]</f>
        <v>340.04</v>
      </c>
      <c r="F1304" t="str">
        <f>IF(FurnitureData[[#This Row],[price]]&lt;50,"Under 50",IF(FurnitureData[[#This Row],[price]]&lt;100,"50-100",IF(FurnitureData[[#This Row],[price]]&lt;200,"100-200","Over 200")))</f>
        <v>100-200</v>
      </c>
      <c r="G1304" t="str">
        <f>IF(FurnitureData[[#This Row],[sold]]=0,"No Sales",IF(FurnitureData[[#This Row],[sold]]&lt;=10,"Low Sales",IF(FurnitureData[[#This Row],[sold]]&lt;=50,"Medium Sales","High Sales")))</f>
        <v>Low Sales</v>
      </c>
      <c r="H1304" s="1">
        <f>IF(FurnitureData[[#This Row],[price]]&gt;0,FurnitureData[[#This Row],[sold]]/FurnitureData[[#This Row],[price]],0)</f>
        <v>1.1763321962122103E-2</v>
      </c>
      <c r="I1304" s="1">
        <f>LEN(FurnitureData[[#This Row],[productTitle]])</f>
        <v>107</v>
      </c>
      <c r="J1304" s="1"/>
    </row>
    <row r="1305" spans="1:10" x14ac:dyDescent="0.3">
      <c r="A1305" s="1" t="s">
        <v>1200</v>
      </c>
      <c r="B1305" s="7">
        <v>152.44999999999999</v>
      </c>
      <c r="C1305" s="8">
        <v>10</v>
      </c>
      <c r="D1305" s="1" t="s">
        <v>5</v>
      </c>
      <c r="E1305" s="5">
        <f>FurnitureData[[#This Row],[price]]*FurnitureData[[#This Row],[sold]]</f>
        <v>1524.5</v>
      </c>
      <c r="F1305" t="str">
        <f>IF(FurnitureData[[#This Row],[price]]&lt;50,"Under 50",IF(FurnitureData[[#This Row],[price]]&lt;100,"50-100",IF(FurnitureData[[#This Row],[price]]&lt;200,"100-200","Over 200")))</f>
        <v>100-200</v>
      </c>
      <c r="G1305" t="str">
        <f>IF(FurnitureData[[#This Row],[sold]]=0,"No Sales",IF(FurnitureData[[#This Row],[sold]]&lt;=10,"Low Sales",IF(FurnitureData[[#This Row],[sold]]&lt;=50,"Medium Sales","High Sales")))</f>
        <v>Low Sales</v>
      </c>
      <c r="H1305" s="1">
        <f>IF(FurnitureData[[#This Row],[price]]&gt;0,FurnitureData[[#This Row],[sold]]/FurnitureData[[#This Row],[price]],0)</f>
        <v>6.5595277140045927E-2</v>
      </c>
      <c r="I1305" s="1">
        <f>LEN(FurnitureData[[#This Row],[productTitle]])</f>
        <v>88</v>
      </c>
      <c r="J1305" s="1"/>
    </row>
    <row r="1306" spans="1:10" x14ac:dyDescent="0.3">
      <c r="A1306" s="1" t="s">
        <v>1201</v>
      </c>
      <c r="B1306" s="7">
        <v>41.83</v>
      </c>
      <c r="C1306" s="8">
        <v>1</v>
      </c>
      <c r="D1306" s="1" t="s">
        <v>5</v>
      </c>
      <c r="E1306" s="5">
        <f>FurnitureData[[#This Row],[price]]*FurnitureData[[#This Row],[sold]]</f>
        <v>41.83</v>
      </c>
      <c r="F1306" t="str">
        <f>IF(FurnitureData[[#This Row],[price]]&lt;50,"Under 50",IF(FurnitureData[[#This Row],[price]]&lt;100,"50-100",IF(FurnitureData[[#This Row],[price]]&lt;200,"100-200","Over 200")))</f>
        <v>Under 50</v>
      </c>
      <c r="G1306" t="str">
        <f>IF(FurnitureData[[#This Row],[sold]]=0,"No Sales",IF(FurnitureData[[#This Row],[sold]]&lt;=10,"Low Sales",IF(FurnitureData[[#This Row],[sold]]&lt;=50,"Medium Sales","High Sales")))</f>
        <v>Low Sales</v>
      </c>
      <c r="H1306" s="1">
        <f>IF(FurnitureData[[#This Row],[price]]&gt;0,FurnitureData[[#This Row],[sold]]/FurnitureData[[#This Row],[price]],0)</f>
        <v>2.3906287353573991E-2</v>
      </c>
      <c r="I1306" s="1">
        <f>LEN(FurnitureData[[#This Row],[productTitle]])</f>
        <v>126</v>
      </c>
      <c r="J1306" s="1"/>
    </row>
    <row r="1307" spans="1:10" x14ac:dyDescent="0.3">
      <c r="A1307" s="1" t="s">
        <v>1202</v>
      </c>
      <c r="B1307" s="7">
        <v>33.369999999999997</v>
      </c>
      <c r="C1307" s="8">
        <v>1</v>
      </c>
      <c r="D1307" s="1" t="s">
        <v>5</v>
      </c>
      <c r="E1307" s="5">
        <f>FurnitureData[[#This Row],[price]]*FurnitureData[[#This Row],[sold]]</f>
        <v>33.369999999999997</v>
      </c>
      <c r="F1307" t="str">
        <f>IF(FurnitureData[[#This Row],[price]]&lt;50,"Under 50",IF(FurnitureData[[#This Row],[price]]&lt;100,"50-100",IF(FurnitureData[[#This Row],[price]]&lt;200,"100-200","Over 200")))</f>
        <v>Under 50</v>
      </c>
      <c r="G1307" t="str">
        <f>IF(FurnitureData[[#This Row],[sold]]=0,"No Sales",IF(FurnitureData[[#This Row],[sold]]&lt;=10,"Low Sales",IF(FurnitureData[[#This Row],[sold]]&lt;=50,"Medium Sales","High Sales")))</f>
        <v>Low Sales</v>
      </c>
      <c r="H1307" s="1">
        <f>IF(FurnitureData[[#This Row],[price]]&gt;0,FurnitureData[[#This Row],[sold]]/FurnitureData[[#This Row],[price]],0)</f>
        <v>2.9967036260113877E-2</v>
      </c>
      <c r="I1307" s="1">
        <f>LEN(FurnitureData[[#This Row],[productTitle]])</f>
        <v>126</v>
      </c>
      <c r="J1307" s="1"/>
    </row>
    <row r="1308" spans="1:10" x14ac:dyDescent="0.3">
      <c r="A1308" s="1" t="s">
        <v>1203</v>
      </c>
      <c r="B1308" s="7">
        <v>38.200000000000003</v>
      </c>
      <c r="C1308" s="8">
        <v>4</v>
      </c>
      <c r="D1308" s="1" t="s">
        <v>5</v>
      </c>
      <c r="E1308" s="5">
        <f>FurnitureData[[#This Row],[price]]*FurnitureData[[#This Row],[sold]]</f>
        <v>152.80000000000001</v>
      </c>
      <c r="F1308" t="str">
        <f>IF(FurnitureData[[#This Row],[price]]&lt;50,"Under 50",IF(FurnitureData[[#This Row],[price]]&lt;100,"50-100",IF(FurnitureData[[#This Row],[price]]&lt;200,"100-200","Over 200")))</f>
        <v>Under 50</v>
      </c>
      <c r="G1308" t="str">
        <f>IF(FurnitureData[[#This Row],[sold]]=0,"No Sales",IF(FurnitureData[[#This Row],[sold]]&lt;=10,"Low Sales",IF(FurnitureData[[#This Row],[sold]]&lt;=50,"Medium Sales","High Sales")))</f>
        <v>Low Sales</v>
      </c>
      <c r="H1308" s="1">
        <f>IF(FurnitureData[[#This Row],[price]]&gt;0,FurnitureData[[#This Row],[sold]]/FurnitureData[[#This Row],[price]],0)</f>
        <v>0.10471204188481674</v>
      </c>
      <c r="I1308" s="1">
        <f>LEN(FurnitureData[[#This Row],[productTitle]])</f>
        <v>128</v>
      </c>
      <c r="J1308" s="1"/>
    </row>
    <row r="1309" spans="1:10" x14ac:dyDescent="0.3">
      <c r="A1309" s="1" t="s">
        <v>1184</v>
      </c>
      <c r="B1309" s="7">
        <v>86.29</v>
      </c>
      <c r="C1309" s="8">
        <v>2</v>
      </c>
      <c r="D1309" s="1" t="s">
        <v>5</v>
      </c>
      <c r="E1309" s="5">
        <f>FurnitureData[[#This Row],[price]]*FurnitureData[[#This Row],[sold]]</f>
        <v>172.58</v>
      </c>
      <c r="F1309" t="str">
        <f>IF(FurnitureData[[#This Row],[price]]&lt;50,"Under 50",IF(FurnitureData[[#This Row],[price]]&lt;100,"50-100",IF(FurnitureData[[#This Row],[price]]&lt;200,"100-200","Over 200")))</f>
        <v>50-100</v>
      </c>
      <c r="G1309" t="str">
        <f>IF(FurnitureData[[#This Row],[sold]]=0,"No Sales",IF(FurnitureData[[#This Row],[sold]]&lt;=10,"Low Sales",IF(FurnitureData[[#This Row],[sold]]&lt;=50,"Medium Sales","High Sales")))</f>
        <v>Low Sales</v>
      </c>
      <c r="H1309" s="1">
        <f>IF(FurnitureData[[#This Row],[price]]&gt;0,FurnitureData[[#This Row],[sold]]/FurnitureData[[#This Row],[price]],0)</f>
        <v>2.3177656738903697E-2</v>
      </c>
      <c r="I1309" s="1">
        <f>LEN(FurnitureData[[#This Row],[productTitle]])</f>
        <v>113</v>
      </c>
      <c r="J1309" s="1"/>
    </row>
    <row r="1310" spans="1:10" x14ac:dyDescent="0.3">
      <c r="A1310" s="1" t="s">
        <v>1204</v>
      </c>
      <c r="B1310" s="7">
        <v>4.62</v>
      </c>
      <c r="C1310" s="8">
        <v>24</v>
      </c>
      <c r="D1310" s="1" t="s">
        <v>5</v>
      </c>
      <c r="E1310" s="5">
        <f>FurnitureData[[#This Row],[price]]*FurnitureData[[#This Row],[sold]]</f>
        <v>110.88</v>
      </c>
      <c r="F1310" t="str">
        <f>IF(FurnitureData[[#This Row],[price]]&lt;50,"Under 50",IF(FurnitureData[[#This Row],[price]]&lt;100,"50-100",IF(FurnitureData[[#This Row],[price]]&lt;200,"100-200","Over 200")))</f>
        <v>Under 50</v>
      </c>
      <c r="G1310" t="str">
        <f>IF(FurnitureData[[#This Row],[sold]]=0,"No Sales",IF(FurnitureData[[#This Row],[sold]]&lt;=10,"Low Sales",IF(FurnitureData[[#This Row],[sold]]&lt;=50,"Medium Sales","High Sales")))</f>
        <v>Medium Sales</v>
      </c>
      <c r="H1310" s="1">
        <f>IF(FurnitureData[[#This Row],[price]]&gt;0,FurnitureData[[#This Row],[sold]]/FurnitureData[[#This Row],[price]],0)</f>
        <v>5.1948051948051948</v>
      </c>
      <c r="I1310" s="1">
        <f>LEN(FurnitureData[[#This Row],[productTitle]])</f>
        <v>128</v>
      </c>
      <c r="J1310" s="1"/>
    </row>
    <row r="1311" spans="1:10" x14ac:dyDescent="0.3">
      <c r="A1311" s="1" t="s">
        <v>1205</v>
      </c>
      <c r="B1311" s="7">
        <v>49.47</v>
      </c>
      <c r="C1311" s="8">
        <v>13</v>
      </c>
      <c r="D1311" s="1" t="s">
        <v>5</v>
      </c>
      <c r="E1311" s="5">
        <f>FurnitureData[[#This Row],[price]]*FurnitureData[[#This Row],[sold]]</f>
        <v>643.11</v>
      </c>
      <c r="F1311" t="str">
        <f>IF(FurnitureData[[#This Row],[price]]&lt;50,"Under 50",IF(FurnitureData[[#This Row],[price]]&lt;100,"50-100",IF(FurnitureData[[#This Row],[price]]&lt;200,"100-200","Over 200")))</f>
        <v>Under 50</v>
      </c>
      <c r="G1311" t="str">
        <f>IF(FurnitureData[[#This Row],[sold]]=0,"No Sales",IF(FurnitureData[[#This Row],[sold]]&lt;=10,"Low Sales",IF(FurnitureData[[#This Row],[sold]]&lt;=50,"Medium Sales","High Sales")))</f>
        <v>Medium Sales</v>
      </c>
      <c r="H1311" s="1">
        <f>IF(FurnitureData[[#This Row],[price]]&gt;0,FurnitureData[[#This Row],[sold]]/FurnitureData[[#This Row],[price]],0)</f>
        <v>0.26278552658176674</v>
      </c>
      <c r="I1311" s="1">
        <f>LEN(FurnitureData[[#This Row],[productTitle]])</f>
        <v>105</v>
      </c>
      <c r="J1311" s="1"/>
    </row>
    <row r="1312" spans="1:10" x14ac:dyDescent="0.3">
      <c r="A1312" s="1" t="s">
        <v>1206</v>
      </c>
      <c r="B1312" s="7">
        <v>122.11</v>
      </c>
      <c r="C1312" s="8">
        <v>1</v>
      </c>
      <c r="D1312" s="1" t="s">
        <v>5</v>
      </c>
      <c r="E1312" s="5">
        <f>FurnitureData[[#This Row],[price]]*FurnitureData[[#This Row],[sold]]</f>
        <v>122.11</v>
      </c>
      <c r="F1312" t="str">
        <f>IF(FurnitureData[[#This Row],[price]]&lt;50,"Under 50",IF(FurnitureData[[#This Row],[price]]&lt;100,"50-100",IF(FurnitureData[[#This Row],[price]]&lt;200,"100-200","Over 200")))</f>
        <v>100-200</v>
      </c>
      <c r="G1312" t="str">
        <f>IF(FurnitureData[[#This Row],[sold]]=0,"No Sales",IF(FurnitureData[[#This Row],[sold]]&lt;=10,"Low Sales",IF(FurnitureData[[#This Row],[sold]]&lt;=50,"Medium Sales","High Sales")))</f>
        <v>Low Sales</v>
      </c>
      <c r="H1312" s="1">
        <f>IF(FurnitureData[[#This Row],[price]]&gt;0,FurnitureData[[#This Row],[sold]]/FurnitureData[[#This Row],[price]],0)</f>
        <v>8.1893374825976577E-3</v>
      </c>
      <c r="I1312" s="1">
        <f>LEN(FurnitureData[[#This Row],[productTitle]])</f>
        <v>116</v>
      </c>
      <c r="J1312" s="1"/>
    </row>
    <row r="1313" spans="1:10" x14ac:dyDescent="0.3">
      <c r="A1313" s="1" t="s">
        <v>1207</v>
      </c>
      <c r="B1313" s="7">
        <v>103.8</v>
      </c>
      <c r="C1313" s="8">
        <v>5</v>
      </c>
      <c r="D1313" s="1" t="s">
        <v>5</v>
      </c>
      <c r="E1313" s="5">
        <f>FurnitureData[[#This Row],[price]]*FurnitureData[[#This Row],[sold]]</f>
        <v>519</v>
      </c>
      <c r="F1313" t="str">
        <f>IF(FurnitureData[[#This Row],[price]]&lt;50,"Under 50",IF(FurnitureData[[#This Row],[price]]&lt;100,"50-100",IF(FurnitureData[[#This Row],[price]]&lt;200,"100-200","Over 200")))</f>
        <v>100-200</v>
      </c>
      <c r="G1313" t="str">
        <f>IF(FurnitureData[[#This Row],[sold]]=0,"No Sales",IF(FurnitureData[[#This Row],[sold]]&lt;=10,"Low Sales",IF(FurnitureData[[#This Row],[sold]]&lt;=50,"Medium Sales","High Sales")))</f>
        <v>Low Sales</v>
      </c>
      <c r="H1313" s="1">
        <f>IF(FurnitureData[[#This Row],[price]]&gt;0,FurnitureData[[#This Row],[sold]]/FurnitureData[[#This Row],[price]],0)</f>
        <v>4.8169556840077073E-2</v>
      </c>
      <c r="I1313" s="1">
        <f>LEN(FurnitureData[[#This Row],[productTitle]])</f>
        <v>127</v>
      </c>
      <c r="J1313" s="1"/>
    </row>
    <row r="1314" spans="1:10" x14ac:dyDescent="0.3">
      <c r="A1314" s="1" t="s">
        <v>1208</v>
      </c>
      <c r="B1314" s="7">
        <v>190.43</v>
      </c>
      <c r="C1314" s="8">
        <v>7</v>
      </c>
      <c r="D1314" s="1" t="s">
        <v>5</v>
      </c>
      <c r="E1314" s="5">
        <f>FurnitureData[[#This Row],[price]]*FurnitureData[[#This Row],[sold]]</f>
        <v>1333.01</v>
      </c>
      <c r="F1314" t="str">
        <f>IF(FurnitureData[[#This Row],[price]]&lt;50,"Under 50",IF(FurnitureData[[#This Row],[price]]&lt;100,"50-100",IF(FurnitureData[[#This Row],[price]]&lt;200,"100-200","Over 200")))</f>
        <v>100-200</v>
      </c>
      <c r="G1314" t="str">
        <f>IF(FurnitureData[[#This Row],[sold]]=0,"No Sales",IF(FurnitureData[[#This Row],[sold]]&lt;=10,"Low Sales",IF(FurnitureData[[#This Row],[sold]]&lt;=50,"Medium Sales","High Sales")))</f>
        <v>Low Sales</v>
      </c>
      <c r="H1314" s="1">
        <f>IF(FurnitureData[[#This Row],[price]]&gt;0,FurnitureData[[#This Row],[sold]]/FurnitureData[[#This Row],[price]],0)</f>
        <v>3.6758914036653885E-2</v>
      </c>
      <c r="I1314" s="1">
        <f>LEN(FurnitureData[[#This Row],[productTitle]])</f>
        <v>109</v>
      </c>
      <c r="J1314" s="1"/>
    </row>
    <row r="1315" spans="1:10" x14ac:dyDescent="0.3">
      <c r="A1315" s="1" t="s">
        <v>1209</v>
      </c>
      <c r="B1315" s="7">
        <v>74.930000000000007</v>
      </c>
      <c r="C1315" s="8">
        <v>16</v>
      </c>
      <c r="D1315" s="1" t="s">
        <v>5</v>
      </c>
      <c r="E1315" s="5">
        <f>FurnitureData[[#This Row],[price]]*FurnitureData[[#This Row],[sold]]</f>
        <v>1198.8800000000001</v>
      </c>
      <c r="F1315" t="str">
        <f>IF(FurnitureData[[#This Row],[price]]&lt;50,"Under 50",IF(FurnitureData[[#This Row],[price]]&lt;100,"50-100",IF(FurnitureData[[#This Row],[price]]&lt;200,"100-200","Over 200")))</f>
        <v>50-100</v>
      </c>
      <c r="G1315" t="str">
        <f>IF(FurnitureData[[#This Row],[sold]]=0,"No Sales",IF(FurnitureData[[#This Row],[sold]]&lt;=10,"Low Sales",IF(FurnitureData[[#This Row],[sold]]&lt;=50,"Medium Sales","High Sales")))</f>
        <v>Medium Sales</v>
      </c>
      <c r="H1315" s="1">
        <f>IF(FurnitureData[[#This Row],[price]]&gt;0,FurnitureData[[#This Row],[sold]]/FurnitureData[[#This Row],[price]],0)</f>
        <v>0.21353263045509141</v>
      </c>
      <c r="I1315" s="1">
        <f>LEN(FurnitureData[[#This Row],[productTitle]])</f>
        <v>118</v>
      </c>
      <c r="J1315" s="1"/>
    </row>
    <row r="1316" spans="1:10" x14ac:dyDescent="0.3">
      <c r="A1316" s="1" t="s">
        <v>1210</v>
      </c>
      <c r="B1316" s="7">
        <v>64.510000000000005</v>
      </c>
      <c r="C1316" s="8">
        <v>13</v>
      </c>
      <c r="D1316" s="1" t="s">
        <v>5</v>
      </c>
      <c r="E1316" s="5">
        <f>FurnitureData[[#This Row],[price]]*FurnitureData[[#This Row],[sold]]</f>
        <v>838.63000000000011</v>
      </c>
      <c r="F1316" t="str">
        <f>IF(FurnitureData[[#This Row],[price]]&lt;50,"Under 50",IF(FurnitureData[[#This Row],[price]]&lt;100,"50-100",IF(FurnitureData[[#This Row],[price]]&lt;200,"100-200","Over 200")))</f>
        <v>50-100</v>
      </c>
      <c r="G1316" t="str">
        <f>IF(FurnitureData[[#This Row],[sold]]=0,"No Sales",IF(FurnitureData[[#This Row],[sold]]&lt;=10,"Low Sales",IF(FurnitureData[[#This Row],[sold]]&lt;=50,"Medium Sales","High Sales")))</f>
        <v>Medium Sales</v>
      </c>
      <c r="H1316" s="1">
        <f>IF(FurnitureData[[#This Row],[price]]&gt;0,FurnitureData[[#This Row],[sold]]/FurnitureData[[#This Row],[price]],0)</f>
        <v>0.20151914431871026</v>
      </c>
      <c r="I1316" s="1">
        <f>LEN(FurnitureData[[#This Row],[productTitle]])</f>
        <v>117</v>
      </c>
      <c r="J1316" s="1"/>
    </row>
    <row r="1317" spans="1:10" x14ac:dyDescent="0.3">
      <c r="A1317" s="1" t="s">
        <v>1211</v>
      </c>
      <c r="B1317" s="7">
        <v>173.09</v>
      </c>
      <c r="C1317" s="8">
        <v>10</v>
      </c>
      <c r="D1317" s="1" t="s">
        <v>5</v>
      </c>
      <c r="E1317" s="5">
        <f>FurnitureData[[#This Row],[price]]*FurnitureData[[#This Row],[sold]]</f>
        <v>1730.9</v>
      </c>
      <c r="F1317" t="str">
        <f>IF(FurnitureData[[#This Row],[price]]&lt;50,"Under 50",IF(FurnitureData[[#This Row],[price]]&lt;100,"50-100",IF(FurnitureData[[#This Row],[price]]&lt;200,"100-200","Over 200")))</f>
        <v>100-200</v>
      </c>
      <c r="G1317" t="str">
        <f>IF(FurnitureData[[#This Row],[sold]]=0,"No Sales",IF(FurnitureData[[#This Row],[sold]]&lt;=10,"Low Sales",IF(FurnitureData[[#This Row],[sold]]&lt;=50,"Medium Sales","High Sales")))</f>
        <v>Low Sales</v>
      </c>
      <c r="H1317" s="1">
        <f>IF(FurnitureData[[#This Row],[price]]&gt;0,FurnitureData[[#This Row],[sold]]/FurnitureData[[#This Row],[price]],0)</f>
        <v>5.7773412675486739E-2</v>
      </c>
      <c r="I1317" s="1">
        <f>LEN(FurnitureData[[#This Row],[productTitle]])</f>
        <v>96</v>
      </c>
      <c r="J1317" s="1"/>
    </row>
    <row r="1318" spans="1:10" x14ac:dyDescent="0.3">
      <c r="A1318" s="1" t="s">
        <v>1212</v>
      </c>
      <c r="B1318" s="7">
        <v>26.04</v>
      </c>
      <c r="C1318" s="8">
        <v>2</v>
      </c>
      <c r="D1318" s="1" t="s">
        <v>5</v>
      </c>
      <c r="E1318" s="5">
        <f>FurnitureData[[#This Row],[price]]*FurnitureData[[#This Row],[sold]]</f>
        <v>52.08</v>
      </c>
      <c r="F1318" t="str">
        <f>IF(FurnitureData[[#This Row],[price]]&lt;50,"Under 50",IF(FurnitureData[[#This Row],[price]]&lt;100,"50-100",IF(FurnitureData[[#This Row],[price]]&lt;200,"100-200","Over 200")))</f>
        <v>Under 50</v>
      </c>
      <c r="G1318" t="str">
        <f>IF(FurnitureData[[#This Row],[sold]]=0,"No Sales",IF(FurnitureData[[#This Row],[sold]]&lt;=10,"Low Sales",IF(FurnitureData[[#This Row],[sold]]&lt;=50,"Medium Sales","High Sales")))</f>
        <v>Low Sales</v>
      </c>
      <c r="H1318" s="1">
        <f>IF(FurnitureData[[#This Row],[price]]&gt;0,FurnitureData[[#This Row],[sold]]/FurnitureData[[#This Row],[price]],0)</f>
        <v>7.6804915514592939E-2</v>
      </c>
      <c r="I1318" s="1">
        <f>LEN(FurnitureData[[#This Row],[productTitle]])</f>
        <v>127</v>
      </c>
      <c r="J1318" s="1"/>
    </row>
    <row r="1319" spans="1:10" x14ac:dyDescent="0.3">
      <c r="A1319" s="1" t="s">
        <v>1213</v>
      </c>
      <c r="B1319" s="7">
        <v>124.89</v>
      </c>
      <c r="C1319" s="8">
        <v>1</v>
      </c>
      <c r="D1319" s="1" t="s">
        <v>5</v>
      </c>
      <c r="E1319" s="5">
        <f>FurnitureData[[#This Row],[price]]*FurnitureData[[#This Row],[sold]]</f>
        <v>124.89</v>
      </c>
      <c r="F1319" t="str">
        <f>IF(FurnitureData[[#This Row],[price]]&lt;50,"Under 50",IF(FurnitureData[[#This Row],[price]]&lt;100,"50-100",IF(FurnitureData[[#This Row],[price]]&lt;200,"100-200","Over 200")))</f>
        <v>100-200</v>
      </c>
      <c r="G1319" t="str">
        <f>IF(FurnitureData[[#This Row],[sold]]=0,"No Sales",IF(FurnitureData[[#This Row],[sold]]&lt;=10,"Low Sales",IF(FurnitureData[[#This Row],[sold]]&lt;=50,"Medium Sales","High Sales")))</f>
        <v>Low Sales</v>
      </c>
      <c r="H1319" s="1">
        <f>IF(FurnitureData[[#This Row],[price]]&gt;0,FurnitureData[[#This Row],[sold]]/FurnitureData[[#This Row],[price]],0)</f>
        <v>8.0070462006565785E-3</v>
      </c>
      <c r="I1319" s="1">
        <f>LEN(FurnitureData[[#This Row],[productTitle]])</f>
        <v>128</v>
      </c>
      <c r="J1319" s="1"/>
    </row>
    <row r="1320" spans="1:10" x14ac:dyDescent="0.3">
      <c r="A1320" s="1" t="s">
        <v>1214</v>
      </c>
      <c r="B1320" s="7">
        <v>183.29</v>
      </c>
      <c r="C1320" s="8">
        <v>1</v>
      </c>
      <c r="D1320" s="1" t="s">
        <v>5</v>
      </c>
      <c r="E1320" s="5">
        <f>FurnitureData[[#This Row],[price]]*FurnitureData[[#This Row],[sold]]</f>
        <v>183.29</v>
      </c>
      <c r="F1320" t="str">
        <f>IF(FurnitureData[[#This Row],[price]]&lt;50,"Under 50",IF(FurnitureData[[#This Row],[price]]&lt;100,"50-100",IF(FurnitureData[[#This Row],[price]]&lt;200,"100-200","Over 200")))</f>
        <v>100-200</v>
      </c>
      <c r="G1320" t="str">
        <f>IF(FurnitureData[[#This Row],[sold]]=0,"No Sales",IF(FurnitureData[[#This Row],[sold]]&lt;=10,"Low Sales",IF(FurnitureData[[#This Row],[sold]]&lt;=50,"Medium Sales","High Sales")))</f>
        <v>Low Sales</v>
      </c>
      <c r="H1320" s="1">
        <f>IF(FurnitureData[[#This Row],[price]]&gt;0,FurnitureData[[#This Row],[sold]]/FurnitureData[[#This Row],[price]],0)</f>
        <v>5.4558350155491297E-3</v>
      </c>
      <c r="I1320" s="1">
        <f>LEN(FurnitureData[[#This Row],[productTitle]])</f>
        <v>106</v>
      </c>
      <c r="J1320" s="1"/>
    </row>
    <row r="1321" spans="1:10" x14ac:dyDescent="0.3">
      <c r="A1321" s="1" t="s">
        <v>1215</v>
      </c>
      <c r="B1321" s="7">
        <v>172.78</v>
      </c>
      <c r="C1321" s="8">
        <v>6</v>
      </c>
      <c r="D1321" s="1" t="s">
        <v>5</v>
      </c>
      <c r="E1321" s="5">
        <f>FurnitureData[[#This Row],[price]]*FurnitureData[[#This Row],[sold]]</f>
        <v>1036.68</v>
      </c>
      <c r="F1321" t="str">
        <f>IF(FurnitureData[[#This Row],[price]]&lt;50,"Under 50",IF(FurnitureData[[#This Row],[price]]&lt;100,"50-100",IF(FurnitureData[[#This Row],[price]]&lt;200,"100-200","Over 200")))</f>
        <v>100-200</v>
      </c>
      <c r="G1321" t="str">
        <f>IF(FurnitureData[[#This Row],[sold]]=0,"No Sales",IF(FurnitureData[[#This Row],[sold]]&lt;=10,"Low Sales",IF(FurnitureData[[#This Row],[sold]]&lt;=50,"Medium Sales","High Sales")))</f>
        <v>Low Sales</v>
      </c>
      <c r="H1321" s="1">
        <f>IF(FurnitureData[[#This Row],[price]]&gt;0,FurnitureData[[#This Row],[sold]]/FurnitureData[[#This Row],[price]],0)</f>
        <v>3.4726241463132308E-2</v>
      </c>
      <c r="I1321" s="1">
        <f>LEN(FurnitureData[[#This Row],[productTitle]])</f>
        <v>112</v>
      </c>
      <c r="J1321" s="1"/>
    </row>
    <row r="1322" spans="1:10" x14ac:dyDescent="0.3">
      <c r="A1322" s="1" t="s">
        <v>1216</v>
      </c>
      <c r="B1322" s="7">
        <v>161.30000000000001</v>
      </c>
      <c r="C1322" s="8">
        <v>2</v>
      </c>
      <c r="D1322" s="1" t="s">
        <v>5</v>
      </c>
      <c r="E1322" s="5">
        <f>FurnitureData[[#This Row],[price]]*FurnitureData[[#This Row],[sold]]</f>
        <v>322.60000000000002</v>
      </c>
      <c r="F1322" t="str">
        <f>IF(FurnitureData[[#This Row],[price]]&lt;50,"Under 50",IF(FurnitureData[[#This Row],[price]]&lt;100,"50-100",IF(FurnitureData[[#This Row],[price]]&lt;200,"100-200","Over 200")))</f>
        <v>100-200</v>
      </c>
      <c r="G1322" t="str">
        <f>IF(FurnitureData[[#This Row],[sold]]=0,"No Sales",IF(FurnitureData[[#This Row],[sold]]&lt;=10,"Low Sales",IF(FurnitureData[[#This Row],[sold]]&lt;=50,"Medium Sales","High Sales")))</f>
        <v>Low Sales</v>
      </c>
      <c r="H1322" s="1">
        <f>IF(FurnitureData[[#This Row],[price]]&gt;0,FurnitureData[[#This Row],[sold]]/FurnitureData[[#This Row],[price]],0)</f>
        <v>1.2399256044637321E-2</v>
      </c>
      <c r="I1322" s="1">
        <f>LEN(FurnitureData[[#This Row],[productTitle]])</f>
        <v>124</v>
      </c>
      <c r="J1322" s="1"/>
    </row>
    <row r="1323" spans="1:10" x14ac:dyDescent="0.3">
      <c r="A1323" s="1" t="s">
        <v>1217</v>
      </c>
      <c r="B1323" s="7">
        <v>365.59</v>
      </c>
      <c r="C1323" s="8">
        <v>1</v>
      </c>
      <c r="D1323" s="1" t="s">
        <v>5</v>
      </c>
      <c r="E1323" s="5">
        <f>FurnitureData[[#This Row],[price]]*FurnitureData[[#This Row],[sold]]</f>
        <v>365.59</v>
      </c>
      <c r="F1323" t="str">
        <f>IF(FurnitureData[[#This Row],[price]]&lt;50,"Under 50",IF(FurnitureData[[#This Row],[price]]&lt;100,"50-100",IF(FurnitureData[[#This Row],[price]]&lt;200,"100-200","Over 200")))</f>
        <v>Over 200</v>
      </c>
      <c r="G1323" t="str">
        <f>IF(FurnitureData[[#This Row],[sold]]=0,"No Sales",IF(FurnitureData[[#This Row],[sold]]&lt;=10,"Low Sales",IF(FurnitureData[[#This Row],[sold]]&lt;=50,"Medium Sales","High Sales")))</f>
        <v>Low Sales</v>
      </c>
      <c r="H1323" s="1">
        <f>IF(FurnitureData[[#This Row],[price]]&gt;0,FurnitureData[[#This Row],[sold]]/FurnitureData[[#This Row],[price]],0)</f>
        <v>2.7353045761645562E-3</v>
      </c>
      <c r="I1323" s="1">
        <f>LEN(FurnitureData[[#This Row],[productTitle]])</f>
        <v>127</v>
      </c>
      <c r="J1323" s="1"/>
    </row>
    <row r="1324" spans="1:10" x14ac:dyDescent="0.3">
      <c r="A1324" s="1" t="s">
        <v>1218</v>
      </c>
      <c r="B1324" s="7">
        <v>118.6</v>
      </c>
      <c r="C1324" s="8">
        <v>2</v>
      </c>
      <c r="D1324" s="1" t="s">
        <v>5</v>
      </c>
      <c r="E1324" s="5">
        <f>FurnitureData[[#This Row],[price]]*FurnitureData[[#This Row],[sold]]</f>
        <v>237.2</v>
      </c>
      <c r="F1324" t="str">
        <f>IF(FurnitureData[[#This Row],[price]]&lt;50,"Under 50",IF(FurnitureData[[#This Row],[price]]&lt;100,"50-100",IF(FurnitureData[[#This Row],[price]]&lt;200,"100-200","Over 200")))</f>
        <v>100-200</v>
      </c>
      <c r="G1324" t="str">
        <f>IF(FurnitureData[[#This Row],[sold]]=0,"No Sales",IF(FurnitureData[[#This Row],[sold]]&lt;=10,"Low Sales",IF(FurnitureData[[#This Row],[sold]]&lt;=50,"Medium Sales","High Sales")))</f>
        <v>Low Sales</v>
      </c>
      <c r="H1324" s="1">
        <f>IF(FurnitureData[[#This Row],[price]]&gt;0,FurnitureData[[#This Row],[sold]]/FurnitureData[[#This Row],[price]],0)</f>
        <v>1.6863406408094434E-2</v>
      </c>
      <c r="I1324" s="1">
        <f>LEN(FurnitureData[[#This Row],[productTitle]])</f>
        <v>108</v>
      </c>
      <c r="J1324" s="1"/>
    </row>
    <row r="1325" spans="1:10" x14ac:dyDescent="0.3">
      <c r="A1325" s="1" t="s">
        <v>1219</v>
      </c>
      <c r="B1325" s="7">
        <v>213.98</v>
      </c>
      <c r="C1325" s="8">
        <v>6</v>
      </c>
      <c r="D1325" s="1" t="s">
        <v>5</v>
      </c>
      <c r="E1325" s="5">
        <f>FurnitureData[[#This Row],[price]]*FurnitureData[[#This Row],[sold]]</f>
        <v>1283.8799999999999</v>
      </c>
      <c r="F1325" t="str">
        <f>IF(FurnitureData[[#This Row],[price]]&lt;50,"Under 50",IF(FurnitureData[[#This Row],[price]]&lt;100,"50-100",IF(FurnitureData[[#This Row],[price]]&lt;200,"100-200","Over 200")))</f>
        <v>Over 200</v>
      </c>
      <c r="G1325" t="str">
        <f>IF(FurnitureData[[#This Row],[sold]]=0,"No Sales",IF(FurnitureData[[#This Row],[sold]]&lt;=10,"Low Sales",IF(FurnitureData[[#This Row],[sold]]&lt;=50,"Medium Sales","High Sales")))</f>
        <v>Low Sales</v>
      </c>
      <c r="H1325" s="1">
        <f>IF(FurnitureData[[#This Row],[price]]&gt;0,FurnitureData[[#This Row],[sold]]/FurnitureData[[#This Row],[price]],0)</f>
        <v>2.8040003738667166E-2</v>
      </c>
      <c r="I1325" s="1">
        <f>LEN(FurnitureData[[#This Row],[productTitle]])</f>
        <v>127</v>
      </c>
      <c r="J1325" s="1"/>
    </row>
    <row r="1326" spans="1:10" x14ac:dyDescent="0.3">
      <c r="A1326" s="1" t="s">
        <v>1220</v>
      </c>
      <c r="B1326" s="7">
        <v>183.11</v>
      </c>
      <c r="C1326" s="8">
        <v>1</v>
      </c>
      <c r="D1326" s="1" t="s">
        <v>5</v>
      </c>
      <c r="E1326" s="5">
        <f>FurnitureData[[#This Row],[price]]*FurnitureData[[#This Row],[sold]]</f>
        <v>183.11</v>
      </c>
      <c r="F1326" t="str">
        <f>IF(FurnitureData[[#This Row],[price]]&lt;50,"Under 50",IF(FurnitureData[[#This Row],[price]]&lt;100,"50-100",IF(FurnitureData[[#This Row],[price]]&lt;200,"100-200","Over 200")))</f>
        <v>100-200</v>
      </c>
      <c r="G1326" t="str">
        <f>IF(FurnitureData[[#This Row],[sold]]=0,"No Sales",IF(FurnitureData[[#This Row],[sold]]&lt;=10,"Low Sales",IF(FurnitureData[[#This Row],[sold]]&lt;=50,"Medium Sales","High Sales")))</f>
        <v>Low Sales</v>
      </c>
      <c r="H1326" s="1">
        <f>IF(FurnitureData[[#This Row],[price]]&gt;0,FurnitureData[[#This Row],[sold]]/FurnitureData[[#This Row],[price]],0)</f>
        <v>5.4611981868822011E-3</v>
      </c>
      <c r="I1326" s="1">
        <f>LEN(FurnitureData[[#This Row],[productTitle]])</f>
        <v>119</v>
      </c>
      <c r="J1326" s="1"/>
    </row>
    <row r="1327" spans="1:10" x14ac:dyDescent="0.3">
      <c r="A1327" s="1" t="s">
        <v>825</v>
      </c>
      <c r="B1327" s="7">
        <v>62.93</v>
      </c>
      <c r="C1327" s="8">
        <v>1</v>
      </c>
      <c r="D1327" s="1" t="s">
        <v>5</v>
      </c>
      <c r="E1327" s="5">
        <f>FurnitureData[[#This Row],[price]]*FurnitureData[[#This Row],[sold]]</f>
        <v>62.93</v>
      </c>
      <c r="F1327" t="str">
        <f>IF(FurnitureData[[#This Row],[price]]&lt;50,"Under 50",IF(FurnitureData[[#This Row],[price]]&lt;100,"50-100",IF(FurnitureData[[#This Row],[price]]&lt;200,"100-200","Over 200")))</f>
        <v>50-100</v>
      </c>
      <c r="G1327" t="str">
        <f>IF(FurnitureData[[#This Row],[sold]]=0,"No Sales",IF(FurnitureData[[#This Row],[sold]]&lt;=10,"Low Sales",IF(FurnitureData[[#This Row],[sold]]&lt;=50,"Medium Sales","High Sales")))</f>
        <v>Low Sales</v>
      </c>
      <c r="H1327" s="1">
        <f>IF(FurnitureData[[#This Row],[price]]&gt;0,FurnitureData[[#This Row],[sold]]/FurnitureData[[#This Row],[price]],0)</f>
        <v>1.589067217543302E-2</v>
      </c>
      <c r="I1327" s="1">
        <f>LEN(FurnitureData[[#This Row],[productTitle]])</f>
        <v>125</v>
      </c>
      <c r="J1327" s="1"/>
    </row>
    <row r="1328" spans="1:10" x14ac:dyDescent="0.3">
      <c r="A1328" s="1" t="s">
        <v>1221</v>
      </c>
      <c r="B1328" s="7">
        <v>66.09</v>
      </c>
      <c r="C1328" s="8">
        <v>24</v>
      </c>
      <c r="D1328" s="1" t="s">
        <v>5</v>
      </c>
      <c r="E1328" s="5">
        <f>FurnitureData[[#This Row],[price]]*FurnitureData[[#This Row],[sold]]</f>
        <v>1586.16</v>
      </c>
      <c r="F1328" t="str">
        <f>IF(FurnitureData[[#This Row],[price]]&lt;50,"Under 50",IF(FurnitureData[[#This Row],[price]]&lt;100,"50-100",IF(FurnitureData[[#This Row],[price]]&lt;200,"100-200","Over 200")))</f>
        <v>50-100</v>
      </c>
      <c r="G1328" t="str">
        <f>IF(FurnitureData[[#This Row],[sold]]=0,"No Sales",IF(FurnitureData[[#This Row],[sold]]&lt;=10,"Low Sales",IF(FurnitureData[[#This Row],[sold]]&lt;=50,"Medium Sales","High Sales")))</f>
        <v>Medium Sales</v>
      </c>
      <c r="H1328" s="1">
        <f>IF(FurnitureData[[#This Row],[price]]&gt;0,FurnitureData[[#This Row],[sold]]/FurnitureData[[#This Row],[price]],0)</f>
        <v>0.36314117113027689</v>
      </c>
      <c r="I1328" s="1">
        <f>LEN(FurnitureData[[#This Row],[productTitle]])</f>
        <v>125</v>
      </c>
      <c r="J1328" s="1"/>
    </row>
    <row r="1329" spans="1:10" x14ac:dyDescent="0.3">
      <c r="A1329" s="1" t="s">
        <v>1222</v>
      </c>
      <c r="B1329" s="7">
        <v>128.69999999999999</v>
      </c>
      <c r="C1329" s="8">
        <v>8</v>
      </c>
      <c r="D1329" s="1" t="s">
        <v>5</v>
      </c>
      <c r="E1329" s="5">
        <f>FurnitureData[[#This Row],[price]]*FurnitureData[[#This Row],[sold]]</f>
        <v>1029.5999999999999</v>
      </c>
      <c r="F1329" t="str">
        <f>IF(FurnitureData[[#This Row],[price]]&lt;50,"Under 50",IF(FurnitureData[[#This Row],[price]]&lt;100,"50-100",IF(FurnitureData[[#This Row],[price]]&lt;200,"100-200","Over 200")))</f>
        <v>100-200</v>
      </c>
      <c r="G1329" t="str">
        <f>IF(FurnitureData[[#This Row],[sold]]=0,"No Sales",IF(FurnitureData[[#This Row],[sold]]&lt;=10,"Low Sales",IF(FurnitureData[[#This Row],[sold]]&lt;=50,"Medium Sales","High Sales")))</f>
        <v>Low Sales</v>
      </c>
      <c r="H1329" s="1">
        <f>IF(FurnitureData[[#This Row],[price]]&gt;0,FurnitureData[[#This Row],[sold]]/FurnitureData[[#This Row],[price]],0)</f>
        <v>6.2160062160062167E-2</v>
      </c>
      <c r="I1329" s="1">
        <f>LEN(FurnitureData[[#This Row],[productTitle]])</f>
        <v>75</v>
      </c>
      <c r="J1329" s="1"/>
    </row>
    <row r="1330" spans="1:10" x14ac:dyDescent="0.3">
      <c r="A1330" s="1" t="s">
        <v>1223</v>
      </c>
      <c r="B1330" s="7">
        <v>44.01</v>
      </c>
      <c r="C1330" s="8">
        <v>25</v>
      </c>
      <c r="D1330" s="1" t="s">
        <v>5</v>
      </c>
      <c r="E1330" s="5">
        <f>FurnitureData[[#This Row],[price]]*FurnitureData[[#This Row],[sold]]</f>
        <v>1100.25</v>
      </c>
      <c r="F1330" t="str">
        <f>IF(FurnitureData[[#This Row],[price]]&lt;50,"Under 50",IF(FurnitureData[[#This Row],[price]]&lt;100,"50-100",IF(FurnitureData[[#This Row],[price]]&lt;200,"100-200","Over 200")))</f>
        <v>Under 50</v>
      </c>
      <c r="G1330" t="str">
        <f>IF(FurnitureData[[#This Row],[sold]]=0,"No Sales",IF(FurnitureData[[#This Row],[sold]]&lt;=10,"Low Sales",IF(FurnitureData[[#This Row],[sold]]&lt;=50,"Medium Sales","High Sales")))</f>
        <v>Medium Sales</v>
      </c>
      <c r="H1330" s="1">
        <f>IF(FurnitureData[[#This Row],[price]]&gt;0,FurnitureData[[#This Row],[sold]]/FurnitureData[[#This Row],[price]],0)</f>
        <v>0.56805271529197909</v>
      </c>
      <c r="I1330" s="1">
        <f>LEN(FurnitureData[[#This Row],[productTitle]])</f>
        <v>78</v>
      </c>
      <c r="J1330" s="1"/>
    </row>
    <row r="1331" spans="1:10" x14ac:dyDescent="0.3">
      <c r="A1331" s="1" t="s">
        <v>1224</v>
      </c>
      <c r="B1331" s="7">
        <v>78.150000000000006</v>
      </c>
      <c r="C1331" s="8">
        <v>26</v>
      </c>
      <c r="D1331" s="1" t="s">
        <v>5</v>
      </c>
      <c r="E1331" s="5">
        <f>FurnitureData[[#This Row],[price]]*FurnitureData[[#This Row],[sold]]</f>
        <v>2031.9</v>
      </c>
      <c r="F1331" t="str">
        <f>IF(FurnitureData[[#This Row],[price]]&lt;50,"Under 50",IF(FurnitureData[[#This Row],[price]]&lt;100,"50-100",IF(FurnitureData[[#This Row],[price]]&lt;200,"100-200","Over 200")))</f>
        <v>50-100</v>
      </c>
      <c r="G1331" t="str">
        <f>IF(FurnitureData[[#This Row],[sold]]=0,"No Sales",IF(FurnitureData[[#This Row],[sold]]&lt;=10,"Low Sales",IF(FurnitureData[[#This Row],[sold]]&lt;=50,"Medium Sales","High Sales")))</f>
        <v>Medium Sales</v>
      </c>
      <c r="H1331" s="1">
        <f>IF(FurnitureData[[#This Row],[price]]&gt;0,FurnitureData[[#This Row],[sold]]/FurnitureData[[#This Row],[price]],0)</f>
        <v>0.33269353806781826</v>
      </c>
      <c r="I1331" s="1">
        <f>LEN(FurnitureData[[#This Row],[productTitle]])</f>
        <v>126</v>
      </c>
      <c r="J1331" s="1"/>
    </row>
    <row r="1332" spans="1:10" x14ac:dyDescent="0.3">
      <c r="A1332" s="1" t="s">
        <v>1225</v>
      </c>
      <c r="B1332" s="7">
        <v>54.99</v>
      </c>
      <c r="C1332" s="8">
        <v>3</v>
      </c>
      <c r="D1332" s="1" t="s">
        <v>5</v>
      </c>
      <c r="E1332" s="5">
        <f>FurnitureData[[#This Row],[price]]*FurnitureData[[#This Row],[sold]]</f>
        <v>164.97</v>
      </c>
      <c r="F1332" t="str">
        <f>IF(FurnitureData[[#This Row],[price]]&lt;50,"Under 50",IF(FurnitureData[[#This Row],[price]]&lt;100,"50-100",IF(FurnitureData[[#This Row],[price]]&lt;200,"100-200","Over 200")))</f>
        <v>50-100</v>
      </c>
      <c r="G1332" t="str">
        <f>IF(FurnitureData[[#This Row],[sold]]=0,"No Sales",IF(FurnitureData[[#This Row],[sold]]&lt;=10,"Low Sales",IF(FurnitureData[[#This Row],[sold]]&lt;=50,"Medium Sales","High Sales")))</f>
        <v>Low Sales</v>
      </c>
      <c r="H1332" s="1">
        <f>IF(FurnitureData[[#This Row],[price]]&gt;0,FurnitureData[[#This Row],[sold]]/FurnitureData[[#This Row],[price]],0)</f>
        <v>5.4555373704309872E-2</v>
      </c>
      <c r="I1332" s="1">
        <f>LEN(FurnitureData[[#This Row],[productTitle]])</f>
        <v>127</v>
      </c>
      <c r="J1332" s="1"/>
    </row>
    <row r="1333" spans="1:10" x14ac:dyDescent="0.3">
      <c r="A1333" s="1" t="s">
        <v>1226</v>
      </c>
      <c r="B1333" s="7">
        <v>128.12</v>
      </c>
      <c r="C1333" s="8">
        <v>2</v>
      </c>
      <c r="D1333" s="1" t="s">
        <v>5</v>
      </c>
      <c r="E1333" s="5">
        <f>FurnitureData[[#This Row],[price]]*FurnitureData[[#This Row],[sold]]</f>
        <v>256.24</v>
      </c>
      <c r="F1333" t="str">
        <f>IF(FurnitureData[[#This Row],[price]]&lt;50,"Under 50",IF(FurnitureData[[#This Row],[price]]&lt;100,"50-100",IF(FurnitureData[[#This Row],[price]]&lt;200,"100-200","Over 200")))</f>
        <v>100-200</v>
      </c>
      <c r="G1333" t="str">
        <f>IF(FurnitureData[[#This Row],[sold]]=0,"No Sales",IF(FurnitureData[[#This Row],[sold]]&lt;=10,"Low Sales",IF(FurnitureData[[#This Row],[sold]]&lt;=50,"Medium Sales","High Sales")))</f>
        <v>Low Sales</v>
      </c>
      <c r="H1333" s="1">
        <f>IF(FurnitureData[[#This Row],[price]]&gt;0,FurnitureData[[#This Row],[sold]]/FurnitureData[[#This Row],[price]],0)</f>
        <v>1.5610365282547611E-2</v>
      </c>
      <c r="I1333" s="1">
        <f>LEN(FurnitureData[[#This Row],[productTitle]])</f>
        <v>109</v>
      </c>
      <c r="J1333" s="1"/>
    </row>
    <row r="1334" spans="1:10" x14ac:dyDescent="0.3">
      <c r="A1334" s="1" t="s">
        <v>1227</v>
      </c>
      <c r="B1334" s="7">
        <v>101.44</v>
      </c>
      <c r="C1334" s="8">
        <v>5</v>
      </c>
      <c r="D1334" s="1" t="s">
        <v>5</v>
      </c>
      <c r="E1334" s="5">
        <f>FurnitureData[[#This Row],[price]]*FurnitureData[[#This Row],[sold]]</f>
        <v>507.2</v>
      </c>
      <c r="F1334" t="str">
        <f>IF(FurnitureData[[#This Row],[price]]&lt;50,"Under 50",IF(FurnitureData[[#This Row],[price]]&lt;100,"50-100",IF(FurnitureData[[#This Row],[price]]&lt;200,"100-200","Over 200")))</f>
        <v>100-200</v>
      </c>
      <c r="G1334" t="str">
        <f>IF(FurnitureData[[#This Row],[sold]]=0,"No Sales",IF(FurnitureData[[#This Row],[sold]]&lt;=10,"Low Sales",IF(FurnitureData[[#This Row],[sold]]&lt;=50,"Medium Sales","High Sales")))</f>
        <v>Low Sales</v>
      </c>
      <c r="H1334" s="1">
        <f>IF(FurnitureData[[#This Row],[price]]&gt;0,FurnitureData[[#This Row],[sold]]/FurnitureData[[#This Row],[price]],0)</f>
        <v>4.9290220820189273E-2</v>
      </c>
      <c r="I1334" s="1">
        <f>LEN(FurnitureData[[#This Row],[productTitle]])</f>
        <v>119</v>
      </c>
      <c r="J1334" s="1"/>
    </row>
    <row r="1335" spans="1:10" x14ac:dyDescent="0.3">
      <c r="A1335" s="1" t="s">
        <v>1228</v>
      </c>
      <c r="B1335" s="7">
        <v>51.27</v>
      </c>
      <c r="C1335" s="8">
        <v>6</v>
      </c>
      <c r="D1335" s="1" t="s">
        <v>1846</v>
      </c>
      <c r="E1335" s="5">
        <f>FurnitureData[[#This Row],[price]]*FurnitureData[[#This Row],[sold]]</f>
        <v>307.62</v>
      </c>
      <c r="F1335" t="str">
        <f>IF(FurnitureData[[#This Row],[price]]&lt;50,"Under 50",IF(FurnitureData[[#This Row],[price]]&lt;100,"50-100",IF(FurnitureData[[#This Row],[price]]&lt;200,"100-200","Over 200")))</f>
        <v>50-100</v>
      </c>
      <c r="G1335" t="str">
        <f>IF(FurnitureData[[#This Row],[sold]]=0,"No Sales",IF(FurnitureData[[#This Row],[sold]]&lt;=10,"Low Sales",IF(FurnitureData[[#This Row],[sold]]&lt;=50,"Medium Sales","High Sales")))</f>
        <v>Low Sales</v>
      </c>
      <c r="H1335" s="1">
        <f>IF(FurnitureData[[#This Row],[price]]&gt;0,FurnitureData[[#This Row],[sold]]/FurnitureData[[#This Row],[price]],0)</f>
        <v>0.11702750146284376</v>
      </c>
      <c r="I1335" s="1">
        <f>LEN(FurnitureData[[#This Row],[productTitle]])</f>
        <v>127</v>
      </c>
      <c r="J1335" s="1"/>
    </row>
    <row r="1336" spans="1:10" x14ac:dyDescent="0.3">
      <c r="A1336" s="1" t="s">
        <v>1229</v>
      </c>
      <c r="B1336" s="7">
        <v>224.99</v>
      </c>
      <c r="C1336" s="8">
        <v>1</v>
      </c>
      <c r="D1336" s="1" t="s">
        <v>5</v>
      </c>
      <c r="E1336" s="5">
        <f>FurnitureData[[#This Row],[price]]*FurnitureData[[#This Row],[sold]]</f>
        <v>224.99</v>
      </c>
      <c r="F1336" t="str">
        <f>IF(FurnitureData[[#This Row],[price]]&lt;50,"Under 50",IF(FurnitureData[[#This Row],[price]]&lt;100,"50-100",IF(FurnitureData[[#This Row],[price]]&lt;200,"100-200","Over 200")))</f>
        <v>Over 200</v>
      </c>
      <c r="G1336" t="str">
        <f>IF(FurnitureData[[#This Row],[sold]]=0,"No Sales",IF(FurnitureData[[#This Row],[sold]]&lt;=10,"Low Sales",IF(FurnitureData[[#This Row],[sold]]&lt;=50,"Medium Sales","High Sales")))</f>
        <v>Low Sales</v>
      </c>
      <c r="H1336" s="1">
        <f>IF(FurnitureData[[#This Row],[price]]&gt;0,FurnitureData[[#This Row],[sold]]/FurnitureData[[#This Row],[price]],0)</f>
        <v>4.4446419840881816E-3</v>
      </c>
      <c r="I1336" s="1">
        <f>LEN(FurnitureData[[#This Row],[productTitle]])</f>
        <v>57</v>
      </c>
      <c r="J1336" s="1"/>
    </row>
    <row r="1337" spans="1:10" x14ac:dyDescent="0.3">
      <c r="A1337" s="1" t="s">
        <v>1230</v>
      </c>
      <c r="B1337" s="7">
        <v>21.08</v>
      </c>
      <c r="C1337" s="8">
        <v>1</v>
      </c>
      <c r="D1337" s="1" t="s">
        <v>5</v>
      </c>
      <c r="E1337" s="5">
        <f>FurnitureData[[#This Row],[price]]*FurnitureData[[#This Row],[sold]]</f>
        <v>21.08</v>
      </c>
      <c r="F1337" t="str">
        <f>IF(FurnitureData[[#This Row],[price]]&lt;50,"Under 50",IF(FurnitureData[[#This Row],[price]]&lt;100,"50-100",IF(FurnitureData[[#This Row],[price]]&lt;200,"100-200","Over 200")))</f>
        <v>Under 50</v>
      </c>
      <c r="G1337" t="str">
        <f>IF(FurnitureData[[#This Row],[sold]]=0,"No Sales",IF(FurnitureData[[#This Row],[sold]]&lt;=10,"Low Sales",IF(FurnitureData[[#This Row],[sold]]&lt;=50,"Medium Sales","High Sales")))</f>
        <v>Low Sales</v>
      </c>
      <c r="H1337" s="1">
        <f>IF(FurnitureData[[#This Row],[price]]&gt;0,FurnitureData[[#This Row],[sold]]/FurnitureData[[#This Row],[price]],0)</f>
        <v>4.743833017077799E-2</v>
      </c>
      <c r="I1337" s="1">
        <f>LEN(FurnitureData[[#This Row],[productTitle]])</f>
        <v>120</v>
      </c>
      <c r="J1337" s="1"/>
    </row>
    <row r="1338" spans="1:10" x14ac:dyDescent="0.3">
      <c r="A1338" s="1" t="s">
        <v>1231</v>
      </c>
      <c r="B1338" s="7">
        <v>55.47</v>
      </c>
      <c r="C1338" s="8">
        <v>9</v>
      </c>
      <c r="D1338" s="1" t="s">
        <v>5</v>
      </c>
      <c r="E1338" s="5">
        <f>FurnitureData[[#This Row],[price]]*FurnitureData[[#This Row],[sold]]</f>
        <v>499.23</v>
      </c>
      <c r="F1338" t="str">
        <f>IF(FurnitureData[[#This Row],[price]]&lt;50,"Under 50",IF(FurnitureData[[#This Row],[price]]&lt;100,"50-100",IF(FurnitureData[[#This Row],[price]]&lt;200,"100-200","Over 200")))</f>
        <v>50-100</v>
      </c>
      <c r="G1338" t="str">
        <f>IF(FurnitureData[[#This Row],[sold]]=0,"No Sales",IF(FurnitureData[[#This Row],[sold]]&lt;=10,"Low Sales",IF(FurnitureData[[#This Row],[sold]]&lt;=50,"Medium Sales","High Sales")))</f>
        <v>Low Sales</v>
      </c>
      <c r="H1338" s="1">
        <f>IF(FurnitureData[[#This Row],[price]]&gt;0,FurnitureData[[#This Row],[sold]]/FurnitureData[[#This Row],[price]],0)</f>
        <v>0.16224986479177933</v>
      </c>
      <c r="I1338" s="1">
        <f>LEN(FurnitureData[[#This Row],[productTitle]])</f>
        <v>124</v>
      </c>
      <c r="J1338" s="1"/>
    </row>
    <row r="1339" spans="1:10" x14ac:dyDescent="0.3">
      <c r="A1339" s="1" t="s">
        <v>1232</v>
      </c>
      <c r="B1339" s="7">
        <v>193.48</v>
      </c>
      <c r="C1339" s="8">
        <v>2</v>
      </c>
      <c r="D1339" s="1" t="s">
        <v>5</v>
      </c>
      <c r="E1339" s="5">
        <f>FurnitureData[[#This Row],[price]]*FurnitureData[[#This Row],[sold]]</f>
        <v>386.96</v>
      </c>
      <c r="F1339" t="str">
        <f>IF(FurnitureData[[#This Row],[price]]&lt;50,"Under 50",IF(FurnitureData[[#This Row],[price]]&lt;100,"50-100",IF(FurnitureData[[#This Row],[price]]&lt;200,"100-200","Over 200")))</f>
        <v>100-200</v>
      </c>
      <c r="G1339" t="str">
        <f>IF(FurnitureData[[#This Row],[sold]]=0,"No Sales",IF(FurnitureData[[#This Row],[sold]]&lt;=10,"Low Sales",IF(FurnitureData[[#This Row],[sold]]&lt;=50,"Medium Sales","High Sales")))</f>
        <v>Low Sales</v>
      </c>
      <c r="H1339" s="1">
        <f>IF(FurnitureData[[#This Row],[price]]&gt;0,FurnitureData[[#This Row],[sold]]/FurnitureData[[#This Row],[price]],0)</f>
        <v>1.0336985734959687E-2</v>
      </c>
      <c r="I1339" s="1">
        <f>LEN(FurnitureData[[#This Row],[productTitle]])</f>
        <v>126</v>
      </c>
      <c r="J1339" s="1"/>
    </row>
    <row r="1340" spans="1:10" x14ac:dyDescent="0.3">
      <c r="A1340" s="1" t="s">
        <v>779</v>
      </c>
      <c r="B1340" s="7">
        <v>143.35</v>
      </c>
      <c r="C1340" s="8">
        <v>47</v>
      </c>
      <c r="D1340" s="1" t="s">
        <v>5</v>
      </c>
      <c r="E1340" s="5">
        <f>FurnitureData[[#This Row],[price]]*FurnitureData[[#This Row],[sold]]</f>
        <v>6737.45</v>
      </c>
      <c r="F1340" t="str">
        <f>IF(FurnitureData[[#This Row],[price]]&lt;50,"Under 50",IF(FurnitureData[[#This Row],[price]]&lt;100,"50-100",IF(FurnitureData[[#This Row],[price]]&lt;200,"100-200","Over 200")))</f>
        <v>100-200</v>
      </c>
      <c r="G1340" t="str">
        <f>IF(FurnitureData[[#This Row],[sold]]=0,"No Sales",IF(FurnitureData[[#This Row],[sold]]&lt;=10,"Low Sales",IF(FurnitureData[[#This Row],[sold]]&lt;=50,"Medium Sales","High Sales")))</f>
        <v>Medium Sales</v>
      </c>
      <c r="H1340" s="1">
        <f>IF(FurnitureData[[#This Row],[price]]&gt;0,FurnitureData[[#This Row],[sold]]/FurnitureData[[#This Row],[price]],0)</f>
        <v>0.32786885245901642</v>
      </c>
      <c r="I1340" s="1">
        <f>LEN(FurnitureData[[#This Row],[productTitle]])</f>
        <v>125</v>
      </c>
      <c r="J1340" s="1"/>
    </row>
    <row r="1341" spans="1:10" x14ac:dyDescent="0.3">
      <c r="A1341" s="1" t="s">
        <v>1233</v>
      </c>
      <c r="B1341" s="7">
        <v>100</v>
      </c>
      <c r="C1341" s="8">
        <v>1</v>
      </c>
      <c r="D1341" s="1" t="s">
        <v>5</v>
      </c>
      <c r="E1341" s="5">
        <f>FurnitureData[[#This Row],[price]]*FurnitureData[[#This Row],[sold]]</f>
        <v>100</v>
      </c>
      <c r="F1341" t="str">
        <f>IF(FurnitureData[[#This Row],[price]]&lt;50,"Under 50",IF(FurnitureData[[#This Row],[price]]&lt;100,"50-100",IF(FurnitureData[[#This Row],[price]]&lt;200,"100-200","Over 200")))</f>
        <v>100-200</v>
      </c>
      <c r="G1341" t="str">
        <f>IF(FurnitureData[[#This Row],[sold]]=0,"No Sales",IF(FurnitureData[[#This Row],[sold]]&lt;=10,"Low Sales",IF(FurnitureData[[#This Row],[sold]]&lt;=50,"Medium Sales","High Sales")))</f>
        <v>Low Sales</v>
      </c>
      <c r="H1341" s="1">
        <f>IF(FurnitureData[[#This Row],[price]]&gt;0,FurnitureData[[#This Row],[sold]]/FurnitureData[[#This Row],[price]],0)</f>
        <v>0.01</v>
      </c>
      <c r="I1341" s="1">
        <f>LEN(FurnitureData[[#This Row],[productTitle]])</f>
        <v>123</v>
      </c>
      <c r="J1341" s="1"/>
    </row>
    <row r="1342" spans="1:10" x14ac:dyDescent="0.3">
      <c r="A1342" s="1" t="s">
        <v>1234</v>
      </c>
      <c r="B1342" s="7">
        <v>66.77</v>
      </c>
      <c r="C1342" s="8">
        <v>0</v>
      </c>
      <c r="D1342" s="1" t="s">
        <v>5</v>
      </c>
      <c r="E1342" s="5">
        <f>FurnitureData[[#This Row],[price]]*FurnitureData[[#This Row],[sold]]</f>
        <v>0</v>
      </c>
      <c r="F1342" t="str">
        <f>IF(FurnitureData[[#This Row],[price]]&lt;50,"Under 50",IF(FurnitureData[[#This Row],[price]]&lt;100,"50-100",IF(FurnitureData[[#This Row],[price]]&lt;200,"100-200","Over 200")))</f>
        <v>50-100</v>
      </c>
      <c r="G1342" t="str">
        <f>IF(FurnitureData[[#This Row],[sold]]=0,"No Sales",IF(FurnitureData[[#This Row],[sold]]&lt;=10,"Low Sales",IF(FurnitureData[[#This Row],[sold]]&lt;=50,"Medium Sales","High Sales")))</f>
        <v>No Sales</v>
      </c>
      <c r="H1342" s="1">
        <f>IF(FurnitureData[[#This Row],[price]]&gt;0,FurnitureData[[#This Row],[sold]]/FurnitureData[[#This Row],[price]],0)</f>
        <v>0</v>
      </c>
      <c r="I1342" s="1">
        <f>LEN(FurnitureData[[#This Row],[productTitle]])</f>
        <v>80</v>
      </c>
      <c r="J1342" s="1"/>
    </row>
    <row r="1343" spans="1:10" x14ac:dyDescent="0.3">
      <c r="A1343" s="1" t="s">
        <v>1235</v>
      </c>
      <c r="B1343" s="7">
        <v>97.49</v>
      </c>
      <c r="C1343" s="8">
        <v>11</v>
      </c>
      <c r="D1343" s="1" t="s">
        <v>5</v>
      </c>
      <c r="E1343" s="5">
        <f>FurnitureData[[#This Row],[price]]*FurnitureData[[#This Row],[sold]]</f>
        <v>1072.3899999999999</v>
      </c>
      <c r="F1343" t="str">
        <f>IF(FurnitureData[[#This Row],[price]]&lt;50,"Under 50",IF(FurnitureData[[#This Row],[price]]&lt;100,"50-100",IF(FurnitureData[[#This Row],[price]]&lt;200,"100-200","Over 200")))</f>
        <v>50-100</v>
      </c>
      <c r="G1343" t="str">
        <f>IF(FurnitureData[[#This Row],[sold]]=0,"No Sales",IF(FurnitureData[[#This Row],[sold]]&lt;=10,"Low Sales",IF(FurnitureData[[#This Row],[sold]]&lt;=50,"Medium Sales","High Sales")))</f>
        <v>Medium Sales</v>
      </c>
      <c r="H1343" s="1">
        <f>IF(FurnitureData[[#This Row],[price]]&gt;0,FurnitureData[[#This Row],[sold]]/FurnitureData[[#This Row],[price]],0)</f>
        <v>0.11283208534208637</v>
      </c>
      <c r="I1343" s="1">
        <f>LEN(FurnitureData[[#This Row],[productTitle]])</f>
        <v>113</v>
      </c>
      <c r="J1343" s="1"/>
    </row>
    <row r="1344" spans="1:10" x14ac:dyDescent="0.3">
      <c r="A1344" s="1" t="s">
        <v>460</v>
      </c>
      <c r="B1344" s="7">
        <v>93.18</v>
      </c>
      <c r="C1344" s="8">
        <v>13</v>
      </c>
      <c r="D1344" s="1" t="s">
        <v>5</v>
      </c>
      <c r="E1344" s="5">
        <f>FurnitureData[[#This Row],[price]]*FurnitureData[[#This Row],[sold]]</f>
        <v>1211.3400000000001</v>
      </c>
      <c r="F1344" t="str">
        <f>IF(FurnitureData[[#This Row],[price]]&lt;50,"Under 50",IF(FurnitureData[[#This Row],[price]]&lt;100,"50-100",IF(FurnitureData[[#This Row],[price]]&lt;200,"100-200","Over 200")))</f>
        <v>50-100</v>
      </c>
      <c r="G1344" t="str">
        <f>IF(FurnitureData[[#This Row],[sold]]=0,"No Sales",IF(FurnitureData[[#This Row],[sold]]&lt;=10,"Low Sales",IF(FurnitureData[[#This Row],[sold]]&lt;=50,"Medium Sales","High Sales")))</f>
        <v>Medium Sales</v>
      </c>
      <c r="H1344" s="1">
        <f>IF(FurnitureData[[#This Row],[price]]&gt;0,FurnitureData[[#This Row],[sold]]/FurnitureData[[#This Row],[price]],0)</f>
        <v>0.13951491736424124</v>
      </c>
      <c r="I1344" s="1">
        <f>LEN(FurnitureData[[#This Row],[productTitle]])</f>
        <v>125</v>
      </c>
      <c r="J1344" s="1"/>
    </row>
    <row r="1345" spans="1:10" x14ac:dyDescent="0.3">
      <c r="A1345" s="1" t="s">
        <v>1236</v>
      </c>
      <c r="B1345" s="7">
        <v>216.31</v>
      </c>
      <c r="C1345" s="8">
        <v>25</v>
      </c>
      <c r="D1345" s="1" t="s">
        <v>5</v>
      </c>
      <c r="E1345" s="5">
        <f>FurnitureData[[#This Row],[price]]*FurnitureData[[#This Row],[sold]]</f>
        <v>5407.75</v>
      </c>
      <c r="F1345" t="str">
        <f>IF(FurnitureData[[#This Row],[price]]&lt;50,"Under 50",IF(FurnitureData[[#This Row],[price]]&lt;100,"50-100",IF(FurnitureData[[#This Row],[price]]&lt;200,"100-200","Over 200")))</f>
        <v>Over 200</v>
      </c>
      <c r="G1345" t="str">
        <f>IF(FurnitureData[[#This Row],[sold]]=0,"No Sales",IF(FurnitureData[[#This Row],[sold]]&lt;=10,"Low Sales",IF(FurnitureData[[#This Row],[sold]]&lt;=50,"Medium Sales","High Sales")))</f>
        <v>Medium Sales</v>
      </c>
      <c r="H1345" s="1">
        <f>IF(FurnitureData[[#This Row],[price]]&gt;0,FurnitureData[[#This Row],[sold]]/FurnitureData[[#This Row],[price]],0)</f>
        <v>0.11557486940039757</v>
      </c>
      <c r="I1345" s="1">
        <f>LEN(FurnitureData[[#This Row],[productTitle]])</f>
        <v>127</v>
      </c>
      <c r="J1345" s="1"/>
    </row>
    <row r="1346" spans="1:10" x14ac:dyDescent="0.3">
      <c r="A1346" s="1" t="s">
        <v>1237</v>
      </c>
      <c r="B1346" s="7">
        <v>34.35</v>
      </c>
      <c r="C1346" s="8">
        <v>14</v>
      </c>
      <c r="D1346" s="1" t="s">
        <v>5</v>
      </c>
      <c r="E1346" s="5">
        <f>FurnitureData[[#This Row],[price]]*FurnitureData[[#This Row],[sold]]</f>
        <v>480.90000000000003</v>
      </c>
      <c r="F1346" t="str">
        <f>IF(FurnitureData[[#This Row],[price]]&lt;50,"Under 50",IF(FurnitureData[[#This Row],[price]]&lt;100,"50-100",IF(FurnitureData[[#This Row],[price]]&lt;200,"100-200","Over 200")))</f>
        <v>Under 50</v>
      </c>
      <c r="G1346" t="str">
        <f>IF(FurnitureData[[#This Row],[sold]]=0,"No Sales",IF(FurnitureData[[#This Row],[sold]]&lt;=10,"Low Sales",IF(FurnitureData[[#This Row],[sold]]&lt;=50,"Medium Sales","High Sales")))</f>
        <v>Medium Sales</v>
      </c>
      <c r="H1346" s="1">
        <f>IF(FurnitureData[[#This Row],[price]]&gt;0,FurnitureData[[#This Row],[sold]]/FurnitureData[[#This Row],[price]],0)</f>
        <v>0.40756914119359533</v>
      </c>
      <c r="I1346" s="1">
        <f>LEN(FurnitureData[[#This Row],[productTitle]])</f>
        <v>103</v>
      </c>
      <c r="J1346" s="1"/>
    </row>
    <row r="1347" spans="1:10" x14ac:dyDescent="0.3">
      <c r="A1347" s="1" t="s">
        <v>1238</v>
      </c>
      <c r="B1347" s="7">
        <v>214.55</v>
      </c>
      <c r="C1347" s="8">
        <v>2</v>
      </c>
      <c r="D1347" s="1" t="s">
        <v>5</v>
      </c>
      <c r="E1347" s="5">
        <f>FurnitureData[[#This Row],[price]]*FurnitureData[[#This Row],[sold]]</f>
        <v>429.1</v>
      </c>
      <c r="F1347" t="str">
        <f>IF(FurnitureData[[#This Row],[price]]&lt;50,"Under 50",IF(FurnitureData[[#This Row],[price]]&lt;100,"50-100",IF(FurnitureData[[#This Row],[price]]&lt;200,"100-200","Over 200")))</f>
        <v>Over 200</v>
      </c>
      <c r="G1347" t="str">
        <f>IF(FurnitureData[[#This Row],[sold]]=0,"No Sales",IF(FurnitureData[[#This Row],[sold]]&lt;=10,"Low Sales",IF(FurnitureData[[#This Row],[sold]]&lt;=50,"Medium Sales","High Sales")))</f>
        <v>Low Sales</v>
      </c>
      <c r="H1347" s="1">
        <f>IF(FurnitureData[[#This Row],[price]]&gt;0,FurnitureData[[#This Row],[sold]]/FurnitureData[[#This Row],[price]],0)</f>
        <v>9.3218364017711476E-3</v>
      </c>
      <c r="I1347" s="1">
        <f>LEN(FurnitureData[[#This Row],[productTitle]])</f>
        <v>121</v>
      </c>
      <c r="J1347" s="1"/>
    </row>
    <row r="1348" spans="1:10" x14ac:dyDescent="0.3">
      <c r="A1348" s="1" t="s">
        <v>1239</v>
      </c>
      <c r="B1348" s="7">
        <v>159.46</v>
      </c>
      <c r="C1348" s="8">
        <v>3</v>
      </c>
      <c r="D1348" s="1" t="s">
        <v>5</v>
      </c>
      <c r="E1348" s="5">
        <f>FurnitureData[[#This Row],[price]]*FurnitureData[[#This Row],[sold]]</f>
        <v>478.38</v>
      </c>
      <c r="F1348" t="str">
        <f>IF(FurnitureData[[#This Row],[price]]&lt;50,"Under 50",IF(FurnitureData[[#This Row],[price]]&lt;100,"50-100",IF(FurnitureData[[#This Row],[price]]&lt;200,"100-200","Over 200")))</f>
        <v>100-200</v>
      </c>
      <c r="G1348" t="str">
        <f>IF(FurnitureData[[#This Row],[sold]]=0,"No Sales",IF(FurnitureData[[#This Row],[sold]]&lt;=10,"Low Sales",IF(FurnitureData[[#This Row],[sold]]&lt;=50,"Medium Sales","High Sales")))</f>
        <v>Low Sales</v>
      </c>
      <c r="H1348" s="1">
        <f>IF(FurnitureData[[#This Row],[price]]&gt;0,FurnitureData[[#This Row],[sold]]/FurnitureData[[#This Row],[price]],0)</f>
        <v>1.8813495547472719E-2</v>
      </c>
      <c r="I1348" s="1">
        <f>LEN(FurnitureData[[#This Row],[productTitle]])</f>
        <v>111</v>
      </c>
      <c r="J1348" s="1"/>
    </row>
    <row r="1349" spans="1:10" x14ac:dyDescent="0.3">
      <c r="A1349" s="1" t="s">
        <v>1240</v>
      </c>
      <c r="B1349" s="7">
        <v>89.16</v>
      </c>
      <c r="C1349" s="8">
        <v>4</v>
      </c>
      <c r="D1349" s="1" t="s">
        <v>5</v>
      </c>
      <c r="E1349" s="5">
        <f>FurnitureData[[#This Row],[price]]*FurnitureData[[#This Row],[sold]]</f>
        <v>356.64</v>
      </c>
      <c r="F1349" t="str">
        <f>IF(FurnitureData[[#This Row],[price]]&lt;50,"Under 50",IF(FurnitureData[[#This Row],[price]]&lt;100,"50-100",IF(FurnitureData[[#This Row],[price]]&lt;200,"100-200","Over 200")))</f>
        <v>50-100</v>
      </c>
      <c r="G1349" t="str">
        <f>IF(FurnitureData[[#This Row],[sold]]=0,"No Sales",IF(FurnitureData[[#This Row],[sold]]&lt;=10,"Low Sales",IF(FurnitureData[[#This Row],[sold]]&lt;=50,"Medium Sales","High Sales")))</f>
        <v>Low Sales</v>
      </c>
      <c r="H1349" s="1">
        <f>IF(FurnitureData[[#This Row],[price]]&gt;0,FurnitureData[[#This Row],[sold]]/FurnitureData[[#This Row],[price]],0)</f>
        <v>4.4863167339614179E-2</v>
      </c>
      <c r="I1349" s="1">
        <f>LEN(FurnitureData[[#This Row],[productTitle]])</f>
        <v>125</v>
      </c>
      <c r="J1349" s="1"/>
    </row>
    <row r="1350" spans="1:10" x14ac:dyDescent="0.3">
      <c r="A1350" s="1" t="s">
        <v>1241</v>
      </c>
      <c r="B1350" s="7">
        <v>265.08999999999997</v>
      </c>
      <c r="C1350" s="8">
        <v>11</v>
      </c>
      <c r="D1350" s="1" t="s">
        <v>5</v>
      </c>
      <c r="E1350" s="5">
        <f>FurnitureData[[#This Row],[price]]*FurnitureData[[#This Row],[sold]]</f>
        <v>2915.99</v>
      </c>
      <c r="F1350" t="str">
        <f>IF(FurnitureData[[#This Row],[price]]&lt;50,"Under 50",IF(FurnitureData[[#This Row],[price]]&lt;100,"50-100",IF(FurnitureData[[#This Row],[price]]&lt;200,"100-200","Over 200")))</f>
        <v>Over 200</v>
      </c>
      <c r="G1350" t="str">
        <f>IF(FurnitureData[[#This Row],[sold]]=0,"No Sales",IF(FurnitureData[[#This Row],[sold]]&lt;=10,"Low Sales",IF(FurnitureData[[#This Row],[sold]]&lt;=50,"Medium Sales","High Sales")))</f>
        <v>Medium Sales</v>
      </c>
      <c r="H1350" s="1">
        <f>IF(FurnitureData[[#This Row],[price]]&gt;0,FurnitureData[[#This Row],[sold]]/FurnitureData[[#This Row],[price]],0)</f>
        <v>4.1495341204873817E-2</v>
      </c>
      <c r="I1350" s="1">
        <f>LEN(FurnitureData[[#This Row],[productTitle]])</f>
        <v>121</v>
      </c>
      <c r="J1350" s="1"/>
    </row>
    <row r="1351" spans="1:10" x14ac:dyDescent="0.3">
      <c r="A1351" s="1" t="s">
        <v>1242</v>
      </c>
      <c r="B1351" s="7">
        <v>201</v>
      </c>
      <c r="C1351" s="8">
        <v>4</v>
      </c>
      <c r="D1351" s="1" t="s">
        <v>5</v>
      </c>
      <c r="E1351" s="5">
        <f>FurnitureData[[#This Row],[price]]*FurnitureData[[#This Row],[sold]]</f>
        <v>804</v>
      </c>
      <c r="F1351" t="str">
        <f>IF(FurnitureData[[#This Row],[price]]&lt;50,"Under 50",IF(FurnitureData[[#This Row],[price]]&lt;100,"50-100",IF(FurnitureData[[#This Row],[price]]&lt;200,"100-200","Over 200")))</f>
        <v>Over 200</v>
      </c>
      <c r="G1351" t="str">
        <f>IF(FurnitureData[[#This Row],[sold]]=0,"No Sales",IF(FurnitureData[[#This Row],[sold]]&lt;=10,"Low Sales",IF(FurnitureData[[#This Row],[sold]]&lt;=50,"Medium Sales","High Sales")))</f>
        <v>Low Sales</v>
      </c>
      <c r="H1351" s="1">
        <f>IF(FurnitureData[[#This Row],[price]]&gt;0,FurnitureData[[#This Row],[sold]]/FurnitureData[[#This Row],[price]],0)</f>
        <v>1.9900497512437811E-2</v>
      </c>
      <c r="I1351" s="1">
        <f>LEN(FurnitureData[[#This Row],[productTitle]])</f>
        <v>120</v>
      </c>
      <c r="J1351" s="1"/>
    </row>
    <row r="1352" spans="1:10" x14ac:dyDescent="0.3">
      <c r="A1352" s="1" t="s">
        <v>1243</v>
      </c>
      <c r="B1352" s="7">
        <v>51.82</v>
      </c>
      <c r="C1352" s="8">
        <v>3</v>
      </c>
      <c r="D1352" s="1" t="s">
        <v>5</v>
      </c>
      <c r="E1352" s="5">
        <f>FurnitureData[[#This Row],[price]]*FurnitureData[[#This Row],[sold]]</f>
        <v>155.46</v>
      </c>
      <c r="F1352" t="str">
        <f>IF(FurnitureData[[#This Row],[price]]&lt;50,"Under 50",IF(FurnitureData[[#This Row],[price]]&lt;100,"50-100",IF(FurnitureData[[#This Row],[price]]&lt;200,"100-200","Over 200")))</f>
        <v>50-100</v>
      </c>
      <c r="G1352" t="str">
        <f>IF(FurnitureData[[#This Row],[sold]]=0,"No Sales",IF(FurnitureData[[#This Row],[sold]]&lt;=10,"Low Sales",IF(FurnitureData[[#This Row],[sold]]&lt;=50,"Medium Sales","High Sales")))</f>
        <v>Low Sales</v>
      </c>
      <c r="H1352" s="1">
        <f>IF(FurnitureData[[#This Row],[price]]&gt;0,FurnitureData[[#This Row],[sold]]/FurnitureData[[#This Row],[price]],0)</f>
        <v>5.7892705519104595E-2</v>
      </c>
      <c r="I1352" s="1">
        <f>LEN(FurnitureData[[#This Row],[productTitle]])</f>
        <v>113</v>
      </c>
      <c r="J1352" s="1"/>
    </row>
    <row r="1353" spans="1:10" x14ac:dyDescent="0.3">
      <c r="A1353" s="1" t="s">
        <v>1244</v>
      </c>
      <c r="B1353" s="7">
        <v>113.48</v>
      </c>
      <c r="C1353" s="8">
        <v>2</v>
      </c>
      <c r="D1353" s="1" t="s">
        <v>5</v>
      </c>
      <c r="E1353" s="5">
        <f>FurnitureData[[#This Row],[price]]*FurnitureData[[#This Row],[sold]]</f>
        <v>226.96</v>
      </c>
      <c r="F1353" t="str">
        <f>IF(FurnitureData[[#This Row],[price]]&lt;50,"Under 50",IF(FurnitureData[[#This Row],[price]]&lt;100,"50-100",IF(FurnitureData[[#This Row],[price]]&lt;200,"100-200","Over 200")))</f>
        <v>100-200</v>
      </c>
      <c r="G1353" t="str">
        <f>IF(FurnitureData[[#This Row],[sold]]=0,"No Sales",IF(FurnitureData[[#This Row],[sold]]&lt;=10,"Low Sales",IF(FurnitureData[[#This Row],[sold]]&lt;=50,"Medium Sales","High Sales")))</f>
        <v>Low Sales</v>
      </c>
      <c r="H1353" s="1">
        <f>IF(FurnitureData[[#This Row],[price]]&gt;0,FurnitureData[[#This Row],[sold]]/FurnitureData[[#This Row],[price]],0)</f>
        <v>1.7624250969333802E-2</v>
      </c>
      <c r="I1353" s="1">
        <f>LEN(FurnitureData[[#This Row],[productTitle]])</f>
        <v>126</v>
      </c>
      <c r="J1353" s="1"/>
    </row>
    <row r="1354" spans="1:10" x14ac:dyDescent="0.3">
      <c r="A1354" s="1" t="s">
        <v>1245</v>
      </c>
      <c r="B1354" s="7">
        <v>71.42</v>
      </c>
      <c r="C1354" s="8">
        <v>4</v>
      </c>
      <c r="D1354" s="1" t="s">
        <v>5</v>
      </c>
      <c r="E1354" s="5">
        <f>FurnitureData[[#This Row],[price]]*FurnitureData[[#This Row],[sold]]</f>
        <v>285.68</v>
      </c>
      <c r="F1354" t="str">
        <f>IF(FurnitureData[[#This Row],[price]]&lt;50,"Under 50",IF(FurnitureData[[#This Row],[price]]&lt;100,"50-100",IF(FurnitureData[[#This Row],[price]]&lt;200,"100-200","Over 200")))</f>
        <v>50-100</v>
      </c>
      <c r="G1354" t="str">
        <f>IF(FurnitureData[[#This Row],[sold]]=0,"No Sales",IF(FurnitureData[[#This Row],[sold]]&lt;=10,"Low Sales",IF(FurnitureData[[#This Row],[sold]]&lt;=50,"Medium Sales","High Sales")))</f>
        <v>Low Sales</v>
      </c>
      <c r="H1354" s="1">
        <f>IF(FurnitureData[[#This Row],[price]]&gt;0,FurnitureData[[#This Row],[sold]]/FurnitureData[[#This Row],[price]],0)</f>
        <v>5.6006720806496775E-2</v>
      </c>
      <c r="I1354" s="1">
        <f>LEN(FurnitureData[[#This Row],[productTitle]])</f>
        <v>126</v>
      </c>
      <c r="J1354" s="1"/>
    </row>
    <row r="1355" spans="1:10" x14ac:dyDescent="0.3">
      <c r="A1355" s="1" t="s">
        <v>1246</v>
      </c>
      <c r="B1355" s="7">
        <v>42.37</v>
      </c>
      <c r="C1355" s="8">
        <v>15</v>
      </c>
      <c r="D1355" s="1" t="s">
        <v>1847</v>
      </c>
      <c r="E1355" s="5">
        <f>FurnitureData[[#This Row],[price]]*FurnitureData[[#This Row],[sold]]</f>
        <v>635.54999999999995</v>
      </c>
      <c r="F1355" t="str">
        <f>IF(FurnitureData[[#This Row],[price]]&lt;50,"Under 50",IF(FurnitureData[[#This Row],[price]]&lt;100,"50-100",IF(FurnitureData[[#This Row],[price]]&lt;200,"100-200","Over 200")))</f>
        <v>Under 50</v>
      </c>
      <c r="G1355" t="str">
        <f>IF(FurnitureData[[#This Row],[sold]]=0,"No Sales",IF(FurnitureData[[#This Row],[sold]]&lt;=10,"Low Sales",IF(FurnitureData[[#This Row],[sold]]&lt;=50,"Medium Sales","High Sales")))</f>
        <v>Medium Sales</v>
      </c>
      <c r="H1355" s="1">
        <f>IF(FurnitureData[[#This Row],[price]]&gt;0,FurnitureData[[#This Row],[sold]]/FurnitureData[[#This Row],[price]],0)</f>
        <v>0.35402407363700733</v>
      </c>
      <c r="I1355" s="1">
        <f>LEN(FurnitureData[[#This Row],[productTitle]])</f>
        <v>127</v>
      </c>
      <c r="J1355" s="1"/>
    </row>
    <row r="1356" spans="1:10" x14ac:dyDescent="0.3">
      <c r="A1356" s="1" t="s">
        <v>1247</v>
      </c>
      <c r="B1356" s="7">
        <v>210.04</v>
      </c>
      <c r="C1356" s="8">
        <v>14</v>
      </c>
      <c r="D1356" s="1" t="s">
        <v>5</v>
      </c>
      <c r="E1356" s="5">
        <f>FurnitureData[[#This Row],[price]]*FurnitureData[[#This Row],[sold]]</f>
        <v>2940.56</v>
      </c>
      <c r="F1356" t="str">
        <f>IF(FurnitureData[[#This Row],[price]]&lt;50,"Under 50",IF(FurnitureData[[#This Row],[price]]&lt;100,"50-100",IF(FurnitureData[[#This Row],[price]]&lt;200,"100-200","Over 200")))</f>
        <v>Over 200</v>
      </c>
      <c r="G1356" t="str">
        <f>IF(FurnitureData[[#This Row],[sold]]=0,"No Sales",IF(FurnitureData[[#This Row],[sold]]&lt;=10,"Low Sales",IF(FurnitureData[[#This Row],[sold]]&lt;=50,"Medium Sales","High Sales")))</f>
        <v>Medium Sales</v>
      </c>
      <c r="H1356" s="1">
        <f>IF(FurnitureData[[#This Row],[price]]&gt;0,FurnitureData[[#This Row],[sold]]/FurnitureData[[#This Row],[price]],0)</f>
        <v>6.6653970672252913E-2</v>
      </c>
      <c r="I1356" s="1">
        <f>LEN(FurnitureData[[#This Row],[productTitle]])</f>
        <v>120</v>
      </c>
      <c r="J1356" s="1"/>
    </row>
    <row r="1357" spans="1:10" x14ac:dyDescent="0.3">
      <c r="A1357" s="1" t="s">
        <v>1248</v>
      </c>
      <c r="B1357" s="7">
        <v>78.41</v>
      </c>
      <c r="C1357" s="8">
        <v>1</v>
      </c>
      <c r="D1357" s="1" t="s">
        <v>5</v>
      </c>
      <c r="E1357" s="5">
        <f>FurnitureData[[#This Row],[price]]*FurnitureData[[#This Row],[sold]]</f>
        <v>78.41</v>
      </c>
      <c r="F1357" t="str">
        <f>IF(FurnitureData[[#This Row],[price]]&lt;50,"Under 50",IF(FurnitureData[[#This Row],[price]]&lt;100,"50-100",IF(FurnitureData[[#This Row],[price]]&lt;200,"100-200","Over 200")))</f>
        <v>50-100</v>
      </c>
      <c r="G1357" t="str">
        <f>IF(FurnitureData[[#This Row],[sold]]=0,"No Sales",IF(FurnitureData[[#This Row],[sold]]&lt;=10,"Low Sales",IF(FurnitureData[[#This Row],[sold]]&lt;=50,"Medium Sales","High Sales")))</f>
        <v>Low Sales</v>
      </c>
      <c r="H1357" s="1">
        <f>IF(FurnitureData[[#This Row],[price]]&gt;0,FurnitureData[[#This Row],[sold]]/FurnitureData[[#This Row],[price]],0)</f>
        <v>1.2753475322025252E-2</v>
      </c>
      <c r="I1357" s="1">
        <f>LEN(FurnitureData[[#This Row],[productTitle]])</f>
        <v>124</v>
      </c>
      <c r="J1357" s="1"/>
    </row>
    <row r="1358" spans="1:10" x14ac:dyDescent="0.3">
      <c r="A1358" s="1" t="s">
        <v>1249</v>
      </c>
      <c r="B1358" s="7">
        <v>145.07</v>
      </c>
      <c r="C1358" s="8">
        <v>2</v>
      </c>
      <c r="D1358" s="1" t="s">
        <v>5</v>
      </c>
      <c r="E1358" s="5">
        <f>FurnitureData[[#This Row],[price]]*FurnitureData[[#This Row],[sold]]</f>
        <v>290.14</v>
      </c>
      <c r="F1358" t="str">
        <f>IF(FurnitureData[[#This Row],[price]]&lt;50,"Under 50",IF(FurnitureData[[#This Row],[price]]&lt;100,"50-100",IF(FurnitureData[[#This Row],[price]]&lt;200,"100-200","Over 200")))</f>
        <v>100-200</v>
      </c>
      <c r="G1358" t="str">
        <f>IF(FurnitureData[[#This Row],[sold]]=0,"No Sales",IF(FurnitureData[[#This Row],[sold]]&lt;=10,"Low Sales",IF(FurnitureData[[#This Row],[sold]]&lt;=50,"Medium Sales","High Sales")))</f>
        <v>Low Sales</v>
      </c>
      <c r="H1358" s="1">
        <f>IF(FurnitureData[[#This Row],[price]]&gt;0,FurnitureData[[#This Row],[sold]]/FurnitureData[[#This Row],[price]],0)</f>
        <v>1.3786447921692976E-2</v>
      </c>
      <c r="I1358" s="1">
        <f>LEN(FurnitureData[[#This Row],[productTitle]])</f>
        <v>128</v>
      </c>
      <c r="J1358" s="1"/>
    </row>
    <row r="1359" spans="1:10" x14ac:dyDescent="0.3">
      <c r="A1359" s="1" t="s">
        <v>1250</v>
      </c>
      <c r="B1359" s="7">
        <v>109.1</v>
      </c>
      <c r="C1359" s="8">
        <v>15</v>
      </c>
      <c r="D1359" s="1" t="s">
        <v>5</v>
      </c>
      <c r="E1359" s="5">
        <f>FurnitureData[[#This Row],[price]]*FurnitureData[[#This Row],[sold]]</f>
        <v>1636.5</v>
      </c>
      <c r="F1359" t="str">
        <f>IF(FurnitureData[[#This Row],[price]]&lt;50,"Under 50",IF(FurnitureData[[#This Row],[price]]&lt;100,"50-100",IF(FurnitureData[[#This Row],[price]]&lt;200,"100-200","Over 200")))</f>
        <v>100-200</v>
      </c>
      <c r="G1359" t="str">
        <f>IF(FurnitureData[[#This Row],[sold]]=0,"No Sales",IF(FurnitureData[[#This Row],[sold]]&lt;=10,"Low Sales",IF(FurnitureData[[#This Row],[sold]]&lt;=50,"Medium Sales","High Sales")))</f>
        <v>Medium Sales</v>
      </c>
      <c r="H1359" s="1">
        <f>IF(FurnitureData[[#This Row],[price]]&gt;0,FurnitureData[[#This Row],[sold]]/FurnitureData[[#This Row],[price]],0)</f>
        <v>0.13748854262144822</v>
      </c>
      <c r="I1359" s="1">
        <f>LEN(FurnitureData[[#This Row],[productTitle]])</f>
        <v>110</v>
      </c>
      <c r="J1359" s="1"/>
    </row>
    <row r="1360" spans="1:10" x14ac:dyDescent="0.3">
      <c r="A1360" s="1" t="s">
        <v>1251</v>
      </c>
      <c r="B1360" s="7">
        <v>214.67</v>
      </c>
      <c r="C1360" s="8">
        <v>5</v>
      </c>
      <c r="D1360" s="1" t="s">
        <v>5</v>
      </c>
      <c r="E1360" s="5">
        <f>FurnitureData[[#This Row],[price]]*FurnitureData[[#This Row],[sold]]</f>
        <v>1073.3499999999999</v>
      </c>
      <c r="F1360" t="str">
        <f>IF(FurnitureData[[#This Row],[price]]&lt;50,"Under 50",IF(FurnitureData[[#This Row],[price]]&lt;100,"50-100",IF(FurnitureData[[#This Row],[price]]&lt;200,"100-200","Over 200")))</f>
        <v>Over 200</v>
      </c>
      <c r="G1360" t="str">
        <f>IF(FurnitureData[[#This Row],[sold]]=0,"No Sales",IF(FurnitureData[[#This Row],[sold]]&lt;=10,"Low Sales",IF(FurnitureData[[#This Row],[sold]]&lt;=50,"Medium Sales","High Sales")))</f>
        <v>Low Sales</v>
      </c>
      <c r="H1360" s="1">
        <f>IF(FurnitureData[[#This Row],[price]]&gt;0,FurnitureData[[#This Row],[sold]]/FurnitureData[[#This Row],[price]],0)</f>
        <v>2.3291563795593238E-2</v>
      </c>
      <c r="I1360" s="1">
        <f>LEN(FurnitureData[[#This Row],[productTitle]])</f>
        <v>119</v>
      </c>
      <c r="J1360" s="1"/>
    </row>
    <row r="1361" spans="1:10" x14ac:dyDescent="0.3">
      <c r="A1361" s="1" t="s">
        <v>1252</v>
      </c>
      <c r="B1361" s="7">
        <v>70.13</v>
      </c>
      <c r="C1361" s="8">
        <v>2</v>
      </c>
      <c r="D1361" s="1" t="s">
        <v>5</v>
      </c>
      <c r="E1361" s="5">
        <f>FurnitureData[[#This Row],[price]]*FurnitureData[[#This Row],[sold]]</f>
        <v>140.26</v>
      </c>
      <c r="F1361" t="str">
        <f>IF(FurnitureData[[#This Row],[price]]&lt;50,"Under 50",IF(FurnitureData[[#This Row],[price]]&lt;100,"50-100",IF(FurnitureData[[#This Row],[price]]&lt;200,"100-200","Over 200")))</f>
        <v>50-100</v>
      </c>
      <c r="G1361" t="str">
        <f>IF(FurnitureData[[#This Row],[sold]]=0,"No Sales",IF(FurnitureData[[#This Row],[sold]]&lt;=10,"Low Sales",IF(FurnitureData[[#This Row],[sold]]&lt;=50,"Medium Sales","High Sales")))</f>
        <v>Low Sales</v>
      </c>
      <c r="H1361" s="1">
        <f>IF(FurnitureData[[#This Row],[price]]&gt;0,FurnitureData[[#This Row],[sold]]/FurnitureData[[#This Row],[price]],0)</f>
        <v>2.8518465706544989E-2</v>
      </c>
      <c r="I1361" s="1">
        <f>LEN(FurnitureData[[#This Row],[productTitle]])</f>
        <v>126</v>
      </c>
      <c r="J1361" s="1"/>
    </row>
    <row r="1362" spans="1:10" x14ac:dyDescent="0.3">
      <c r="A1362" s="1" t="s">
        <v>1253</v>
      </c>
      <c r="B1362" s="7">
        <v>101.44</v>
      </c>
      <c r="C1362" s="8">
        <v>9</v>
      </c>
      <c r="D1362" s="1" t="s">
        <v>5</v>
      </c>
      <c r="E1362" s="5">
        <f>FurnitureData[[#This Row],[price]]*FurnitureData[[#This Row],[sold]]</f>
        <v>912.96</v>
      </c>
      <c r="F1362" t="str">
        <f>IF(FurnitureData[[#This Row],[price]]&lt;50,"Under 50",IF(FurnitureData[[#This Row],[price]]&lt;100,"50-100",IF(FurnitureData[[#This Row],[price]]&lt;200,"100-200","Over 200")))</f>
        <v>100-200</v>
      </c>
      <c r="G1362" t="str">
        <f>IF(FurnitureData[[#This Row],[sold]]=0,"No Sales",IF(FurnitureData[[#This Row],[sold]]&lt;=10,"Low Sales",IF(FurnitureData[[#This Row],[sold]]&lt;=50,"Medium Sales","High Sales")))</f>
        <v>Low Sales</v>
      </c>
      <c r="H1362" s="1">
        <f>IF(FurnitureData[[#This Row],[price]]&gt;0,FurnitureData[[#This Row],[sold]]/FurnitureData[[#This Row],[price]],0)</f>
        <v>8.8722397476340698E-2</v>
      </c>
      <c r="I1362" s="1">
        <f>LEN(FurnitureData[[#This Row],[productTitle]])</f>
        <v>124</v>
      </c>
      <c r="J1362" s="1"/>
    </row>
    <row r="1363" spans="1:10" x14ac:dyDescent="0.3">
      <c r="A1363" s="1" t="s">
        <v>1254</v>
      </c>
      <c r="B1363" s="7">
        <v>81.17</v>
      </c>
      <c r="C1363" s="8">
        <v>1</v>
      </c>
      <c r="D1363" s="1" t="s">
        <v>5</v>
      </c>
      <c r="E1363" s="5">
        <f>FurnitureData[[#This Row],[price]]*FurnitureData[[#This Row],[sold]]</f>
        <v>81.17</v>
      </c>
      <c r="F1363" t="str">
        <f>IF(FurnitureData[[#This Row],[price]]&lt;50,"Under 50",IF(FurnitureData[[#This Row],[price]]&lt;100,"50-100",IF(FurnitureData[[#This Row],[price]]&lt;200,"100-200","Over 200")))</f>
        <v>50-100</v>
      </c>
      <c r="G1363" t="str">
        <f>IF(FurnitureData[[#This Row],[sold]]=0,"No Sales",IF(FurnitureData[[#This Row],[sold]]&lt;=10,"Low Sales",IF(FurnitureData[[#This Row],[sold]]&lt;=50,"Medium Sales","High Sales")))</f>
        <v>Low Sales</v>
      </c>
      <c r="H1363" s="1">
        <f>IF(FurnitureData[[#This Row],[price]]&gt;0,FurnitureData[[#This Row],[sold]]/FurnitureData[[#This Row],[price]],0)</f>
        <v>1.2319822594554638E-2</v>
      </c>
      <c r="I1363" s="1">
        <f>LEN(FurnitureData[[#This Row],[productTitle]])</f>
        <v>126</v>
      </c>
      <c r="J1363" s="1"/>
    </row>
    <row r="1364" spans="1:10" x14ac:dyDescent="0.3">
      <c r="A1364" s="1" t="s">
        <v>1255</v>
      </c>
      <c r="B1364" s="7">
        <v>44.01</v>
      </c>
      <c r="C1364" s="8">
        <v>31</v>
      </c>
      <c r="D1364" s="1" t="s">
        <v>5</v>
      </c>
      <c r="E1364" s="5">
        <f>FurnitureData[[#This Row],[price]]*FurnitureData[[#This Row],[sold]]</f>
        <v>1364.31</v>
      </c>
      <c r="F1364" t="str">
        <f>IF(FurnitureData[[#This Row],[price]]&lt;50,"Under 50",IF(FurnitureData[[#This Row],[price]]&lt;100,"50-100",IF(FurnitureData[[#This Row],[price]]&lt;200,"100-200","Over 200")))</f>
        <v>Under 50</v>
      </c>
      <c r="G1364" t="str">
        <f>IF(FurnitureData[[#This Row],[sold]]=0,"No Sales",IF(FurnitureData[[#This Row],[sold]]&lt;=10,"Low Sales",IF(FurnitureData[[#This Row],[sold]]&lt;=50,"Medium Sales","High Sales")))</f>
        <v>Medium Sales</v>
      </c>
      <c r="H1364" s="1">
        <f>IF(FurnitureData[[#This Row],[price]]&gt;0,FurnitureData[[#This Row],[sold]]/FurnitureData[[#This Row],[price]],0)</f>
        <v>0.70438536696205412</v>
      </c>
      <c r="I1364" s="1">
        <f>LEN(FurnitureData[[#This Row],[productTitle]])</f>
        <v>121</v>
      </c>
      <c r="J1364" s="1"/>
    </row>
    <row r="1365" spans="1:10" x14ac:dyDescent="0.3">
      <c r="A1365" s="1" t="s">
        <v>1256</v>
      </c>
      <c r="B1365" s="7">
        <v>161.06</v>
      </c>
      <c r="C1365" s="8">
        <v>5</v>
      </c>
      <c r="D1365" s="1" t="s">
        <v>5</v>
      </c>
      <c r="E1365" s="5">
        <f>FurnitureData[[#This Row],[price]]*FurnitureData[[#This Row],[sold]]</f>
        <v>805.3</v>
      </c>
      <c r="F1365" t="str">
        <f>IF(FurnitureData[[#This Row],[price]]&lt;50,"Under 50",IF(FurnitureData[[#This Row],[price]]&lt;100,"50-100",IF(FurnitureData[[#This Row],[price]]&lt;200,"100-200","Over 200")))</f>
        <v>100-200</v>
      </c>
      <c r="G1365" t="str">
        <f>IF(FurnitureData[[#This Row],[sold]]=0,"No Sales",IF(FurnitureData[[#This Row],[sold]]&lt;=10,"Low Sales",IF(FurnitureData[[#This Row],[sold]]&lt;=50,"Medium Sales","High Sales")))</f>
        <v>Low Sales</v>
      </c>
      <c r="H1365" s="1">
        <f>IF(FurnitureData[[#This Row],[price]]&gt;0,FurnitureData[[#This Row],[sold]]/FurnitureData[[#This Row],[price]],0)</f>
        <v>3.1044331305103687E-2</v>
      </c>
      <c r="I1365" s="1">
        <f>LEN(FurnitureData[[#This Row],[productTitle]])</f>
        <v>121</v>
      </c>
      <c r="J1365" s="1"/>
    </row>
    <row r="1366" spans="1:10" x14ac:dyDescent="0.3">
      <c r="A1366" s="1" t="s">
        <v>1257</v>
      </c>
      <c r="B1366" s="7">
        <v>204.15</v>
      </c>
      <c r="C1366" s="8">
        <v>2</v>
      </c>
      <c r="D1366" s="1" t="s">
        <v>5</v>
      </c>
      <c r="E1366" s="5">
        <f>FurnitureData[[#This Row],[price]]*FurnitureData[[#This Row],[sold]]</f>
        <v>408.3</v>
      </c>
      <c r="F1366" t="str">
        <f>IF(FurnitureData[[#This Row],[price]]&lt;50,"Under 50",IF(FurnitureData[[#This Row],[price]]&lt;100,"50-100",IF(FurnitureData[[#This Row],[price]]&lt;200,"100-200","Over 200")))</f>
        <v>Over 200</v>
      </c>
      <c r="G1366" t="str">
        <f>IF(FurnitureData[[#This Row],[sold]]=0,"No Sales",IF(FurnitureData[[#This Row],[sold]]&lt;=10,"Low Sales",IF(FurnitureData[[#This Row],[sold]]&lt;=50,"Medium Sales","High Sales")))</f>
        <v>Low Sales</v>
      </c>
      <c r="H1366" s="1">
        <f>IF(FurnitureData[[#This Row],[price]]&gt;0,FurnitureData[[#This Row],[sold]]/FurnitureData[[#This Row],[price]],0)</f>
        <v>9.7967180994366892E-3</v>
      </c>
      <c r="I1366" s="1">
        <f>LEN(FurnitureData[[#This Row],[productTitle]])</f>
        <v>110</v>
      </c>
      <c r="J1366" s="1"/>
    </row>
    <row r="1367" spans="1:10" x14ac:dyDescent="0.3">
      <c r="A1367" s="1" t="s">
        <v>1258</v>
      </c>
      <c r="B1367" s="7">
        <v>195.51</v>
      </c>
      <c r="C1367" s="8">
        <v>1</v>
      </c>
      <c r="D1367" s="1" t="s">
        <v>5</v>
      </c>
      <c r="E1367" s="5">
        <f>FurnitureData[[#This Row],[price]]*FurnitureData[[#This Row],[sold]]</f>
        <v>195.51</v>
      </c>
      <c r="F1367" t="str">
        <f>IF(FurnitureData[[#This Row],[price]]&lt;50,"Under 50",IF(FurnitureData[[#This Row],[price]]&lt;100,"50-100",IF(FurnitureData[[#This Row],[price]]&lt;200,"100-200","Over 200")))</f>
        <v>100-200</v>
      </c>
      <c r="G1367" t="str">
        <f>IF(FurnitureData[[#This Row],[sold]]=0,"No Sales",IF(FurnitureData[[#This Row],[sold]]&lt;=10,"Low Sales",IF(FurnitureData[[#This Row],[sold]]&lt;=50,"Medium Sales","High Sales")))</f>
        <v>Low Sales</v>
      </c>
      <c r="H1367" s="1">
        <f>IF(FurnitureData[[#This Row],[price]]&gt;0,FurnitureData[[#This Row],[sold]]/FurnitureData[[#This Row],[price]],0)</f>
        <v>5.1148278860416348E-3</v>
      </c>
      <c r="I1367" s="1">
        <f>LEN(FurnitureData[[#This Row],[productTitle]])</f>
        <v>126</v>
      </c>
      <c r="J1367" s="1"/>
    </row>
    <row r="1368" spans="1:10" x14ac:dyDescent="0.3">
      <c r="A1368" s="1" t="s">
        <v>1259</v>
      </c>
      <c r="B1368" s="7">
        <v>155.37</v>
      </c>
      <c r="C1368" s="8">
        <v>1</v>
      </c>
      <c r="D1368" s="1" t="s">
        <v>5</v>
      </c>
      <c r="E1368" s="5">
        <f>FurnitureData[[#This Row],[price]]*FurnitureData[[#This Row],[sold]]</f>
        <v>155.37</v>
      </c>
      <c r="F1368" t="str">
        <f>IF(FurnitureData[[#This Row],[price]]&lt;50,"Under 50",IF(FurnitureData[[#This Row],[price]]&lt;100,"50-100",IF(FurnitureData[[#This Row],[price]]&lt;200,"100-200","Over 200")))</f>
        <v>100-200</v>
      </c>
      <c r="G1368" t="str">
        <f>IF(FurnitureData[[#This Row],[sold]]=0,"No Sales",IF(FurnitureData[[#This Row],[sold]]&lt;=10,"Low Sales",IF(FurnitureData[[#This Row],[sold]]&lt;=50,"Medium Sales","High Sales")))</f>
        <v>Low Sales</v>
      </c>
      <c r="H1368" s="1">
        <f>IF(FurnitureData[[#This Row],[price]]&gt;0,FurnitureData[[#This Row],[sold]]/FurnitureData[[#This Row],[price]],0)</f>
        <v>6.4362489541095452E-3</v>
      </c>
      <c r="I1368" s="1">
        <f>LEN(FurnitureData[[#This Row],[productTitle]])</f>
        <v>128</v>
      </c>
      <c r="J1368" s="1"/>
    </row>
    <row r="1369" spans="1:10" x14ac:dyDescent="0.3">
      <c r="A1369" s="1" t="s">
        <v>1260</v>
      </c>
      <c r="B1369" s="7">
        <v>193.12</v>
      </c>
      <c r="C1369" s="8">
        <v>1</v>
      </c>
      <c r="D1369" s="1" t="s">
        <v>5</v>
      </c>
      <c r="E1369" s="5">
        <f>FurnitureData[[#This Row],[price]]*FurnitureData[[#This Row],[sold]]</f>
        <v>193.12</v>
      </c>
      <c r="F1369" t="str">
        <f>IF(FurnitureData[[#This Row],[price]]&lt;50,"Under 50",IF(FurnitureData[[#This Row],[price]]&lt;100,"50-100",IF(FurnitureData[[#This Row],[price]]&lt;200,"100-200","Over 200")))</f>
        <v>100-200</v>
      </c>
      <c r="G1369" t="str">
        <f>IF(FurnitureData[[#This Row],[sold]]=0,"No Sales",IF(FurnitureData[[#This Row],[sold]]&lt;=10,"Low Sales",IF(FurnitureData[[#This Row],[sold]]&lt;=50,"Medium Sales","High Sales")))</f>
        <v>Low Sales</v>
      </c>
      <c r="H1369" s="1">
        <f>IF(FurnitureData[[#This Row],[price]]&gt;0,FurnitureData[[#This Row],[sold]]/FurnitureData[[#This Row],[price]],0)</f>
        <v>5.1781275890637945E-3</v>
      </c>
      <c r="I1369" s="1">
        <f>LEN(FurnitureData[[#This Row],[productTitle]])</f>
        <v>113</v>
      </c>
      <c r="J1369" s="1"/>
    </row>
    <row r="1370" spans="1:10" x14ac:dyDescent="0.3">
      <c r="A1370" s="1" t="s">
        <v>1261</v>
      </c>
      <c r="B1370" s="7">
        <v>53.38</v>
      </c>
      <c r="C1370" s="8">
        <v>32</v>
      </c>
      <c r="D1370" s="1" t="s">
        <v>5</v>
      </c>
      <c r="E1370" s="5">
        <f>FurnitureData[[#This Row],[price]]*FurnitureData[[#This Row],[sold]]</f>
        <v>1708.16</v>
      </c>
      <c r="F1370" t="str">
        <f>IF(FurnitureData[[#This Row],[price]]&lt;50,"Under 50",IF(FurnitureData[[#This Row],[price]]&lt;100,"50-100",IF(FurnitureData[[#This Row],[price]]&lt;200,"100-200","Over 200")))</f>
        <v>50-100</v>
      </c>
      <c r="G1370" t="str">
        <f>IF(FurnitureData[[#This Row],[sold]]=0,"No Sales",IF(FurnitureData[[#This Row],[sold]]&lt;=10,"Low Sales",IF(FurnitureData[[#This Row],[sold]]&lt;=50,"Medium Sales","High Sales")))</f>
        <v>Medium Sales</v>
      </c>
      <c r="H1370" s="1">
        <f>IF(FurnitureData[[#This Row],[price]]&gt;0,FurnitureData[[#This Row],[sold]]/FurnitureData[[#This Row],[price]],0)</f>
        <v>0.59947545897339827</v>
      </c>
      <c r="I1370" s="1">
        <f>LEN(FurnitureData[[#This Row],[productTitle]])</f>
        <v>108</v>
      </c>
      <c r="J1370" s="1"/>
    </row>
    <row r="1371" spans="1:10" x14ac:dyDescent="0.3">
      <c r="A1371" s="1" t="s">
        <v>1262</v>
      </c>
      <c r="B1371" s="7">
        <v>79.239999999999995</v>
      </c>
      <c r="C1371" s="8">
        <v>210</v>
      </c>
      <c r="D1371" s="1" t="s">
        <v>5</v>
      </c>
      <c r="E1371" s="5">
        <f>FurnitureData[[#This Row],[price]]*FurnitureData[[#This Row],[sold]]</f>
        <v>16640.399999999998</v>
      </c>
      <c r="F1371" t="str">
        <f>IF(FurnitureData[[#This Row],[price]]&lt;50,"Under 50",IF(FurnitureData[[#This Row],[price]]&lt;100,"50-100",IF(FurnitureData[[#This Row],[price]]&lt;200,"100-200","Over 200")))</f>
        <v>50-100</v>
      </c>
      <c r="G1371" t="str">
        <f>IF(FurnitureData[[#This Row],[sold]]=0,"No Sales",IF(FurnitureData[[#This Row],[sold]]&lt;=10,"Low Sales",IF(FurnitureData[[#This Row],[sold]]&lt;=50,"Medium Sales","High Sales")))</f>
        <v>High Sales</v>
      </c>
      <c r="H1371" s="1">
        <f>IF(FurnitureData[[#This Row],[price]]&gt;0,FurnitureData[[#This Row],[sold]]/FurnitureData[[#This Row],[price]],0)</f>
        <v>2.6501766784452299</v>
      </c>
      <c r="I1371" s="1">
        <f>LEN(FurnitureData[[#This Row],[productTitle]])</f>
        <v>126</v>
      </c>
      <c r="J1371" s="1"/>
    </row>
    <row r="1372" spans="1:10" x14ac:dyDescent="0.3">
      <c r="A1372" s="1" t="s">
        <v>1263</v>
      </c>
      <c r="B1372" s="7">
        <v>45.04</v>
      </c>
      <c r="C1372" s="8">
        <v>1</v>
      </c>
      <c r="D1372" s="1" t="s">
        <v>5</v>
      </c>
      <c r="E1372" s="5">
        <f>FurnitureData[[#This Row],[price]]*FurnitureData[[#This Row],[sold]]</f>
        <v>45.04</v>
      </c>
      <c r="F1372" t="str">
        <f>IF(FurnitureData[[#This Row],[price]]&lt;50,"Under 50",IF(FurnitureData[[#This Row],[price]]&lt;100,"50-100",IF(FurnitureData[[#This Row],[price]]&lt;200,"100-200","Over 200")))</f>
        <v>Under 50</v>
      </c>
      <c r="G1372" t="str">
        <f>IF(FurnitureData[[#This Row],[sold]]=0,"No Sales",IF(FurnitureData[[#This Row],[sold]]&lt;=10,"Low Sales",IF(FurnitureData[[#This Row],[sold]]&lt;=50,"Medium Sales","High Sales")))</f>
        <v>Low Sales</v>
      </c>
      <c r="H1372" s="1">
        <f>IF(FurnitureData[[#This Row],[price]]&gt;0,FurnitureData[[#This Row],[sold]]/FurnitureData[[#This Row],[price]],0)</f>
        <v>2.2202486678507993E-2</v>
      </c>
      <c r="I1372" s="1">
        <f>LEN(FurnitureData[[#This Row],[productTitle]])</f>
        <v>125</v>
      </c>
      <c r="J1372" s="1"/>
    </row>
    <row r="1373" spans="1:10" x14ac:dyDescent="0.3">
      <c r="A1373" s="1" t="s">
        <v>1264</v>
      </c>
      <c r="B1373" s="7">
        <v>188.24</v>
      </c>
      <c r="C1373" s="8">
        <v>3</v>
      </c>
      <c r="D1373" s="1" t="s">
        <v>5</v>
      </c>
      <c r="E1373" s="5">
        <f>FurnitureData[[#This Row],[price]]*FurnitureData[[#This Row],[sold]]</f>
        <v>564.72</v>
      </c>
      <c r="F1373" t="str">
        <f>IF(FurnitureData[[#This Row],[price]]&lt;50,"Under 50",IF(FurnitureData[[#This Row],[price]]&lt;100,"50-100",IF(FurnitureData[[#This Row],[price]]&lt;200,"100-200","Over 200")))</f>
        <v>100-200</v>
      </c>
      <c r="G1373" t="str">
        <f>IF(FurnitureData[[#This Row],[sold]]=0,"No Sales",IF(FurnitureData[[#This Row],[sold]]&lt;=10,"Low Sales",IF(FurnitureData[[#This Row],[sold]]&lt;=50,"Medium Sales","High Sales")))</f>
        <v>Low Sales</v>
      </c>
      <c r="H1373" s="1">
        <f>IF(FurnitureData[[#This Row],[price]]&gt;0,FurnitureData[[#This Row],[sold]]/FurnitureData[[#This Row],[price]],0)</f>
        <v>1.5937101572460689E-2</v>
      </c>
      <c r="I1373" s="1">
        <f>LEN(FurnitureData[[#This Row],[productTitle]])</f>
        <v>121</v>
      </c>
      <c r="J1373" s="1"/>
    </row>
    <row r="1374" spans="1:10" x14ac:dyDescent="0.3">
      <c r="A1374" s="1" t="s">
        <v>1265</v>
      </c>
      <c r="B1374" s="7">
        <v>3.62</v>
      </c>
      <c r="C1374" s="8">
        <v>4</v>
      </c>
      <c r="D1374" s="1" t="s">
        <v>1848</v>
      </c>
      <c r="E1374" s="5">
        <f>FurnitureData[[#This Row],[price]]*FurnitureData[[#This Row],[sold]]</f>
        <v>14.48</v>
      </c>
      <c r="F1374" t="str">
        <f>IF(FurnitureData[[#This Row],[price]]&lt;50,"Under 50",IF(FurnitureData[[#This Row],[price]]&lt;100,"50-100",IF(FurnitureData[[#This Row],[price]]&lt;200,"100-200","Over 200")))</f>
        <v>Under 50</v>
      </c>
      <c r="G1374" t="str">
        <f>IF(FurnitureData[[#This Row],[sold]]=0,"No Sales",IF(FurnitureData[[#This Row],[sold]]&lt;=10,"Low Sales",IF(FurnitureData[[#This Row],[sold]]&lt;=50,"Medium Sales","High Sales")))</f>
        <v>Low Sales</v>
      </c>
      <c r="H1374" s="1">
        <f>IF(FurnitureData[[#This Row],[price]]&gt;0,FurnitureData[[#This Row],[sold]]/FurnitureData[[#This Row],[price]],0)</f>
        <v>1.1049723756906078</v>
      </c>
      <c r="I1374" s="1">
        <f>LEN(FurnitureData[[#This Row],[productTitle]])</f>
        <v>125</v>
      </c>
      <c r="J1374" s="1"/>
    </row>
    <row r="1375" spans="1:10" x14ac:dyDescent="0.3">
      <c r="A1375" s="1" t="s">
        <v>1266</v>
      </c>
      <c r="B1375" s="7">
        <v>0.99</v>
      </c>
      <c r="C1375" s="8">
        <v>85</v>
      </c>
      <c r="D1375" s="1" t="s">
        <v>5</v>
      </c>
      <c r="E1375" s="5">
        <f>FurnitureData[[#This Row],[price]]*FurnitureData[[#This Row],[sold]]</f>
        <v>84.15</v>
      </c>
      <c r="F1375" t="str">
        <f>IF(FurnitureData[[#This Row],[price]]&lt;50,"Under 50",IF(FurnitureData[[#This Row],[price]]&lt;100,"50-100",IF(FurnitureData[[#This Row],[price]]&lt;200,"100-200","Over 200")))</f>
        <v>Under 50</v>
      </c>
      <c r="G1375" t="str">
        <f>IF(FurnitureData[[#This Row],[sold]]=0,"No Sales",IF(FurnitureData[[#This Row],[sold]]&lt;=10,"Low Sales",IF(FurnitureData[[#This Row],[sold]]&lt;=50,"Medium Sales","High Sales")))</f>
        <v>High Sales</v>
      </c>
      <c r="H1375" s="1">
        <f>IF(FurnitureData[[#This Row],[price]]&gt;0,FurnitureData[[#This Row],[sold]]/FurnitureData[[#This Row],[price]],0)</f>
        <v>85.858585858585855</v>
      </c>
      <c r="I1375" s="1">
        <f>LEN(FurnitureData[[#This Row],[productTitle]])</f>
        <v>51</v>
      </c>
      <c r="J1375" s="1"/>
    </row>
    <row r="1376" spans="1:10" x14ac:dyDescent="0.3">
      <c r="A1376" s="1" t="s">
        <v>1267</v>
      </c>
      <c r="B1376" s="7">
        <v>202.6</v>
      </c>
      <c r="C1376" s="8">
        <v>1</v>
      </c>
      <c r="D1376" s="1" t="s">
        <v>5</v>
      </c>
      <c r="E1376" s="5">
        <f>FurnitureData[[#This Row],[price]]*FurnitureData[[#This Row],[sold]]</f>
        <v>202.6</v>
      </c>
      <c r="F1376" t="str">
        <f>IF(FurnitureData[[#This Row],[price]]&lt;50,"Under 50",IF(FurnitureData[[#This Row],[price]]&lt;100,"50-100",IF(FurnitureData[[#This Row],[price]]&lt;200,"100-200","Over 200")))</f>
        <v>Over 200</v>
      </c>
      <c r="G1376" t="str">
        <f>IF(FurnitureData[[#This Row],[sold]]=0,"No Sales",IF(FurnitureData[[#This Row],[sold]]&lt;=10,"Low Sales",IF(FurnitureData[[#This Row],[sold]]&lt;=50,"Medium Sales","High Sales")))</f>
        <v>Low Sales</v>
      </c>
      <c r="H1376" s="1">
        <f>IF(FurnitureData[[#This Row],[price]]&gt;0,FurnitureData[[#This Row],[sold]]/FurnitureData[[#This Row],[price]],0)</f>
        <v>4.9358341559723592E-3</v>
      </c>
      <c r="I1376" s="1">
        <f>LEN(FurnitureData[[#This Row],[productTitle]])</f>
        <v>89</v>
      </c>
      <c r="J1376" s="1"/>
    </row>
    <row r="1377" spans="1:10" x14ac:dyDescent="0.3">
      <c r="A1377" s="1" t="s">
        <v>1268</v>
      </c>
      <c r="B1377" s="7">
        <v>129.91999999999999</v>
      </c>
      <c r="C1377" s="8">
        <v>3</v>
      </c>
      <c r="D1377" s="1" t="s">
        <v>5</v>
      </c>
      <c r="E1377" s="5">
        <f>FurnitureData[[#This Row],[price]]*FurnitureData[[#This Row],[sold]]</f>
        <v>389.76</v>
      </c>
      <c r="F1377" t="str">
        <f>IF(FurnitureData[[#This Row],[price]]&lt;50,"Under 50",IF(FurnitureData[[#This Row],[price]]&lt;100,"50-100",IF(FurnitureData[[#This Row],[price]]&lt;200,"100-200","Over 200")))</f>
        <v>100-200</v>
      </c>
      <c r="G1377" t="str">
        <f>IF(FurnitureData[[#This Row],[sold]]=0,"No Sales",IF(FurnitureData[[#This Row],[sold]]&lt;=10,"Low Sales",IF(FurnitureData[[#This Row],[sold]]&lt;=50,"Medium Sales","High Sales")))</f>
        <v>Low Sales</v>
      </c>
      <c r="H1377" s="1">
        <f>IF(FurnitureData[[#This Row],[price]]&gt;0,FurnitureData[[#This Row],[sold]]/FurnitureData[[#This Row],[price]],0)</f>
        <v>2.3091133004926111E-2</v>
      </c>
      <c r="I1377" s="1">
        <f>LEN(FurnitureData[[#This Row],[productTitle]])</f>
        <v>107</v>
      </c>
      <c r="J1377" s="1"/>
    </row>
    <row r="1378" spans="1:10" x14ac:dyDescent="0.3">
      <c r="A1378" s="1" t="s">
        <v>227</v>
      </c>
      <c r="B1378" s="7">
        <v>116.83</v>
      </c>
      <c r="C1378" s="8">
        <v>1</v>
      </c>
      <c r="D1378" s="1" t="s">
        <v>5</v>
      </c>
      <c r="E1378" s="5">
        <f>FurnitureData[[#This Row],[price]]*FurnitureData[[#This Row],[sold]]</f>
        <v>116.83</v>
      </c>
      <c r="F1378" t="str">
        <f>IF(FurnitureData[[#This Row],[price]]&lt;50,"Under 50",IF(FurnitureData[[#This Row],[price]]&lt;100,"50-100",IF(FurnitureData[[#This Row],[price]]&lt;200,"100-200","Over 200")))</f>
        <v>100-200</v>
      </c>
      <c r="G1378" t="str">
        <f>IF(FurnitureData[[#This Row],[sold]]=0,"No Sales",IF(FurnitureData[[#This Row],[sold]]&lt;=10,"Low Sales",IF(FurnitureData[[#This Row],[sold]]&lt;=50,"Medium Sales","High Sales")))</f>
        <v>Low Sales</v>
      </c>
      <c r="H1378" s="1">
        <f>IF(FurnitureData[[#This Row],[price]]&gt;0,FurnitureData[[#This Row],[sold]]/FurnitureData[[#This Row],[price]],0)</f>
        <v>8.559445347941454E-3</v>
      </c>
      <c r="I1378" s="1">
        <f>LEN(FurnitureData[[#This Row],[productTitle]])</f>
        <v>122</v>
      </c>
      <c r="J1378" s="1"/>
    </row>
    <row r="1379" spans="1:10" x14ac:dyDescent="0.3">
      <c r="A1379" s="1" t="s">
        <v>1269</v>
      </c>
      <c r="B1379" s="7">
        <v>649.91999999999996</v>
      </c>
      <c r="C1379" s="8">
        <v>4</v>
      </c>
      <c r="D1379" s="1" t="s">
        <v>5</v>
      </c>
      <c r="E1379" s="5">
        <f>FurnitureData[[#This Row],[price]]*FurnitureData[[#This Row],[sold]]</f>
        <v>2599.6799999999998</v>
      </c>
      <c r="F1379" t="str">
        <f>IF(FurnitureData[[#This Row],[price]]&lt;50,"Under 50",IF(FurnitureData[[#This Row],[price]]&lt;100,"50-100",IF(FurnitureData[[#This Row],[price]]&lt;200,"100-200","Over 200")))</f>
        <v>Over 200</v>
      </c>
      <c r="G1379" t="str">
        <f>IF(FurnitureData[[#This Row],[sold]]=0,"No Sales",IF(FurnitureData[[#This Row],[sold]]&lt;=10,"Low Sales",IF(FurnitureData[[#This Row],[sold]]&lt;=50,"Medium Sales","High Sales")))</f>
        <v>Low Sales</v>
      </c>
      <c r="H1379" s="1">
        <f>IF(FurnitureData[[#This Row],[price]]&gt;0,FurnitureData[[#This Row],[sold]]/FurnitureData[[#This Row],[price]],0)</f>
        <v>6.1546036435253569E-3</v>
      </c>
      <c r="I1379" s="1">
        <f>LEN(FurnitureData[[#This Row],[productTitle]])</f>
        <v>126</v>
      </c>
      <c r="J1379" s="1"/>
    </row>
    <row r="1380" spans="1:10" x14ac:dyDescent="0.3">
      <c r="A1380" s="1" t="s">
        <v>1270</v>
      </c>
      <c r="B1380" s="7">
        <v>44.18</v>
      </c>
      <c r="C1380" s="8">
        <v>2</v>
      </c>
      <c r="D1380" s="1" t="s">
        <v>5</v>
      </c>
      <c r="E1380" s="5">
        <f>FurnitureData[[#This Row],[price]]*FurnitureData[[#This Row],[sold]]</f>
        <v>88.36</v>
      </c>
      <c r="F1380" t="str">
        <f>IF(FurnitureData[[#This Row],[price]]&lt;50,"Under 50",IF(FurnitureData[[#This Row],[price]]&lt;100,"50-100",IF(FurnitureData[[#This Row],[price]]&lt;200,"100-200","Over 200")))</f>
        <v>Under 50</v>
      </c>
      <c r="G1380" t="str">
        <f>IF(FurnitureData[[#This Row],[sold]]=0,"No Sales",IF(FurnitureData[[#This Row],[sold]]&lt;=10,"Low Sales",IF(FurnitureData[[#This Row],[sold]]&lt;=50,"Medium Sales","High Sales")))</f>
        <v>Low Sales</v>
      </c>
      <c r="H1380" s="1">
        <f>IF(FurnitureData[[#This Row],[price]]&gt;0,FurnitureData[[#This Row],[sold]]/FurnitureData[[#This Row],[price]],0)</f>
        <v>4.5269352648257127E-2</v>
      </c>
      <c r="I1380" s="1">
        <f>LEN(FurnitureData[[#This Row],[productTitle]])</f>
        <v>112</v>
      </c>
      <c r="J1380" s="1"/>
    </row>
    <row r="1381" spans="1:10" x14ac:dyDescent="0.3">
      <c r="A1381" s="1" t="s">
        <v>1271</v>
      </c>
      <c r="B1381" s="7">
        <v>1.68</v>
      </c>
      <c r="C1381" s="8">
        <v>5</v>
      </c>
      <c r="D1381" s="1" t="s">
        <v>5</v>
      </c>
      <c r="E1381" s="5">
        <f>FurnitureData[[#This Row],[price]]*FurnitureData[[#This Row],[sold]]</f>
        <v>8.4</v>
      </c>
      <c r="F1381" t="str">
        <f>IF(FurnitureData[[#This Row],[price]]&lt;50,"Under 50",IF(FurnitureData[[#This Row],[price]]&lt;100,"50-100",IF(FurnitureData[[#This Row],[price]]&lt;200,"100-200","Over 200")))</f>
        <v>Under 50</v>
      </c>
      <c r="G1381" t="str">
        <f>IF(FurnitureData[[#This Row],[sold]]=0,"No Sales",IF(FurnitureData[[#This Row],[sold]]&lt;=10,"Low Sales",IF(FurnitureData[[#This Row],[sold]]&lt;=50,"Medium Sales","High Sales")))</f>
        <v>Low Sales</v>
      </c>
      <c r="H1381" s="1">
        <f>IF(FurnitureData[[#This Row],[price]]&gt;0,FurnitureData[[#This Row],[sold]]/FurnitureData[[#This Row],[price]],0)</f>
        <v>2.9761904761904763</v>
      </c>
      <c r="I1381" s="1">
        <f>LEN(FurnitureData[[#This Row],[productTitle]])</f>
        <v>122</v>
      </c>
      <c r="J1381" s="1"/>
    </row>
    <row r="1382" spans="1:10" x14ac:dyDescent="0.3">
      <c r="A1382" s="1" t="s">
        <v>1272</v>
      </c>
      <c r="B1382" s="7">
        <v>32.97</v>
      </c>
      <c r="C1382" s="8">
        <v>51</v>
      </c>
      <c r="D1382" s="1" t="s">
        <v>5</v>
      </c>
      <c r="E1382" s="5">
        <f>FurnitureData[[#This Row],[price]]*FurnitureData[[#This Row],[sold]]</f>
        <v>1681.47</v>
      </c>
      <c r="F1382" t="str">
        <f>IF(FurnitureData[[#This Row],[price]]&lt;50,"Under 50",IF(FurnitureData[[#This Row],[price]]&lt;100,"50-100",IF(FurnitureData[[#This Row],[price]]&lt;200,"100-200","Over 200")))</f>
        <v>Under 50</v>
      </c>
      <c r="G1382" t="str">
        <f>IF(FurnitureData[[#This Row],[sold]]=0,"No Sales",IF(FurnitureData[[#This Row],[sold]]&lt;=10,"Low Sales",IF(FurnitureData[[#This Row],[sold]]&lt;=50,"Medium Sales","High Sales")))</f>
        <v>High Sales</v>
      </c>
      <c r="H1382" s="1">
        <f>IF(FurnitureData[[#This Row],[price]]&gt;0,FurnitureData[[#This Row],[sold]]/FurnitureData[[#This Row],[price]],0)</f>
        <v>1.5468607825295724</v>
      </c>
      <c r="I1382" s="1">
        <f>LEN(FurnitureData[[#This Row],[productTitle]])</f>
        <v>124</v>
      </c>
      <c r="J1382" s="1"/>
    </row>
    <row r="1383" spans="1:10" x14ac:dyDescent="0.3">
      <c r="A1383" s="1" t="s">
        <v>1273</v>
      </c>
      <c r="B1383" s="7">
        <v>14.14</v>
      </c>
      <c r="C1383" s="8">
        <v>14</v>
      </c>
      <c r="D1383" s="1" t="s">
        <v>5</v>
      </c>
      <c r="E1383" s="5">
        <f>FurnitureData[[#This Row],[price]]*FurnitureData[[#This Row],[sold]]</f>
        <v>197.96</v>
      </c>
      <c r="F1383" t="str">
        <f>IF(FurnitureData[[#This Row],[price]]&lt;50,"Under 50",IF(FurnitureData[[#This Row],[price]]&lt;100,"50-100",IF(FurnitureData[[#This Row],[price]]&lt;200,"100-200","Over 200")))</f>
        <v>Under 50</v>
      </c>
      <c r="G1383" t="str">
        <f>IF(FurnitureData[[#This Row],[sold]]=0,"No Sales",IF(FurnitureData[[#This Row],[sold]]&lt;=10,"Low Sales",IF(FurnitureData[[#This Row],[sold]]&lt;=50,"Medium Sales","High Sales")))</f>
        <v>Medium Sales</v>
      </c>
      <c r="H1383" s="1">
        <f>IF(FurnitureData[[#This Row],[price]]&gt;0,FurnitureData[[#This Row],[sold]]/FurnitureData[[#This Row],[price]],0)</f>
        <v>0.99009900990099009</v>
      </c>
      <c r="I1383" s="1">
        <f>LEN(FurnitureData[[#This Row],[productTitle]])</f>
        <v>112</v>
      </c>
      <c r="J1383" s="1"/>
    </row>
    <row r="1384" spans="1:10" x14ac:dyDescent="0.3">
      <c r="A1384" s="1" t="s">
        <v>1274</v>
      </c>
      <c r="B1384" s="7">
        <v>5.58</v>
      </c>
      <c r="C1384" s="8">
        <v>132</v>
      </c>
      <c r="D1384" s="1" t="s">
        <v>5</v>
      </c>
      <c r="E1384" s="5">
        <f>FurnitureData[[#This Row],[price]]*FurnitureData[[#This Row],[sold]]</f>
        <v>736.56000000000006</v>
      </c>
      <c r="F1384" t="str">
        <f>IF(FurnitureData[[#This Row],[price]]&lt;50,"Under 50",IF(FurnitureData[[#This Row],[price]]&lt;100,"50-100",IF(FurnitureData[[#This Row],[price]]&lt;200,"100-200","Over 200")))</f>
        <v>Under 50</v>
      </c>
      <c r="G1384" t="str">
        <f>IF(FurnitureData[[#This Row],[sold]]=0,"No Sales",IF(FurnitureData[[#This Row],[sold]]&lt;=10,"Low Sales",IF(FurnitureData[[#This Row],[sold]]&lt;=50,"Medium Sales","High Sales")))</f>
        <v>High Sales</v>
      </c>
      <c r="H1384" s="1">
        <f>IF(FurnitureData[[#This Row],[price]]&gt;0,FurnitureData[[#This Row],[sold]]/FurnitureData[[#This Row],[price]],0)</f>
        <v>23.655913978494624</v>
      </c>
      <c r="I1384" s="1">
        <f>LEN(FurnitureData[[#This Row],[productTitle]])</f>
        <v>128</v>
      </c>
      <c r="J1384" s="1"/>
    </row>
    <row r="1385" spans="1:10" x14ac:dyDescent="0.3">
      <c r="A1385" s="1" t="s">
        <v>1275</v>
      </c>
      <c r="B1385" s="7">
        <v>36.880000000000003</v>
      </c>
      <c r="C1385" s="8">
        <v>26</v>
      </c>
      <c r="D1385" s="1" t="s">
        <v>1849</v>
      </c>
      <c r="E1385" s="5">
        <f>FurnitureData[[#This Row],[price]]*FurnitureData[[#This Row],[sold]]</f>
        <v>958.88000000000011</v>
      </c>
      <c r="F1385" t="str">
        <f>IF(FurnitureData[[#This Row],[price]]&lt;50,"Under 50",IF(FurnitureData[[#This Row],[price]]&lt;100,"50-100",IF(FurnitureData[[#This Row],[price]]&lt;200,"100-200","Over 200")))</f>
        <v>Under 50</v>
      </c>
      <c r="G1385" t="str">
        <f>IF(FurnitureData[[#This Row],[sold]]=0,"No Sales",IF(FurnitureData[[#This Row],[sold]]&lt;=10,"Low Sales",IF(FurnitureData[[#This Row],[sold]]&lt;=50,"Medium Sales","High Sales")))</f>
        <v>Medium Sales</v>
      </c>
      <c r="H1385" s="1">
        <f>IF(FurnitureData[[#This Row],[price]]&gt;0,FurnitureData[[#This Row],[sold]]/FurnitureData[[#This Row],[price]],0)</f>
        <v>0.7049891540130151</v>
      </c>
      <c r="I1385" s="1">
        <f>LEN(FurnitureData[[#This Row],[productTitle]])</f>
        <v>128</v>
      </c>
      <c r="J1385" s="1"/>
    </row>
    <row r="1386" spans="1:10" x14ac:dyDescent="0.3">
      <c r="A1386" s="1" t="s">
        <v>1276</v>
      </c>
      <c r="B1386" s="7">
        <v>167.6</v>
      </c>
      <c r="C1386" s="8">
        <v>2</v>
      </c>
      <c r="D1386" s="1" t="s">
        <v>5</v>
      </c>
      <c r="E1386" s="5">
        <f>FurnitureData[[#This Row],[price]]*FurnitureData[[#This Row],[sold]]</f>
        <v>335.2</v>
      </c>
      <c r="F1386" t="str">
        <f>IF(FurnitureData[[#This Row],[price]]&lt;50,"Under 50",IF(FurnitureData[[#This Row],[price]]&lt;100,"50-100",IF(FurnitureData[[#This Row],[price]]&lt;200,"100-200","Over 200")))</f>
        <v>100-200</v>
      </c>
      <c r="G1386" t="str">
        <f>IF(FurnitureData[[#This Row],[sold]]=0,"No Sales",IF(FurnitureData[[#This Row],[sold]]&lt;=10,"Low Sales",IF(FurnitureData[[#This Row],[sold]]&lt;=50,"Medium Sales","High Sales")))</f>
        <v>Low Sales</v>
      </c>
      <c r="H1386" s="1">
        <f>IF(FurnitureData[[#This Row],[price]]&gt;0,FurnitureData[[#This Row],[sold]]/FurnitureData[[#This Row],[price]],0)</f>
        <v>1.1933174224343675E-2</v>
      </c>
      <c r="I1386" s="1">
        <f>LEN(FurnitureData[[#This Row],[productTitle]])</f>
        <v>123</v>
      </c>
      <c r="J1386" s="1"/>
    </row>
    <row r="1387" spans="1:10" x14ac:dyDescent="0.3">
      <c r="A1387" s="1" t="s">
        <v>1277</v>
      </c>
      <c r="B1387" s="7">
        <v>42.82</v>
      </c>
      <c r="C1387" s="8">
        <v>0</v>
      </c>
      <c r="D1387" s="1" t="s">
        <v>5</v>
      </c>
      <c r="E1387" s="5">
        <f>FurnitureData[[#This Row],[price]]*FurnitureData[[#This Row],[sold]]</f>
        <v>0</v>
      </c>
      <c r="F1387" t="str">
        <f>IF(FurnitureData[[#This Row],[price]]&lt;50,"Under 50",IF(FurnitureData[[#This Row],[price]]&lt;100,"50-100",IF(FurnitureData[[#This Row],[price]]&lt;200,"100-200","Over 200")))</f>
        <v>Under 50</v>
      </c>
      <c r="G1387" t="str">
        <f>IF(FurnitureData[[#This Row],[sold]]=0,"No Sales",IF(FurnitureData[[#This Row],[sold]]&lt;=10,"Low Sales",IF(FurnitureData[[#This Row],[sold]]&lt;=50,"Medium Sales","High Sales")))</f>
        <v>No Sales</v>
      </c>
      <c r="H1387" s="1">
        <f>IF(FurnitureData[[#This Row],[price]]&gt;0,FurnitureData[[#This Row],[sold]]/FurnitureData[[#This Row],[price]],0)</f>
        <v>0</v>
      </c>
      <c r="I1387" s="1">
        <f>LEN(FurnitureData[[#This Row],[productTitle]])</f>
        <v>95</v>
      </c>
      <c r="J1387" s="1"/>
    </row>
    <row r="1388" spans="1:10" x14ac:dyDescent="0.3">
      <c r="A1388" s="1" t="s">
        <v>1278</v>
      </c>
      <c r="B1388" s="7">
        <v>446.83</v>
      </c>
      <c r="C1388" s="8">
        <v>27</v>
      </c>
      <c r="D1388" s="1" t="s">
        <v>5</v>
      </c>
      <c r="E1388" s="5">
        <f>FurnitureData[[#This Row],[price]]*FurnitureData[[#This Row],[sold]]</f>
        <v>12064.41</v>
      </c>
      <c r="F1388" t="str">
        <f>IF(FurnitureData[[#This Row],[price]]&lt;50,"Under 50",IF(FurnitureData[[#This Row],[price]]&lt;100,"50-100",IF(FurnitureData[[#This Row],[price]]&lt;200,"100-200","Over 200")))</f>
        <v>Over 200</v>
      </c>
      <c r="G1388" t="str">
        <f>IF(FurnitureData[[#This Row],[sold]]=0,"No Sales",IF(FurnitureData[[#This Row],[sold]]&lt;=10,"Low Sales",IF(FurnitureData[[#This Row],[sold]]&lt;=50,"Medium Sales","High Sales")))</f>
        <v>Medium Sales</v>
      </c>
      <c r="H1388" s="1">
        <f>IF(FurnitureData[[#This Row],[price]]&gt;0,FurnitureData[[#This Row],[sold]]/FurnitureData[[#This Row],[price]],0)</f>
        <v>6.0425665241814565E-2</v>
      </c>
      <c r="I1388" s="1">
        <f>LEN(FurnitureData[[#This Row],[productTitle]])</f>
        <v>122</v>
      </c>
      <c r="J1388" s="1"/>
    </row>
    <row r="1389" spans="1:10" x14ac:dyDescent="0.3">
      <c r="A1389" s="1" t="s">
        <v>1279</v>
      </c>
      <c r="B1389" s="7">
        <v>207.6</v>
      </c>
      <c r="C1389" s="8">
        <v>7</v>
      </c>
      <c r="D1389" s="1" t="s">
        <v>5</v>
      </c>
      <c r="E1389" s="5">
        <f>FurnitureData[[#This Row],[price]]*FurnitureData[[#This Row],[sold]]</f>
        <v>1453.2</v>
      </c>
      <c r="F1389" t="str">
        <f>IF(FurnitureData[[#This Row],[price]]&lt;50,"Under 50",IF(FurnitureData[[#This Row],[price]]&lt;100,"50-100",IF(FurnitureData[[#This Row],[price]]&lt;200,"100-200","Over 200")))</f>
        <v>Over 200</v>
      </c>
      <c r="G1389" t="str">
        <f>IF(FurnitureData[[#This Row],[sold]]=0,"No Sales",IF(FurnitureData[[#This Row],[sold]]&lt;=10,"Low Sales",IF(FurnitureData[[#This Row],[sold]]&lt;=50,"Medium Sales","High Sales")))</f>
        <v>Low Sales</v>
      </c>
      <c r="H1389" s="1">
        <f>IF(FurnitureData[[#This Row],[price]]&gt;0,FurnitureData[[#This Row],[sold]]/FurnitureData[[#This Row],[price]],0)</f>
        <v>3.3718689788053952E-2</v>
      </c>
      <c r="I1389" s="1">
        <f>LEN(FurnitureData[[#This Row],[productTitle]])</f>
        <v>126</v>
      </c>
      <c r="J1389" s="1"/>
    </row>
    <row r="1390" spans="1:10" x14ac:dyDescent="0.3">
      <c r="A1390" s="1" t="s">
        <v>1280</v>
      </c>
      <c r="B1390" s="7">
        <v>35.58</v>
      </c>
      <c r="C1390" s="8">
        <v>1</v>
      </c>
      <c r="D1390" s="1" t="s">
        <v>5</v>
      </c>
      <c r="E1390" s="5">
        <f>FurnitureData[[#This Row],[price]]*FurnitureData[[#This Row],[sold]]</f>
        <v>35.58</v>
      </c>
      <c r="F1390" t="str">
        <f>IF(FurnitureData[[#This Row],[price]]&lt;50,"Under 50",IF(FurnitureData[[#This Row],[price]]&lt;100,"50-100",IF(FurnitureData[[#This Row],[price]]&lt;200,"100-200","Over 200")))</f>
        <v>Under 50</v>
      </c>
      <c r="G1390" t="str">
        <f>IF(FurnitureData[[#This Row],[sold]]=0,"No Sales",IF(FurnitureData[[#This Row],[sold]]&lt;=10,"Low Sales",IF(FurnitureData[[#This Row],[sold]]&lt;=50,"Medium Sales","High Sales")))</f>
        <v>Low Sales</v>
      </c>
      <c r="H1390" s="1">
        <f>IF(FurnitureData[[#This Row],[price]]&gt;0,FurnitureData[[#This Row],[sold]]/FurnitureData[[#This Row],[price]],0)</f>
        <v>2.8105677346824058E-2</v>
      </c>
      <c r="I1390" s="1">
        <f>LEN(FurnitureData[[#This Row],[productTitle]])</f>
        <v>127</v>
      </c>
      <c r="J1390" s="1"/>
    </row>
    <row r="1391" spans="1:10" x14ac:dyDescent="0.3">
      <c r="A1391" s="1" t="s">
        <v>1281</v>
      </c>
      <c r="B1391" s="7">
        <v>227.71</v>
      </c>
      <c r="C1391" s="8">
        <v>10</v>
      </c>
      <c r="D1391" s="1" t="s">
        <v>5</v>
      </c>
      <c r="E1391" s="5">
        <f>FurnitureData[[#This Row],[price]]*FurnitureData[[#This Row],[sold]]</f>
        <v>2277.1</v>
      </c>
      <c r="F1391" t="str">
        <f>IF(FurnitureData[[#This Row],[price]]&lt;50,"Under 50",IF(FurnitureData[[#This Row],[price]]&lt;100,"50-100",IF(FurnitureData[[#This Row],[price]]&lt;200,"100-200","Over 200")))</f>
        <v>Over 200</v>
      </c>
      <c r="G1391" t="str">
        <f>IF(FurnitureData[[#This Row],[sold]]=0,"No Sales",IF(FurnitureData[[#This Row],[sold]]&lt;=10,"Low Sales",IF(FurnitureData[[#This Row],[sold]]&lt;=50,"Medium Sales","High Sales")))</f>
        <v>Low Sales</v>
      </c>
      <c r="H1391" s="1">
        <f>IF(FurnitureData[[#This Row],[price]]&gt;0,FurnitureData[[#This Row],[sold]]/FurnitureData[[#This Row],[price]],0)</f>
        <v>4.3915506565368231E-2</v>
      </c>
      <c r="I1391" s="1">
        <f>LEN(FurnitureData[[#This Row],[productTitle]])</f>
        <v>121</v>
      </c>
      <c r="J1391" s="1"/>
    </row>
    <row r="1392" spans="1:10" x14ac:dyDescent="0.3">
      <c r="A1392" s="1" t="s">
        <v>1282</v>
      </c>
      <c r="B1392" s="7">
        <v>9.7799999999999994</v>
      </c>
      <c r="C1392" s="8">
        <v>5</v>
      </c>
      <c r="D1392" s="1" t="s">
        <v>5</v>
      </c>
      <c r="E1392" s="5">
        <f>FurnitureData[[#This Row],[price]]*FurnitureData[[#This Row],[sold]]</f>
        <v>48.9</v>
      </c>
      <c r="F1392" t="str">
        <f>IF(FurnitureData[[#This Row],[price]]&lt;50,"Under 50",IF(FurnitureData[[#This Row],[price]]&lt;100,"50-100",IF(FurnitureData[[#This Row],[price]]&lt;200,"100-200","Over 200")))</f>
        <v>Under 50</v>
      </c>
      <c r="G1392" t="str">
        <f>IF(FurnitureData[[#This Row],[sold]]=0,"No Sales",IF(FurnitureData[[#This Row],[sold]]&lt;=10,"Low Sales",IF(FurnitureData[[#This Row],[sold]]&lt;=50,"Medium Sales","High Sales")))</f>
        <v>Low Sales</v>
      </c>
      <c r="H1392" s="1">
        <f>IF(FurnitureData[[#This Row],[price]]&gt;0,FurnitureData[[#This Row],[sold]]/FurnitureData[[#This Row],[price]],0)</f>
        <v>0.5112474437627812</v>
      </c>
      <c r="I1392" s="1">
        <f>LEN(FurnitureData[[#This Row],[productTitle]])</f>
        <v>90</v>
      </c>
      <c r="J1392" s="1"/>
    </row>
    <row r="1393" spans="1:10" x14ac:dyDescent="0.3">
      <c r="A1393" s="1" t="s">
        <v>615</v>
      </c>
      <c r="B1393" s="7">
        <v>21.94</v>
      </c>
      <c r="C1393" s="8">
        <v>3000</v>
      </c>
      <c r="D1393" s="1" t="s">
        <v>5</v>
      </c>
      <c r="E1393" s="5">
        <f>FurnitureData[[#This Row],[price]]*FurnitureData[[#This Row],[sold]]</f>
        <v>65820</v>
      </c>
      <c r="F1393" t="str">
        <f>IF(FurnitureData[[#This Row],[price]]&lt;50,"Under 50",IF(FurnitureData[[#This Row],[price]]&lt;100,"50-100",IF(FurnitureData[[#This Row],[price]]&lt;200,"100-200","Over 200")))</f>
        <v>Under 50</v>
      </c>
      <c r="G1393" t="str">
        <f>IF(FurnitureData[[#This Row],[sold]]=0,"No Sales",IF(FurnitureData[[#This Row],[sold]]&lt;=10,"Low Sales",IF(FurnitureData[[#This Row],[sold]]&lt;=50,"Medium Sales","High Sales")))</f>
        <v>High Sales</v>
      </c>
      <c r="H1393" s="1">
        <f>IF(FurnitureData[[#This Row],[price]]&gt;0,FurnitureData[[#This Row],[sold]]/FurnitureData[[#This Row],[price]],0)</f>
        <v>136.73655423883318</v>
      </c>
      <c r="I1393" s="1">
        <f>LEN(FurnitureData[[#This Row],[productTitle]])</f>
        <v>127</v>
      </c>
      <c r="J1393" s="1"/>
    </row>
    <row r="1394" spans="1:10" x14ac:dyDescent="0.3">
      <c r="A1394" s="1" t="s">
        <v>1283</v>
      </c>
      <c r="B1394" s="7">
        <v>7.9</v>
      </c>
      <c r="C1394" s="8">
        <v>10</v>
      </c>
      <c r="D1394" s="1" t="s">
        <v>1850</v>
      </c>
      <c r="E1394" s="5">
        <f>FurnitureData[[#This Row],[price]]*FurnitureData[[#This Row],[sold]]</f>
        <v>79</v>
      </c>
      <c r="F1394" t="str">
        <f>IF(FurnitureData[[#This Row],[price]]&lt;50,"Under 50",IF(FurnitureData[[#This Row],[price]]&lt;100,"50-100",IF(FurnitureData[[#This Row],[price]]&lt;200,"100-200","Over 200")))</f>
        <v>Under 50</v>
      </c>
      <c r="G1394" t="str">
        <f>IF(FurnitureData[[#This Row],[sold]]=0,"No Sales",IF(FurnitureData[[#This Row],[sold]]&lt;=10,"Low Sales",IF(FurnitureData[[#This Row],[sold]]&lt;=50,"Medium Sales","High Sales")))</f>
        <v>Low Sales</v>
      </c>
      <c r="H1394" s="1">
        <f>IF(FurnitureData[[#This Row],[price]]&gt;0,FurnitureData[[#This Row],[sold]]/FurnitureData[[#This Row],[price]],0)</f>
        <v>1.2658227848101264</v>
      </c>
      <c r="I1394" s="1">
        <f>LEN(FurnitureData[[#This Row],[productTitle]])</f>
        <v>122</v>
      </c>
      <c r="J1394" s="1"/>
    </row>
    <row r="1395" spans="1:10" x14ac:dyDescent="0.3">
      <c r="A1395" s="1" t="s">
        <v>1284</v>
      </c>
      <c r="B1395" s="7">
        <v>154.9</v>
      </c>
      <c r="C1395" s="8">
        <v>6</v>
      </c>
      <c r="D1395" s="1" t="s">
        <v>5</v>
      </c>
      <c r="E1395" s="5">
        <f>FurnitureData[[#This Row],[price]]*FurnitureData[[#This Row],[sold]]</f>
        <v>929.40000000000009</v>
      </c>
      <c r="F1395" t="str">
        <f>IF(FurnitureData[[#This Row],[price]]&lt;50,"Under 50",IF(FurnitureData[[#This Row],[price]]&lt;100,"50-100",IF(FurnitureData[[#This Row],[price]]&lt;200,"100-200","Over 200")))</f>
        <v>100-200</v>
      </c>
      <c r="G1395" t="str">
        <f>IF(FurnitureData[[#This Row],[sold]]=0,"No Sales",IF(FurnitureData[[#This Row],[sold]]&lt;=10,"Low Sales",IF(FurnitureData[[#This Row],[sold]]&lt;=50,"Medium Sales","High Sales")))</f>
        <v>Low Sales</v>
      </c>
      <c r="H1395" s="1">
        <f>IF(FurnitureData[[#This Row],[price]]&gt;0,FurnitureData[[#This Row],[sold]]/FurnitureData[[#This Row],[price]],0)</f>
        <v>3.8734667527437053E-2</v>
      </c>
      <c r="I1395" s="1">
        <f>LEN(FurnitureData[[#This Row],[productTitle]])</f>
        <v>121</v>
      </c>
      <c r="J1395" s="1"/>
    </row>
    <row r="1396" spans="1:10" x14ac:dyDescent="0.3">
      <c r="A1396" s="1" t="s">
        <v>1285</v>
      </c>
      <c r="B1396" s="7">
        <v>8.34</v>
      </c>
      <c r="C1396" s="8">
        <v>1</v>
      </c>
      <c r="D1396" s="1" t="s">
        <v>5</v>
      </c>
      <c r="E1396" s="5">
        <f>FurnitureData[[#This Row],[price]]*FurnitureData[[#This Row],[sold]]</f>
        <v>8.34</v>
      </c>
      <c r="F1396" t="str">
        <f>IF(FurnitureData[[#This Row],[price]]&lt;50,"Under 50",IF(FurnitureData[[#This Row],[price]]&lt;100,"50-100",IF(FurnitureData[[#This Row],[price]]&lt;200,"100-200","Over 200")))</f>
        <v>Under 50</v>
      </c>
      <c r="G1396" t="str">
        <f>IF(FurnitureData[[#This Row],[sold]]=0,"No Sales",IF(FurnitureData[[#This Row],[sold]]&lt;=10,"Low Sales",IF(FurnitureData[[#This Row],[sold]]&lt;=50,"Medium Sales","High Sales")))</f>
        <v>Low Sales</v>
      </c>
      <c r="H1396" s="1">
        <f>IF(FurnitureData[[#This Row],[price]]&gt;0,FurnitureData[[#This Row],[sold]]/FurnitureData[[#This Row],[price]],0)</f>
        <v>0.11990407673860912</v>
      </c>
      <c r="I1396" s="1">
        <f>LEN(FurnitureData[[#This Row],[productTitle]])</f>
        <v>124</v>
      </c>
      <c r="J1396" s="1"/>
    </row>
    <row r="1397" spans="1:10" x14ac:dyDescent="0.3">
      <c r="A1397" s="1" t="s">
        <v>1286</v>
      </c>
      <c r="B1397" s="7">
        <v>82.31</v>
      </c>
      <c r="C1397" s="8">
        <v>0</v>
      </c>
      <c r="D1397" s="1" t="s">
        <v>5</v>
      </c>
      <c r="E1397" s="5">
        <f>FurnitureData[[#This Row],[price]]*FurnitureData[[#This Row],[sold]]</f>
        <v>0</v>
      </c>
      <c r="F1397" t="str">
        <f>IF(FurnitureData[[#This Row],[price]]&lt;50,"Under 50",IF(FurnitureData[[#This Row],[price]]&lt;100,"50-100",IF(FurnitureData[[#This Row],[price]]&lt;200,"100-200","Over 200")))</f>
        <v>50-100</v>
      </c>
      <c r="G1397" t="str">
        <f>IF(FurnitureData[[#This Row],[sold]]=0,"No Sales",IF(FurnitureData[[#This Row],[sold]]&lt;=10,"Low Sales",IF(FurnitureData[[#This Row],[sold]]&lt;=50,"Medium Sales","High Sales")))</f>
        <v>No Sales</v>
      </c>
      <c r="H1397" s="1">
        <f>IF(FurnitureData[[#This Row],[price]]&gt;0,FurnitureData[[#This Row],[sold]]/FurnitureData[[#This Row],[price]],0)</f>
        <v>0</v>
      </c>
      <c r="I1397" s="1">
        <f>LEN(FurnitureData[[#This Row],[productTitle]])</f>
        <v>113</v>
      </c>
      <c r="J1397" s="1"/>
    </row>
    <row r="1398" spans="1:10" x14ac:dyDescent="0.3">
      <c r="A1398" s="1" t="s">
        <v>1287</v>
      </c>
      <c r="B1398" s="7">
        <v>4.76</v>
      </c>
      <c r="C1398" s="8">
        <v>3</v>
      </c>
      <c r="D1398" s="1" t="s">
        <v>5</v>
      </c>
      <c r="E1398" s="5">
        <f>FurnitureData[[#This Row],[price]]*FurnitureData[[#This Row],[sold]]</f>
        <v>14.28</v>
      </c>
      <c r="F1398" t="str">
        <f>IF(FurnitureData[[#This Row],[price]]&lt;50,"Under 50",IF(FurnitureData[[#This Row],[price]]&lt;100,"50-100",IF(FurnitureData[[#This Row],[price]]&lt;200,"100-200","Over 200")))</f>
        <v>Under 50</v>
      </c>
      <c r="G1398" t="str">
        <f>IF(FurnitureData[[#This Row],[sold]]=0,"No Sales",IF(FurnitureData[[#This Row],[sold]]&lt;=10,"Low Sales",IF(FurnitureData[[#This Row],[sold]]&lt;=50,"Medium Sales","High Sales")))</f>
        <v>Low Sales</v>
      </c>
      <c r="H1398" s="1">
        <f>IF(FurnitureData[[#This Row],[price]]&gt;0,FurnitureData[[#This Row],[sold]]/FurnitureData[[#This Row],[price]],0)</f>
        <v>0.63025210084033612</v>
      </c>
      <c r="I1398" s="1">
        <f>LEN(FurnitureData[[#This Row],[productTitle]])</f>
        <v>85</v>
      </c>
      <c r="J1398" s="1"/>
    </row>
    <row r="1399" spans="1:10" x14ac:dyDescent="0.3">
      <c r="A1399" s="1" t="s">
        <v>1288</v>
      </c>
      <c r="B1399" s="7">
        <v>136.65</v>
      </c>
      <c r="C1399" s="8">
        <v>12</v>
      </c>
      <c r="D1399" s="1" t="s">
        <v>5</v>
      </c>
      <c r="E1399" s="5">
        <f>FurnitureData[[#This Row],[price]]*FurnitureData[[#This Row],[sold]]</f>
        <v>1639.8000000000002</v>
      </c>
      <c r="F1399" t="str">
        <f>IF(FurnitureData[[#This Row],[price]]&lt;50,"Under 50",IF(FurnitureData[[#This Row],[price]]&lt;100,"50-100",IF(FurnitureData[[#This Row],[price]]&lt;200,"100-200","Over 200")))</f>
        <v>100-200</v>
      </c>
      <c r="G1399" t="str">
        <f>IF(FurnitureData[[#This Row],[sold]]=0,"No Sales",IF(FurnitureData[[#This Row],[sold]]&lt;=10,"Low Sales",IF(FurnitureData[[#This Row],[sold]]&lt;=50,"Medium Sales","High Sales")))</f>
        <v>Medium Sales</v>
      </c>
      <c r="H1399" s="1">
        <f>IF(FurnitureData[[#This Row],[price]]&gt;0,FurnitureData[[#This Row],[sold]]/FurnitureData[[#This Row],[price]],0)</f>
        <v>8.7815587266739839E-2</v>
      </c>
      <c r="I1399" s="1">
        <f>LEN(FurnitureData[[#This Row],[productTitle]])</f>
        <v>112</v>
      </c>
      <c r="J1399" s="1"/>
    </row>
    <row r="1400" spans="1:10" x14ac:dyDescent="0.3">
      <c r="A1400" s="1" t="s">
        <v>1289</v>
      </c>
      <c r="B1400" s="7">
        <v>141.28</v>
      </c>
      <c r="C1400" s="8">
        <v>0</v>
      </c>
      <c r="D1400" s="1" t="s">
        <v>5</v>
      </c>
      <c r="E1400" s="5">
        <f>FurnitureData[[#This Row],[price]]*FurnitureData[[#This Row],[sold]]</f>
        <v>0</v>
      </c>
      <c r="F1400" t="str">
        <f>IF(FurnitureData[[#This Row],[price]]&lt;50,"Under 50",IF(FurnitureData[[#This Row],[price]]&lt;100,"50-100",IF(FurnitureData[[#This Row],[price]]&lt;200,"100-200","Over 200")))</f>
        <v>100-200</v>
      </c>
      <c r="G1400" t="str">
        <f>IF(FurnitureData[[#This Row],[sold]]=0,"No Sales",IF(FurnitureData[[#This Row],[sold]]&lt;=10,"Low Sales",IF(FurnitureData[[#This Row],[sold]]&lt;=50,"Medium Sales","High Sales")))</f>
        <v>No Sales</v>
      </c>
      <c r="H1400" s="1">
        <f>IF(FurnitureData[[#This Row],[price]]&gt;0,FurnitureData[[#This Row],[sold]]/FurnitureData[[#This Row],[price]],0)</f>
        <v>0</v>
      </c>
      <c r="I1400" s="1">
        <f>LEN(FurnitureData[[#This Row],[productTitle]])</f>
        <v>63</v>
      </c>
      <c r="J1400" s="1"/>
    </row>
    <row r="1401" spans="1:10" x14ac:dyDescent="0.3">
      <c r="A1401" s="1" t="s">
        <v>1290</v>
      </c>
      <c r="B1401" s="7">
        <v>153.66</v>
      </c>
      <c r="C1401" s="8">
        <v>1</v>
      </c>
      <c r="D1401" s="1" t="s">
        <v>5</v>
      </c>
      <c r="E1401" s="5">
        <f>FurnitureData[[#This Row],[price]]*FurnitureData[[#This Row],[sold]]</f>
        <v>153.66</v>
      </c>
      <c r="F1401" t="str">
        <f>IF(FurnitureData[[#This Row],[price]]&lt;50,"Under 50",IF(FurnitureData[[#This Row],[price]]&lt;100,"50-100",IF(FurnitureData[[#This Row],[price]]&lt;200,"100-200","Over 200")))</f>
        <v>100-200</v>
      </c>
      <c r="G1401" t="str">
        <f>IF(FurnitureData[[#This Row],[sold]]=0,"No Sales",IF(FurnitureData[[#This Row],[sold]]&lt;=10,"Low Sales",IF(FurnitureData[[#This Row],[sold]]&lt;=50,"Medium Sales","High Sales")))</f>
        <v>Low Sales</v>
      </c>
      <c r="H1401" s="1">
        <f>IF(FurnitureData[[#This Row],[price]]&gt;0,FurnitureData[[#This Row],[sold]]/FurnitureData[[#This Row],[price]],0)</f>
        <v>6.5078745281790971E-3</v>
      </c>
      <c r="I1401" s="1">
        <f>LEN(FurnitureData[[#This Row],[productTitle]])</f>
        <v>127</v>
      </c>
      <c r="J1401" s="1"/>
    </row>
    <row r="1402" spans="1:10" x14ac:dyDescent="0.3">
      <c r="A1402" s="1" t="s">
        <v>1291</v>
      </c>
      <c r="B1402" s="7">
        <v>81.19</v>
      </c>
      <c r="C1402" s="8">
        <v>39</v>
      </c>
      <c r="D1402" s="1" t="s">
        <v>5</v>
      </c>
      <c r="E1402" s="5">
        <f>FurnitureData[[#This Row],[price]]*FurnitureData[[#This Row],[sold]]</f>
        <v>3166.41</v>
      </c>
      <c r="F1402" t="str">
        <f>IF(FurnitureData[[#This Row],[price]]&lt;50,"Under 50",IF(FurnitureData[[#This Row],[price]]&lt;100,"50-100",IF(FurnitureData[[#This Row],[price]]&lt;200,"100-200","Over 200")))</f>
        <v>50-100</v>
      </c>
      <c r="G1402" t="str">
        <f>IF(FurnitureData[[#This Row],[sold]]=0,"No Sales",IF(FurnitureData[[#This Row],[sold]]&lt;=10,"Low Sales",IF(FurnitureData[[#This Row],[sold]]&lt;=50,"Medium Sales","High Sales")))</f>
        <v>Medium Sales</v>
      </c>
      <c r="H1402" s="1">
        <f>IF(FurnitureData[[#This Row],[price]]&gt;0,FurnitureData[[#This Row],[sold]]/FurnitureData[[#This Row],[price]],0)</f>
        <v>0.48035472348811431</v>
      </c>
      <c r="I1402" s="1">
        <f>LEN(FurnitureData[[#This Row],[productTitle]])</f>
        <v>119</v>
      </c>
      <c r="J1402" s="1"/>
    </row>
    <row r="1403" spans="1:10" x14ac:dyDescent="0.3">
      <c r="A1403" s="1" t="s">
        <v>1292</v>
      </c>
      <c r="B1403" s="7">
        <v>73.06</v>
      </c>
      <c r="C1403" s="8">
        <v>26</v>
      </c>
      <c r="D1403" s="1" t="s">
        <v>5</v>
      </c>
      <c r="E1403" s="5">
        <f>FurnitureData[[#This Row],[price]]*FurnitureData[[#This Row],[sold]]</f>
        <v>1899.56</v>
      </c>
      <c r="F1403" t="str">
        <f>IF(FurnitureData[[#This Row],[price]]&lt;50,"Under 50",IF(FurnitureData[[#This Row],[price]]&lt;100,"50-100",IF(FurnitureData[[#This Row],[price]]&lt;200,"100-200","Over 200")))</f>
        <v>50-100</v>
      </c>
      <c r="G1403" t="str">
        <f>IF(FurnitureData[[#This Row],[sold]]=0,"No Sales",IF(FurnitureData[[#This Row],[sold]]&lt;=10,"Low Sales",IF(FurnitureData[[#This Row],[sold]]&lt;=50,"Medium Sales","High Sales")))</f>
        <v>Medium Sales</v>
      </c>
      <c r="H1403" s="1">
        <f>IF(FurnitureData[[#This Row],[price]]&gt;0,FurnitureData[[#This Row],[sold]]/FurnitureData[[#This Row],[price]],0)</f>
        <v>0.35587188612099641</v>
      </c>
      <c r="I1403" s="1">
        <f>LEN(FurnitureData[[#This Row],[productTitle]])</f>
        <v>126</v>
      </c>
      <c r="J1403" s="1"/>
    </row>
    <row r="1404" spans="1:10" x14ac:dyDescent="0.3">
      <c r="A1404" s="1" t="s">
        <v>1293</v>
      </c>
      <c r="B1404" s="7">
        <v>157.35</v>
      </c>
      <c r="C1404" s="8">
        <v>1</v>
      </c>
      <c r="D1404" s="1" t="s">
        <v>5</v>
      </c>
      <c r="E1404" s="5">
        <f>FurnitureData[[#This Row],[price]]*FurnitureData[[#This Row],[sold]]</f>
        <v>157.35</v>
      </c>
      <c r="F1404" t="str">
        <f>IF(FurnitureData[[#This Row],[price]]&lt;50,"Under 50",IF(FurnitureData[[#This Row],[price]]&lt;100,"50-100",IF(FurnitureData[[#This Row],[price]]&lt;200,"100-200","Over 200")))</f>
        <v>100-200</v>
      </c>
      <c r="G1404" t="str">
        <f>IF(FurnitureData[[#This Row],[sold]]=0,"No Sales",IF(FurnitureData[[#This Row],[sold]]&lt;=10,"Low Sales",IF(FurnitureData[[#This Row],[sold]]&lt;=50,"Medium Sales","High Sales")))</f>
        <v>Low Sales</v>
      </c>
      <c r="H1404" s="1">
        <f>IF(FurnitureData[[#This Row],[price]]&gt;0,FurnitureData[[#This Row],[sold]]/FurnitureData[[#This Row],[price]],0)</f>
        <v>6.3552589768033048E-3</v>
      </c>
      <c r="I1404" s="1">
        <f>LEN(FurnitureData[[#This Row],[productTitle]])</f>
        <v>128</v>
      </c>
      <c r="J1404" s="1"/>
    </row>
    <row r="1405" spans="1:10" x14ac:dyDescent="0.3">
      <c r="A1405" s="1" t="s">
        <v>1294</v>
      </c>
      <c r="B1405" s="7">
        <v>81.400000000000006</v>
      </c>
      <c r="C1405" s="8">
        <v>1</v>
      </c>
      <c r="D1405" s="1" t="s">
        <v>5</v>
      </c>
      <c r="E1405" s="5">
        <f>FurnitureData[[#This Row],[price]]*FurnitureData[[#This Row],[sold]]</f>
        <v>81.400000000000006</v>
      </c>
      <c r="F1405" t="str">
        <f>IF(FurnitureData[[#This Row],[price]]&lt;50,"Under 50",IF(FurnitureData[[#This Row],[price]]&lt;100,"50-100",IF(FurnitureData[[#This Row],[price]]&lt;200,"100-200","Over 200")))</f>
        <v>50-100</v>
      </c>
      <c r="G1405" t="str">
        <f>IF(FurnitureData[[#This Row],[sold]]=0,"No Sales",IF(FurnitureData[[#This Row],[sold]]&lt;=10,"Low Sales",IF(FurnitureData[[#This Row],[sold]]&lt;=50,"Medium Sales","High Sales")))</f>
        <v>Low Sales</v>
      </c>
      <c r="H1405" s="1">
        <f>IF(FurnitureData[[#This Row],[price]]&gt;0,FurnitureData[[#This Row],[sold]]/FurnitureData[[#This Row],[price]],0)</f>
        <v>1.2285012285012284E-2</v>
      </c>
      <c r="I1405" s="1">
        <f>LEN(FurnitureData[[#This Row],[productTitle]])</f>
        <v>114</v>
      </c>
      <c r="J1405" s="1"/>
    </row>
    <row r="1406" spans="1:10" x14ac:dyDescent="0.3">
      <c r="A1406" s="1" t="s">
        <v>1295</v>
      </c>
      <c r="B1406" s="7">
        <v>77.39</v>
      </c>
      <c r="C1406" s="8">
        <v>5</v>
      </c>
      <c r="D1406" s="1" t="s">
        <v>5</v>
      </c>
      <c r="E1406" s="5">
        <f>FurnitureData[[#This Row],[price]]*FurnitureData[[#This Row],[sold]]</f>
        <v>386.95</v>
      </c>
      <c r="F1406" t="str">
        <f>IF(FurnitureData[[#This Row],[price]]&lt;50,"Under 50",IF(FurnitureData[[#This Row],[price]]&lt;100,"50-100",IF(FurnitureData[[#This Row],[price]]&lt;200,"100-200","Over 200")))</f>
        <v>50-100</v>
      </c>
      <c r="G1406" t="str">
        <f>IF(FurnitureData[[#This Row],[sold]]=0,"No Sales",IF(FurnitureData[[#This Row],[sold]]&lt;=10,"Low Sales",IF(FurnitureData[[#This Row],[sold]]&lt;=50,"Medium Sales","High Sales")))</f>
        <v>Low Sales</v>
      </c>
      <c r="H1406" s="1">
        <f>IF(FurnitureData[[#This Row],[price]]&gt;0,FurnitureData[[#This Row],[sold]]/FurnitureData[[#This Row],[price]],0)</f>
        <v>6.4607830469052843E-2</v>
      </c>
      <c r="I1406" s="1">
        <f>LEN(FurnitureData[[#This Row],[productTitle]])</f>
        <v>109</v>
      </c>
      <c r="J1406" s="1"/>
    </row>
    <row r="1407" spans="1:10" x14ac:dyDescent="0.3">
      <c r="A1407" s="1" t="s">
        <v>1296</v>
      </c>
      <c r="B1407" s="7">
        <v>60.33</v>
      </c>
      <c r="C1407" s="8">
        <v>2</v>
      </c>
      <c r="D1407" s="1" t="s">
        <v>5</v>
      </c>
      <c r="E1407" s="5">
        <f>FurnitureData[[#This Row],[price]]*FurnitureData[[#This Row],[sold]]</f>
        <v>120.66</v>
      </c>
      <c r="F1407" t="str">
        <f>IF(FurnitureData[[#This Row],[price]]&lt;50,"Under 50",IF(FurnitureData[[#This Row],[price]]&lt;100,"50-100",IF(FurnitureData[[#This Row],[price]]&lt;200,"100-200","Over 200")))</f>
        <v>50-100</v>
      </c>
      <c r="G1407" t="str">
        <f>IF(FurnitureData[[#This Row],[sold]]=0,"No Sales",IF(FurnitureData[[#This Row],[sold]]&lt;=10,"Low Sales",IF(FurnitureData[[#This Row],[sold]]&lt;=50,"Medium Sales","High Sales")))</f>
        <v>Low Sales</v>
      </c>
      <c r="H1407" s="1">
        <f>IF(FurnitureData[[#This Row],[price]]&gt;0,FurnitureData[[#This Row],[sold]]/FurnitureData[[#This Row],[price]],0)</f>
        <v>3.3151002817835243E-2</v>
      </c>
      <c r="I1407" s="1">
        <f>LEN(FurnitureData[[#This Row],[productTitle]])</f>
        <v>89</v>
      </c>
      <c r="J1407" s="1"/>
    </row>
    <row r="1408" spans="1:10" x14ac:dyDescent="0.3">
      <c r="A1408" s="1" t="s">
        <v>1297</v>
      </c>
      <c r="B1408" s="7">
        <v>144.16</v>
      </c>
      <c r="C1408" s="8">
        <v>6</v>
      </c>
      <c r="D1408" s="1" t="s">
        <v>5</v>
      </c>
      <c r="E1408" s="5">
        <f>FurnitureData[[#This Row],[price]]*FurnitureData[[#This Row],[sold]]</f>
        <v>864.96</v>
      </c>
      <c r="F1408" t="str">
        <f>IF(FurnitureData[[#This Row],[price]]&lt;50,"Under 50",IF(FurnitureData[[#This Row],[price]]&lt;100,"50-100",IF(FurnitureData[[#This Row],[price]]&lt;200,"100-200","Over 200")))</f>
        <v>100-200</v>
      </c>
      <c r="G1408" t="str">
        <f>IF(FurnitureData[[#This Row],[sold]]=0,"No Sales",IF(FurnitureData[[#This Row],[sold]]&lt;=10,"Low Sales",IF(FurnitureData[[#This Row],[sold]]&lt;=50,"Medium Sales","High Sales")))</f>
        <v>Low Sales</v>
      </c>
      <c r="H1408" s="1">
        <f>IF(FurnitureData[[#This Row],[price]]&gt;0,FurnitureData[[#This Row],[sold]]/FurnitureData[[#This Row],[price]],0)</f>
        <v>4.1620421753607105E-2</v>
      </c>
      <c r="I1408" s="1">
        <f>LEN(FurnitureData[[#This Row],[productTitle]])</f>
        <v>128</v>
      </c>
      <c r="J1408" s="1"/>
    </row>
    <row r="1409" spans="1:10" x14ac:dyDescent="0.3">
      <c r="A1409" s="1" t="s">
        <v>1298</v>
      </c>
      <c r="B1409" s="7">
        <v>37.56</v>
      </c>
      <c r="C1409" s="8">
        <v>3</v>
      </c>
      <c r="D1409" s="1" t="s">
        <v>5</v>
      </c>
      <c r="E1409" s="5">
        <f>FurnitureData[[#This Row],[price]]*FurnitureData[[#This Row],[sold]]</f>
        <v>112.68</v>
      </c>
      <c r="F1409" t="str">
        <f>IF(FurnitureData[[#This Row],[price]]&lt;50,"Under 50",IF(FurnitureData[[#This Row],[price]]&lt;100,"50-100",IF(FurnitureData[[#This Row],[price]]&lt;200,"100-200","Over 200")))</f>
        <v>Under 50</v>
      </c>
      <c r="G1409" t="str">
        <f>IF(FurnitureData[[#This Row],[sold]]=0,"No Sales",IF(FurnitureData[[#This Row],[sold]]&lt;=10,"Low Sales",IF(FurnitureData[[#This Row],[sold]]&lt;=50,"Medium Sales","High Sales")))</f>
        <v>Low Sales</v>
      </c>
      <c r="H1409" s="1">
        <f>IF(FurnitureData[[#This Row],[price]]&gt;0,FurnitureData[[#This Row],[sold]]/FurnitureData[[#This Row],[price]],0)</f>
        <v>7.9872204472843447E-2</v>
      </c>
      <c r="I1409" s="1">
        <f>LEN(FurnitureData[[#This Row],[productTitle]])</f>
        <v>122</v>
      </c>
      <c r="J1409" s="1"/>
    </row>
    <row r="1410" spans="1:10" x14ac:dyDescent="0.3">
      <c r="A1410" s="1" t="s">
        <v>1299</v>
      </c>
      <c r="B1410" s="7">
        <v>103.66</v>
      </c>
      <c r="C1410" s="8">
        <v>4</v>
      </c>
      <c r="D1410" s="1" t="s">
        <v>5</v>
      </c>
      <c r="E1410" s="5">
        <f>FurnitureData[[#This Row],[price]]*FurnitureData[[#This Row],[sold]]</f>
        <v>414.64</v>
      </c>
      <c r="F1410" t="str">
        <f>IF(FurnitureData[[#This Row],[price]]&lt;50,"Under 50",IF(FurnitureData[[#This Row],[price]]&lt;100,"50-100",IF(FurnitureData[[#This Row],[price]]&lt;200,"100-200","Over 200")))</f>
        <v>100-200</v>
      </c>
      <c r="G1410" t="str">
        <f>IF(FurnitureData[[#This Row],[sold]]=0,"No Sales",IF(FurnitureData[[#This Row],[sold]]&lt;=10,"Low Sales",IF(FurnitureData[[#This Row],[sold]]&lt;=50,"Medium Sales","High Sales")))</f>
        <v>Low Sales</v>
      </c>
      <c r="H1410" s="1">
        <f>IF(FurnitureData[[#This Row],[price]]&gt;0,FurnitureData[[#This Row],[sold]]/FurnitureData[[#This Row],[price]],0)</f>
        <v>3.8587690526721979E-2</v>
      </c>
      <c r="I1410" s="1">
        <f>LEN(FurnitureData[[#This Row],[productTitle]])</f>
        <v>115</v>
      </c>
      <c r="J1410" s="1"/>
    </row>
    <row r="1411" spans="1:10" x14ac:dyDescent="0.3">
      <c r="A1411" s="1" t="s">
        <v>1300</v>
      </c>
      <c r="B1411" s="7">
        <v>1.87</v>
      </c>
      <c r="C1411" s="8">
        <v>7</v>
      </c>
      <c r="D1411" s="1" t="s">
        <v>5</v>
      </c>
      <c r="E1411" s="5">
        <f>FurnitureData[[#This Row],[price]]*FurnitureData[[#This Row],[sold]]</f>
        <v>13.09</v>
      </c>
      <c r="F1411" t="str">
        <f>IF(FurnitureData[[#This Row],[price]]&lt;50,"Under 50",IF(FurnitureData[[#This Row],[price]]&lt;100,"50-100",IF(FurnitureData[[#This Row],[price]]&lt;200,"100-200","Over 200")))</f>
        <v>Under 50</v>
      </c>
      <c r="G1411" t="str">
        <f>IF(FurnitureData[[#This Row],[sold]]=0,"No Sales",IF(FurnitureData[[#This Row],[sold]]&lt;=10,"Low Sales",IF(FurnitureData[[#This Row],[sold]]&lt;=50,"Medium Sales","High Sales")))</f>
        <v>Low Sales</v>
      </c>
      <c r="H1411" s="1">
        <f>IF(FurnitureData[[#This Row],[price]]&gt;0,FurnitureData[[#This Row],[sold]]/FurnitureData[[#This Row],[price]],0)</f>
        <v>3.7433155080213902</v>
      </c>
      <c r="I1411" s="1">
        <f>LEN(FurnitureData[[#This Row],[productTitle]])</f>
        <v>124</v>
      </c>
      <c r="J1411" s="1"/>
    </row>
    <row r="1412" spans="1:10" x14ac:dyDescent="0.3">
      <c r="A1412" s="1" t="s">
        <v>1301</v>
      </c>
      <c r="B1412" s="7">
        <v>326.51</v>
      </c>
      <c r="C1412" s="8">
        <v>3</v>
      </c>
      <c r="D1412" s="1" t="s">
        <v>5</v>
      </c>
      <c r="E1412" s="5">
        <f>FurnitureData[[#This Row],[price]]*FurnitureData[[#This Row],[sold]]</f>
        <v>979.53</v>
      </c>
      <c r="F1412" t="str">
        <f>IF(FurnitureData[[#This Row],[price]]&lt;50,"Under 50",IF(FurnitureData[[#This Row],[price]]&lt;100,"50-100",IF(FurnitureData[[#This Row],[price]]&lt;200,"100-200","Over 200")))</f>
        <v>Over 200</v>
      </c>
      <c r="G1412" t="str">
        <f>IF(FurnitureData[[#This Row],[sold]]=0,"No Sales",IF(FurnitureData[[#This Row],[sold]]&lt;=10,"Low Sales",IF(FurnitureData[[#This Row],[sold]]&lt;=50,"Medium Sales","High Sales")))</f>
        <v>Low Sales</v>
      </c>
      <c r="H1412" s="1">
        <f>IF(FurnitureData[[#This Row],[price]]&gt;0,FurnitureData[[#This Row],[sold]]/FurnitureData[[#This Row],[price]],0)</f>
        <v>9.1880799975498448E-3</v>
      </c>
      <c r="I1412" s="1">
        <f>LEN(FurnitureData[[#This Row],[productTitle]])</f>
        <v>127</v>
      </c>
      <c r="J1412" s="1"/>
    </row>
    <row r="1413" spans="1:10" x14ac:dyDescent="0.3">
      <c r="A1413" s="1" t="s">
        <v>1302</v>
      </c>
      <c r="B1413" s="7">
        <v>26.46</v>
      </c>
      <c r="C1413" s="8">
        <v>4</v>
      </c>
      <c r="D1413" s="1" t="s">
        <v>5</v>
      </c>
      <c r="E1413" s="5">
        <f>FurnitureData[[#This Row],[price]]*FurnitureData[[#This Row],[sold]]</f>
        <v>105.84</v>
      </c>
      <c r="F1413" t="str">
        <f>IF(FurnitureData[[#This Row],[price]]&lt;50,"Under 50",IF(FurnitureData[[#This Row],[price]]&lt;100,"50-100",IF(FurnitureData[[#This Row],[price]]&lt;200,"100-200","Over 200")))</f>
        <v>Under 50</v>
      </c>
      <c r="G1413" t="str">
        <f>IF(FurnitureData[[#This Row],[sold]]=0,"No Sales",IF(FurnitureData[[#This Row],[sold]]&lt;=10,"Low Sales",IF(FurnitureData[[#This Row],[sold]]&lt;=50,"Medium Sales","High Sales")))</f>
        <v>Low Sales</v>
      </c>
      <c r="H1413" s="1">
        <f>IF(FurnitureData[[#This Row],[price]]&gt;0,FurnitureData[[#This Row],[sold]]/FurnitureData[[#This Row],[price]],0)</f>
        <v>0.15117157974300832</v>
      </c>
      <c r="I1413" s="1">
        <f>LEN(FurnitureData[[#This Row],[productTitle]])</f>
        <v>98</v>
      </c>
      <c r="J1413" s="1"/>
    </row>
    <row r="1414" spans="1:10" x14ac:dyDescent="0.3">
      <c r="A1414" s="1" t="s">
        <v>1303</v>
      </c>
      <c r="B1414" s="7">
        <v>234.32</v>
      </c>
      <c r="C1414" s="8">
        <v>18</v>
      </c>
      <c r="D1414" s="1" t="s">
        <v>5</v>
      </c>
      <c r="E1414" s="5">
        <f>FurnitureData[[#This Row],[price]]*FurnitureData[[#This Row],[sold]]</f>
        <v>4217.76</v>
      </c>
      <c r="F1414" t="str">
        <f>IF(FurnitureData[[#This Row],[price]]&lt;50,"Under 50",IF(FurnitureData[[#This Row],[price]]&lt;100,"50-100",IF(FurnitureData[[#This Row],[price]]&lt;200,"100-200","Over 200")))</f>
        <v>Over 200</v>
      </c>
      <c r="G1414" t="str">
        <f>IF(FurnitureData[[#This Row],[sold]]=0,"No Sales",IF(FurnitureData[[#This Row],[sold]]&lt;=10,"Low Sales",IF(FurnitureData[[#This Row],[sold]]&lt;=50,"Medium Sales","High Sales")))</f>
        <v>Medium Sales</v>
      </c>
      <c r="H1414" s="1">
        <f>IF(FurnitureData[[#This Row],[price]]&gt;0,FurnitureData[[#This Row],[sold]]/FurnitureData[[#This Row],[price]],0)</f>
        <v>7.6818026630249239E-2</v>
      </c>
      <c r="I1414" s="1">
        <f>LEN(FurnitureData[[#This Row],[productTitle]])</f>
        <v>126</v>
      </c>
      <c r="J1414" s="1"/>
    </row>
    <row r="1415" spans="1:10" x14ac:dyDescent="0.3">
      <c r="A1415" s="1" t="s">
        <v>1304</v>
      </c>
      <c r="B1415" s="7">
        <v>133.4</v>
      </c>
      <c r="C1415" s="8">
        <v>3</v>
      </c>
      <c r="D1415" s="1" t="s">
        <v>5</v>
      </c>
      <c r="E1415" s="5">
        <f>FurnitureData[[#This Row],[price]]*FurnitureData[[#This Row],[sold]]</f>
        <v>400.20000000000005</v>
      </c>
      <c r="F1415" t="str">
        <f>IF(FurnitureData[[#This Row],[price]]&lt;50,"Under 50",IF(FurnitureData[[#This Row],[price]]&lt;100,"50-100",IF(FurnitureData[[#This Row],[price]]&lt;200,"100-200","Over 200")))</f>
        <v>100-200</v>
      </c>
      <c r="G1415" t="str">
        <f>IF(FurnitureData[[#This Row],[sold]]=0,"No Sales",IF(FurnitureData[[#This Row],[sold]]&lt;=10,"Low Sales",IF(FurnitureData[[#This Row],[sold]]&lt;=50,"Medium Sales","High Sales")))</f>
        <v>Low Sales</v>
      </c>
      <c r="H1415" s="1">
        <f>IF(FurnitureData[[#This Row],[price]]&gt;0,FurnitureData[[#This Row],[sold]]/FurnitureData[[#This Row],[price]],0)</f>
        <v>2.2488755622188904E-2</v>
      </c>
      <c r="I1415" s="1">
        <f>LEN(FurnitureData[[#This Row],[productTitle]])</f>
        <v>127</v>
      </c>
      <c r="J1415" s="1"/>
    </row>
    <row r="1416" spans="1:10" x14ac:dyDescent="0.3">
      <c r="A1416" s="1" t="s">
        <v>1305</v>
      </c>
      <c r="B1416" s="7">
        <v>93.36</v>
      </c>
      <c r="C1416" s="8">
        <v>12</v>
      </c>
      <c r="D1416" s="1" t="s">
        <v>5</v>
      </c>
      <c r="E1416" s="5">
        <f>FurnitureData[[#This Row],[price]]*FurnitureData[[#This Row],[sold]]</f>
        <v>1120.32</v>
      </c>
      <c r="F1416" t="str">
        <f>IF(FurnitureData[[#This Row],[price]]&lt;50,"Under 50",IF(FurnitureData[[#This Row],[price]]&lt;100,"50-100",IF(FurnitureData[[#This Row],[price]]&lt;200,"100-200","Over 200")))</f>
        <v>50-100</v>
      </c>
      <c r="G1416" t="str">
        <f>IF(FurnitureData[[#This Row],[sold]]=0,"No Sales",IF(FurnitureData[[#This Row],[sold]]&lt;=10,"Low Sales",IF(FurnitureData[[#This Row],[sold]]&lt;=50,"Medium Sales","High Sales")))</f>
        <v>Medium Sales</v>
      </c>
      <c r="H1416" s="1">
        <f>IF(FurnitureData[[#This Row],[price]]&gt;0,FurnitureData[[#This Row],[sold]]/FurnitureData[[#This Row],[price]],0)</f>
        <v>0.12853470437017994</v>
      </c>
      <c r="I1416" s="1">
        <f>LEN(FurnitureData[[#This Row],[productTitle]])</f>
        <v>126</v>
      </c>
      <c r="J1416" s="1"/>
    </row>
    <row r="1417" spans="1:10" x14ac:dyDescent="0.3">
      <c r="A1417" s="1" t="s">
        <v>1306</v>
      </c>
      <c r="B1417" s="7">
        <v>122.58</v>
      </c>
      <c r="C1417" s="8">
        <v>1</v>
      </c>
      <c r="D1417" s="1" t="s">
        <v>5</v>
      </c>
      <c r="E1417" s="5">
        <f>FurnitureData[[#This Row],[price]]*FurnitureData[[#This Row],[sold]]</f>
        <v>122.58</v>
      </c>
      <c r="F1417" t="str">
        <f>IF(FurnitureData[[#This Row],[price]]&lt;50,"Under 50",IF(FurnitureData[[#This Row],[price]]&lt;100,"50-100",IF(FurnitureData[[#This Row],[price]]&lt;200,"100-200","Over 200")))</f>
        <v>100-200</v>
      </c>
      <c r="G1417" t="str">
        <f>IF(FurnitureData[[#This Row],[sold]]=0,"No Sales",IF(FurnitureData[[#This Row],[sold]]&lt;=10,"Low Sales",IF(FurnitureData[[#This Row],[sold]]&lt;=50,"Medium Sales","High Sales")))</f>
        <v>Low Sales</v>
      </c>
      <c r="H1417" s="1">
        <f>IF(FurnitureData[[#This Row],[price]]&gt;0,FurnitureData[[#This Row],[sold]]/FurnitureData[[#This Row],[price]],0)</f>
        <v>8.1579376733561752E-3</v>
      </c>
      <c r="I1417" s="1">
        <f>LEN(FurnitureData[[#This Row],[productTitle]])</f>
        <v>127</v>
      </c>
      <c r="J1417" s="1"/>
    </row>
    <row r="1418" spans="1:10" x14ac:dyDescent="0.3">
      <c r="A1418" s="1" t="s">
        <v>1307</v>
      </c>
      <c r="B1418" s="7">
        <v>148.72999999999999</v>
      </c>
      <c r="C1418" s="8">
        <v>8</v>
      </c>
      <c r="D1418" s="1" t="s">
        <v>5</v>
      </c>
      <c r="E1418" s="5">
        <f>FurnitureData[[#This Row],[price]]*FurnitureData[[#This Row],[sold]]</f>
        <v>1189.8399999999999</v>
      </c>
      <c r="F1418" t="str">
        <f>IF(FurnitureData[[#This Row],[price]]&lt;50,"Under 50",IF(FurnitureData[[#This Row],[price]]&lt;100,"50-100",IF(FurnitureData[[#This Row],[price]]&lt;200,"100-200","Over 200")))</f>
        <v>100-200</v>
      </c>
      <c r="G1418" t="str">
        <f>IF(FurnitureData[[#This Row],[sold]]=0,"No Sales",IF(FurnitureData[[#This Row],[sold]]&lt;=10,"Low Sales",IF(FurnitureData[[#This Row],[sold]]&lt;=50,"Medium Sales","High Sales")))</f>
        <v>Low Sales</v>
      </c>
      <c r="H1418" s="1">
        <f>IF(FurnitureData[[#This Row],[price]]&gt;0,FurnitureData[[#This Row],[sold]]/FurnitureData[[#This Row],[price]],0)</f>
        <v>5.3788744705170449E-2</v>
      </c>
      <c r="I1418" s="1">
        <f>LEN(FurnitureData[[#This Row],[productTitle]])</f>
        <v>128</v>
      </c>
      <c r="J1418" s="1"/>
    </row>
    <row r="1419" spans="1:10" x14ac:dyDescent="0.3">
      <c r="A1419" s="1" t="s">
        <v>1308</v>
      </c>
      <c r="B1419" s="7">
        <v>140.02000000000001</v>
      </c>
      <c r="C1419" s="8">
        <v>8</v>
      </c>
      <c r="D1419" s="1" t="s">
        <v>5</v>
      </c>
      <c r="E1419" s="5">
        <f>FurnitureData[[#This Row],[price]]*FurnitureData[[#This Row],[sold]]</f>
        <v>1120.1600000000001</v>
      </c>
      <c r="F1419" t="str">
        <f>IF(FurnitureData[[#This Row],[price]]&lt;50,"Under 50",IF(FurnitureData[[#This Row],[price]]&lt;100,"50-100",IF(FurnitureData[[#This Row],[price]]&lt;200,"100-200","Over 200")))</f>
        <v>100-200</v>
      </c>
      <c r="G1419" t="str">
        <f>IF(FurnitureData[[#This Row],[sold]]=0,"No Sales",IF(FurnitureData[[#This Row],[sold]]&lt;=10,"Low Sales",IF(FurnitureData[[#This Row],[sold]]&lt;=50,"Medium Sales","High Sales")))</f>
        <v>Low Sales</v>
      </c>
      <c r="H1419" s="1">
        <f>IF(FurnitureData[[#This Row],[price]]&gt;0,FurnitureData[[#This Row],[sold]]/FurnitureData[[#This Row],[price]],0)</f>
        <v>5.7134695043565199E-2</v>
      </c>
      <c r="I1419" s="1">
        <f>LEN(FurnitureData[[#This Row],[productTitle]])</f>
        <v>126</v>
      </c>
      <c r="J1419" s="1"/>
    </row>
    <row r="1420" spans="1:10" x14ac:dyDescent="0.3">
      <c r="A1420" s="1" t="s">
        <v>1309</v>
      </c>
      <c r="B1420" s="7">
        <v>106.92</v>
      </c>
      <c r="C1420" s="8">
        <v>1</v>
      </c>
      <c r="D1420" s="1" t="s">
        <v>5</v>
      </c>
      <c r="E1420" s="5">
        <f>FurnitureData[[#This Row],[price]]*FurnitureData[[#This Row],[sold]]</f>
        <v>106.92</v>
      </c>
      <c r="F1420" t="str">
        <f>IF(FurnitureData[[#This Row],[price]]&lt;50,"Under 50",IF(FurnitureData[[#This Row],[price]]&lt;100,"50-100",IF(FurnitureData[[#This Row],[price]]&lt;200,"100-200","Over 200")))</f>
        <v>100-200</v>
      </c>
      <c r="G1420" t="str">
        <f>IF(FurnitureData[[#This Row],[sold]]=0,"No Sales",IF(FurnitureData[[#This Row],[sold]]&lt;=10,"Low Sales",IF(FurnitureData[[#This Row],[sold]]&lt;=50,"Medium Sales","High Sales")))</f>
        <v>Low Sales</v>
      </c>
      <c r="H1420" s="1">
        <f>IF(FurnitureData[[#This Row],[price]]&gt;0,FurnitureData[[#This Row],[sold]]/FurnitureData[[#This Row],[price]],0)</f>
        <v>9.3527871305649074E-3</v>
      </c>
      <c r="I1420" s="1">
        <f>LEN(FurnitureData[[#This Row],[productTitle]])</f>
        <v>116</v>
      </c>
      <c r="J1420" s="1"/>
    </row>
    <row r="1421" spans="1:10" x14ac:dyDescent="0.3">
      <c r="A1421" s="1" t="s">
        <v>1310</v>
      </c>
      <c r="B1421" s="7">
        <v>38.65</v>
      </c>
      <c r="C1421" s="8">
        <v>1</v>
      </c>
      <c r="D1421" s="1" t="s">
        <v>5</v>
      </c>
      <c r="E1421" s="5">
        <f>FurnitureData[[#This Row],[price]]*FurnitureData[[#This Row],[sold]]</f>
        <v>38.65</v>
      </c>
      <c r="F1421" t="str">
        <f>IF(FurnitureData[[#This Row],[price]]&lt;50,"Under 50",IF(FurnitureData[[#This Row],[price]]&lt;100,"50-100",IF(FurnitureData[[#This Row],[price]]&lt;200,"100-200","Over 200")))</f>
        <v>Under 50</v>
      </c>
      <c r="G1421" t="str">
        <f>IF(FurnitureData[[#This Row],[sold]]=0,"No Sales",IF(FurnitureData[[#This Row],[sold]]&lt;=10,"Low Sales",IF(FurnitureData[[#This Row],[sold]]&lt;=50,"Medium Sales","High Sales")))</f>
        <v>Low Sales</v>
      </c>
      <c r="H1421" s="1">
        <f>IF(FurnitureData[[#This Row],[price]]&gt;0,FurnitureData[[#This Row],[sold]]/FurnitureData[[#This Row],[price]],0)</f>
        <v>2.5873221216041398E-2</v>
      </c>
      <c r="I1421" s="1">
        <f>LEN(FurnitureData[[#This Row],[productTitle]])</f>
        <v>107</v>
      </c>
      <c r="J1421" s="1"/>
    </row>
    <row r="1422" spans="1:10" x14ac:dyDescent="0.3">
      <c r="A1422" s="1" t="s">
        <v>1311</v>
      </c>
      <c r="B1422" s="7">
        <v>59.51</v>
      </c>
      <c r="C1422" s="8">
        <v>15</v>
      </c>
      <c r="D1422" s="1" t="s">
        <v>5</v>
      </c>
      <c r="E1422" s="5">
        <f>FurnitureData[[#This Row],[price]]*FurnitureData[[#This Row],[sold]]</f>
        <v>892.65</v>
      </c>
      <c r="F1422" t="str">
        <f>IF(FurnitureData[[#This Row],[price]]&lt;50,"Under 50",IF(FurnitureData[[#This Row],[price]]&lt;100,"50-100",IF(FurnitureData[[#This Row],[price]]&lt;200,"100-200","Over 200")))</f>
        <v>50-100</v>
      </c>
      <c r="G1422" t="str">
        <f>IF(FurnitureData[[#This Row],[sold]]=0,"No Sales",IF(FurnitureData[[#This Row],[sold]]&lt;=10,"Low Sales",IF(FurnitureData[[#This Row],[sold]]&lt;=50,"Medium Sales","High Sales")))</f>
        <v>Medium Sales</v>
      </c>
      <c r="H1422" s="1">
        <f>IF(FurnitureData[[#This Row],[price]]&gt;0,FurnitureData[[#This Row],[sold]]/FurnitureData[[#This Row],[price]],0)</f>
        <v>0.2520584775667955</v>
      </c>
      <c r="I1422" s="1">
        <f>LEN(FurnitureData[[#This Row],[productTitle]])</f>
        <v>126</v>
      </c>
      <c r="J1422" s="1"/>
    </row>
    <row r="1423" spans="1:10" x14ac:dyDescent="0.3">
      <c r="A1423" s="1" t="s">
        <v>596</v>
      </c>
      <c r="B1423" s="7">
        <v>117.1</v>
      </c>
      <c r="C1423" s="8">
        <v>1</v>
      </c>
      <c r="D1423" s="1" t="s">
        <v>5</v>
      </c>
      <c r="E1423" s="5">
        <f>FurnitureData[[#This Row],[price]]*FurnitureData[[#This Row],[sold]]</f>
        <v>117.1</v>
      </c>
      <c r="F1423" t="str">
        <f>IF(FurnitureData[[#This Row],[price]]&lt;50,"Under 50",IF(FurnitureData[[#This Row],[price]]&lt;100,"50-100",IF(FurnitureData[[#This Row],[price]]&lt;200,"100-200","Over 200")))</f>
        <v>100-200</v>
      </c>
      <c r="G1423" t="str">
        <f>IF(FurnitureData[[#This Row],[sold]]=0,"No Sales",IF(FurnitureData[[#This Row],[sold]]&lt;=10,"Low Sales",IF(FurnitureData[[#This Row],[sold]]&lt;=50,"Medium Sales","High Sales")))</f>
        <v>Low Sales</v>
      </c>
      <c r="H1423" s="1">
        <f>IF(FurnitureData[[#This Row],[price]]&gt;0,FurnitureData[[#This Row],[sold]]/FurnitureData[[#This Row],[price]],0)</f>
        <v>8.539709649871904E-3</v>
      </c>
      <c r="I1423" s="1">
        <f>LEN(FurnitureData[[#This Row],[productTitle]])</f>
        <v>115</v>
      </c>
      <c r="J1423" s="1"/>
    </row>
    <row r="1424" spans="1:10" x14ac:dyDescent="0.3">
      <c r="A1424" s="1" t="s">
        <v>1312</v>
      </c>
      <c r="B1424" s="7">
        <v>121.45</v>
      </c>
      <c r="C1424" s="8">
        <v>5</v>
      </c>
      <c r="D1424" s="1" t="s">
        <v>5</v>
      </c>
      <c r="E1424" s="5">
        <f>FurnitureData[[#This Row],[price]]*FurnitureData[[#This Row],[sold]]</f>
        <v>607.25</v>
      </c>
      <c r="F1424" t="str">
        <f>IF(FurnitureData[[#This Row],[price]]&lt;50,"Under 50",IF(FurnitureData[[#This Row],[price]]&lt;100,"50-100",IF(FurnitureData[[#This Row],[price]]&lt;200,"100-200","Over 200")))</f>
        <v>100-200</v>
      </c>
      <c r="G1424" t="str">
        <f>IF(FurnitureData[[#This Row],[sold]]=0,"No Sales",IF(FurnitureData[[#This Row],[sold]]&lt;=10,"Low Sales",IF(FurnitureData[[#This Row],[sold]]&lt;=50,"Medium Sales","High Sales")))</f>
        <v>Low Sales</v>
      </c>
      <c r="H1424" s="1">
        <f>IF(FurnitureData[[#This Row],[price]]&gt;0,FurnitureData[[#This Row],[sold]]/FurnitureData[[#This Row],[price]],0)</f>
        <v>4.1169205434335117E-2</v>
      </c>
      <c r="I1424" s="1">
        <f>LEN(FurnitureData[[#This Row],[productTitle]])</f>
        <v>119</v>
      </c>
      <c r="J1424" s="1"/>
    </row>
    <row r="1425" spans="1:10" x14ac:dyDescent="0.3">
      <c r="A1425" s="1" t="s">
        <v>1313</v>
      </c>
      <c r="B1425" s="7">
        <v>80.48</v>
      </c>
      <c r="C1425" s="8">
        <v>3</v>
      </c>
      <c r="D1425" s="1" t="s">
        <v>5</v>
      </c>
      <c r="E1425" s="5">
        <f>FurnitureData[[#This Row],[price]]*FurnitureData[[#This Row],[sold]]</f>
        <v>241.44</v>
      </c>
      <c r="F1425" t="str">
        <f>IF(FurnitureData[[#This Row],[price]]&lt;50,"Under 50",IF(FurnitureData[[#This Row],[price]]&lt;100,"50-100",IF(FurnitureData[[#This Row],[price]]&lt;200,"100-200","Over 200")))</f>
        <v>50-100</v>
      </c>
      <c r="G1425" t="str">
        <f>IF(FurnitureData[[#This Row],[sold]]=0,"No Sales",IF(FurnitureData[[#This Row],[sold]]&lt;=10,"Low Sales",IF(FurnitureData[[#This Row],[sold]]&lt;=50,"Medium Sales","High Sales")))</f>
        <v>Low Sales</v>
      </c>
      <c r="H1425" s="1">
        <f>IF(FurnitureData[[#This Row],[price]]&gt;0,FurnitureData[[#This Row],[sold]]/FurnitureData[[#This Row],[price]],0)</f>
        <v>3.7276341948310136E-2</v>
      </c>
      <c r="I1425" s="1">
        <f>LEN(FurnitureData[[#This Row],[productTitle]])</f>
        <v>96</v>
      </c>
      <c r="J1425" s="1"/>
    </row>
    <row r="1426" spans="1:10" x14ac:dyDescent="0.3">
      <c r="A1426" s="1" t="s">
        <v>1314</v>
      </c>
      <c r="B1426" s="7">
        <v>345.76</v>
      </c>
      <c r="C1426" s="8">
        <v>31</v>
      </c>
      <c r="D1426" s="1" t="s">
        <v>5</v>
      </c>
      <c r="E1426" s="5">
        <f>FurnitureData[[#This Row],[price]]*FurnitureData[[#This Row],[sold]]</f>
        <v>10718.56</v>
      </c>
      <c r="F1426" t="str">
        <f>IF(FurnitureData[[#This Row],[price]]&lt;50,"Under 50",IF(FurnitureData[[#This Row],[price]]&lt;100,"50-100",IF(FurnitureData[[#This Row],[price]]&lt;200,"100-200","Over 200")))</f>
        <v>Over 200</v>
      </c>
      <c r="G1426" t="str">
        <f>IF(FurnitureData[[#This Row],[sold]]=0,"No Sales",IF(FurnitureData[[#This Row],[sold]]&lt;=10,"Low Sales",IF(FurnitureData[[#This Row],[sold]]&lt;=50,"Medium Sales","High Sales")))</f>
        <v>Medium Sales</v>
      </c>
      <c r="H1426" s="1">
        <f>IF(FurnitureData[[#This Row],[price]]&gt;0,FurnitureData[[#This Row],[sold]]/FurnitureData[[#This Row],[price]],0)</f>
        <v>8.9657565941693662E-2</v>
      </c>
      <c r="I1426" s="1">
        <f>LEN(FurnitureData[[#This Row],[productTitle]])</f>
        <v>128</v>
      </c>
      <c r="J1426" s="1"/>
    </row>
    <row r="1427" spans="1:10" x14ac:dyDescent="0.3">
      <c r="A1427" s="1" t="s">
        <v>1315</v>
      </c>
      <c r="B1427" s="7">
        <v>47.46</v>
      </c>
      <c r="C1427" s="8">
        <v>3</v>
      </c>
      <c r="D1427" s="1" t="s">
        <v>5</v>
      </c>
      <c r="E1427" s="5">
        <f>FurnitureData[[#This Row],[price]]*FurnitureData[[#This Row],[sold]]</f>
        <v>142.38</v>
      </c>
      <c r="F1427" t="str">
        <f>IF(FurnitureData[[#This Row],[price]]&lt;50,"Under 50",IF(FurnitureData[[#This Row],[price]]&lt;100,"50-100",IF(FurnitureData[[#This Row],[price]]&lt;200,"100-200","Over 200")))</f>
        <v>Under 50</v>
      </c>
      <c r="G1427" t="str">
        <f>IF(FurnitureData[[#This Row],[sold]]=0,"No Sales",IF(FurnitureData[[#This Row],[sold]]&lt;=10,"Low Sales",IF(FurnitureData[[#This Row],[sold]]&lt;=50,"Medium Sales","High Sales")))</f>
        <v>Low Sales</v>
      </c>
      <c r="H1427" s="1">
        <f>IF(FurnitureData[[#This Row],[price]]&gt;0,FurnitureData[[#This Row],[sold]]/FurnitureData[[#This Row],[price]],0)</f>
        <v>6.3211125158027806E-2</v>
      </c>
      <c r="I1427" s="1">
        <f>LEN(FurnitureData[[#This Row],[productTitle]])</f>
        <v>110</v>
      </c>
      <c r="J1427" s="1"/>
    </row>
    <row r="1428" spans="1:10" x14ac:dyDescent="0.3">
      <c r="A1428" s="1" t="s">
        <v>1316</v>
      </c>
      <c r="B1428" s="7">
        <v>15.56</v>
      </c>
      <c r="C1428" s="8">
        <v>22</v>
      </c>
      <c r="D1428" s="1" t="s">
        <v>5</v>
      </c>
      <c r="E1428" s="5">
        <f>FurnitureData[[#This Row],[price]]*FurnitureData[[#This Row],[sold]]</f>
        <v>342.32</v>
      </c>
      <c r="F1428" t="str">
        <f>IF(FurnitureData[[#This Row],[price]]&lt;50,"Under 50",IF(FurnitureData[[#This Row],[price]]&lt;100,"50-100",IF(FurnitureData[[#This Row],[price]]&lt;200,"100-200","Over 200")))</f>
        <v>Under 50</v>
      </c>
      <c r="G1428" t="str">
        <f>IF(FurnitureData[[#This Row],[sold]]=0,"No Sales",IF(FurnitureData[[#This Row],[sold]]&lt;=10,"Low Sales",IF(FurnitureData[[#This Row],[sold]]&lt;=50,"Medium Sales","High Sales")))</f>
        <v>Medium Sales</v>
      </c>
      <c r="H1428" s="1">
        <f>IF(FurnitureData[[#This Row],[price]]&gt;0,FurnitureData[[#This Row],[sold]]/FurnitureData[[#This Row],[price]],0)</f>
        <v>1.4138817480719794</v>
      </c>
      <c r="I1428" s="1">
        <f>LEN(FurnitureData[[#This Row],[productTitle]])</f>
        <v>114</v>
      </c>
      <c r="J1428" s="1"/>
    </row>
    <row r="1429" spans="1:10" x14ac:dyDescent="0.3">
      <c r="A1429" s="1" t="s">
        <v>1317</v>
      </c>
      <c r="B1429" s="7">
        <v>26.41</v>
      </c>
      <c r="C1429" s="8">
        <v>7</v>
      </c>
      <c r="D1429" s="1" t="s">
        <v>5</v>
      </c>
      <c r="E1429" s="5">
        <f>FurnitureData[[#This Row],[price]]*FurnitureData[[#This Row],[sold]]</f>
        <v>184.87</v>
      </c>
      <c r="F1429" t="str">
        <f>IF(FurnitureData[[#This Row],[price]]&lt;50,"Under 50",IF(FurnitureData[[#This Row],[price]]&lt;100,"50-100",IF(FurnitureData[[#This Row],[price]]&lt;200,"100-200","Over 200")))</f>
        <v>Under 50</v>
      </c>
      <c r="G1429" t="str">
        <f>IF(FurnitureData[[#This Row],[sold]]=0,"No Sales",IF(FurnitureData[[#This Row],[sold]]&lt;=10,"Low Sales",IF(FurnitureData[[#This Row],[sold]]&lt;=50,"Medium Sales","High Sales")))</f>
        <v>Low Sales</v>
      </c>
      <c r="H1429" s="1">
        <f>IF(FurnitureData[[#This Row],[price]]&gt;0,FurnitureData[[#This Row],[sold]]/FurnitureData[[#This Row],[price]],0)</f>
        <v>0.26505111700113593</v>
      </c>
      <c r="I1429" s="1">
        <f>LEN(FurnitureData[[#This Row],[productTitle]])</f>
        <v>120</v>
      </c>
      <c r="J1429" s="1"/>
    </row>
    <row r="1430" spans="1:10" x14ac:dyDescent="0.3">
      <c r="A1430" s="1" t="s">
        <v>1318</v>
      </c>
      <c r="B1430" s="7">
        <v>91.82</v>
      </c>
      <c r="C1430" s="8">
        <v>13</v>
      </c>
      <c r="D1430" s="1" t="s">
        <v>1851</v>
      </c>
      <c r="E1430" s="5">
        <f>FurnitureData[[#This Row],[price]]*FurnitureData[[#This Row],[sold]]</f>
        <v>1193.6599999999999</v>
      </c>
      <c r="F1430" t="str">
        <f>IF(FurnitureData[[#This Row],[price]]&lt;50,"Under 50",IF(FurnitureData[[#This Row],[price]]&lt;100,"50-100",IF(FurnitureData[[#This Row],[price]]&lt;200,"100-200","Over 200")))</f>
        <v>50-100</v>
      </c>
      <c r="G1430" t="str">
        <f>IF(FurnitureData[[#This Row],[sold]]=0,"No Sales",IF(FurnitureData[[#This Row],[sold]]&lt;=10,"Low Sales",IF(FurnitureData[[#This Row],[sold]]&lt;=50,"Medium Sales","High Sales")))</f>
        <v>Medium Sales</v>
      </c>
      <c r="H1430" s="1">
        <f>IF(FurnitureData[[#This Row],[price]]&gt;0,FurnitureData[[#This Row],[sold]]/FurnitureData[[#This Row],[price]],0)</f>
        <v>0.14158135482465695</v>
      </c>
      <c r="I1430" s="1">
        <f>LEN(FurnitureData[[#This Row],[productTitle]])</f>
        <v>111</v>
      </c>
      <c r="J1430" s="1"/>
    </row>
    <row r="1431" spans="1:10" x14ac:dyDescent="0.3">
      <c r="A1431" s="1" t="s">
        <v>1319</v>
      </c>
      <c r="B1431" s="7">
        <v>2.31</v>
      </c>
      <c r="C1431" s="8">
        <v>8</v>
      </c>
      <c r="D1431" s="1" t="s">
        <v>5</v>
      </c>
      <c r="E1431" s="5">
        <f>FurnitureData[[#This Row],[price]]*FurnitureData[[#This Row],[sold]]</f>
        <v>18.48</v>
      </c>
      <c r="F1431" t="str">
        <f>IF(FurnitureData[[#This Row],[price]]&lt;50,"Under 50",IF(FurnitureData[[#This Row],[price]]&lt;100,"50-100",IF(FurnitureData[[#This Row],[price]]&lt;200,"100-200","Over 200")))</f>
        <v>Under 50</v>
      </c>
      <c r="G1431" t="str">
        <f>IF(FurnitureData[[#This Row],[sold]]=0,"No Sales",IF(FurnitureData[[#This Row],[sold]]&lt;=10,"Low Sales",IF(FurnitureData[[#This Row],[sold]]&lt;=50,"Medium Sales","High Sales")))</f>
        <v>Low Sales</v>
      </c>
      <c r="H1431" s="1">
        <f>IF(FurnitureData[[#This Row],[price]]&gt;0,FurnitureData[[#This Row],[sold]]/FurnitureData[[#This Row],[price]],0)</f>
        <v>3.4632034632034632</v>
      </c>
      <c r="I1431" s="1">
        <f>LEN(FurnitureData[[#This Row],[productTitle]])</f>
        <v>118</v>
      </c>
      <c r="J1431" s="1"/>
    </row>
    <row r="1432" spans="1:10" x14ac:dyDescent="0.3">
      <c r="A1432" s="1" t="s">
        <v>1320</v>
      </c>
      <c r="B1432" s="7">
        <v>5.89</v>
      </c>
      <c r="C1432" s="8">
        <v>12</v>
      </c>
      <c r="D1432" s="1" t="s">
        <v>5</v>
      </c>
      <c r="E1432" s="5">
        <f>FurnitureData[[#This Row],[price]]*FurnitureData[[#This Row],[sold]]</f>
        <v>70.679999999999993</v>
      </c>
      <c r="F1432" t="str">
        <f>IF(FurnitureData[[#This Row],[price]]&lt;50,"Under 50",IF(FurnitureData[[#This Row],[price]]&lt;100,"50-100",IF(FurnitureData[[#This Row],[price]]&lt;200,"100-200","Over 200")))</f>
        <v>Under 50</v>
      </c>
      <c r="G1432" t="str">
        <f>IF(FurnitureData[[#This Row],[sold]]=0,"No Sales",IF(FurnitureData[[#This Row],[sold]]&lt;=10,"Low Sales",IF(FurnitureData[[#This Row],[sold]]&lt;=50,"Medium Sales","High Sales")))</f>
        <v>Medium Sales</v>
      </c>
      <c r="H1432" s="1">
        <f>IF(FurnitureData[[#This Row],[price]]&gt;0,FurnitureData[[#This Row],[sold]]/FurnitureData[[#This Row],[price]],0)</f>
        <v>2.037351443123939</v>
      </c>
      <c r="I1432" s="1">
        <f>LEN(FurnitureData[[#This Row],[productTitle]])</f>
        <v>123</v>
      </c>
      <c r="J1432" s="1"/>
    </row>
    <row r="1433" spans="1:10" x14ac:dyDescent="0.3">
      <c r="A1433" s="1" t="s">
        <v>1321</v>
      </c>
      <c r="B1433" s="7">
        <v>30.7</v>
      </c>
      <c r="C1433" s="8">
        <v>1</v>
      </c>
      <c r="D1433" s="1" t="s">
        <v>1852</v>
      </c>
      <c r="E1433" s="5">
        <f>FurnitureData[[#This Row],[price]]*FurnitureData[[#This Row],[sold]]</f>
        <v>30.7</v>
      </c>
      <c r="F1433" t="str">
        <f>IF(FurnitureData[[#This Row],[price]]&lt;50,"Under 50",IF(FurnitureData[[#This Row],[price]]&lt;100,"50-100",IF(FurnitureData[[#This Row],[price]]&lt;200,"100-200","Over 200")))</f>
        <v>Under 50</v>
      </c>
      <c r="G1433" t="str">
        <f>IF(FurnitureData[[#This Row],[sold]]=0,"No Sales",IF(FurnitureData[[#This Row],[sold]]&lt;=10,"Low Sales",IF(FurnitureData[[#This Row],[sold]]&lt;=50,"Medium Sales","High Sales")))</f>
        <v>Low Sales</v>
      </c>
      <c r="H1433" s="1">
        <f>IF(FurnitureData[[#This Row],[price]]&gt;0,FurnitureData[[#This Row],[sold]]/FurnitureData[[#This Row],[price]],0)</f>
        <v>3.2573289902280131E-2</v>
      </c>
      <c r="I1433" s="1">
        <f>LEN(FurnitureData[[#This Row],[productTitle]])</f>
        <v>128</v>
      </c>
      <c r="J1433" s="1"/>
    </row>
    <row r="1434" spans="1:10" x14ac:dyDescent="0.3">
      <c r="A1434" s="1" t="s">
        <v>1322</v>
      </c>
      <c r="B1434" s="7">
        <v>30.11</v>
      </c>
      <c r="C1434" s="8">
        <v>11</v>
      </c>
      <c r="D1434" s="1" t="s">
        <v>5</v>
      </c>
      <c r="E1434" s="5">
        <f>FurnitureData[[#This Row],[price]]*FurnitureData[[#This Row],[sold]]</f>
        <v>331.21</v>
      </c>
      <c r="F1434" t="str">
        <f>IF(FurnitureData[[#This Row],[price]]&lt;50,"Under 50",IF(FurnitureData[[#This Row],[price]]&lt;100,"50-100",IF(FurnitureData[[#This Row],[price]]&lt;200,"100-200","Over 200")))</f>
        <v>Under 50</v>
      </c>
      <c r="G1434" t="str">
        <f>IF(FurnitureData[[#This Row],[sold]]=0,"No Sales",IF(FurnitureData[[#This Row],[sold]]&lt;=10,"Low Sales",IF(FurnitureData[[#This Row],[sold]]&lt;=50,"Medium Sales","High Sales")))</f>
        <v>Medium Sales</v>
      </c>
      <c r="H1434" s="1">
        <f>IF(FurnitureData[[#This Row],[price]]&gt;0,FurnitureData[[#This Row],[sold]]/FurnitureData[[#This Row],[price]],0)</f>
        <v>0.3653271338425772</v>
      </c>
      <c r="I1434" s="1">
        <f>LEN(FurnitureData[[#This Row],[productTitle]])</f>
        <v>125</v>
      </c>
      <c r="J1434" s="1"/>
    </row>
    <row r="1435" spans="1:10" x14ac:dyDescent="0.3">
      <c r="A1435" s="1" t="s">
        <v>1323</v>
      </c>
      <c r="B1435" s="7">
        <v>107.89</v>
      </c>
      <c r="C1435" s="8">
        <v>1</v>
      </c>
      <c r="D1435" s="1" t="s">
        <v>5</v>
      </c>
      <c r="E1435" s="5">
        <f>FurnitureData[[#This Row],[price]]*FurnitureData[[#This Row],[sold]]</f>
        <v>107.89</v>
      </c>
      <c r="F1435" t="str">
        <f>IF(FurnitureData[[#This Row],[price]]&lt;50,"Under 50",IF(FurnitureData[[#This Row],[price]]&lt;100,"50-100",IF(FurnitureData[[#This Row],[price]]&lt;200,"100-200","Over 200")))</f>
        <v>100-200</v>
      </c>
      <c r="G1435" t="str">
        <f>IF(FurnitureData[[#This Row],[sold]]=0,"No Sales",IF(FurnitureData[[#This Row],[sold]]&lt;=10,"Low Sales",IF(FurnitureData[[#This Row],[sold]]&lt;=50,"Medium Sales","High Sales")))</f>
        <v>Low Sales</v>
      </c>
      <c r="H1435" s="1">
        <f>IF(FurnitureData[[#This Row],[price]]&gt;0,FurnitureData[[#This Row],[sold]]/FurnitureData[[#This Row],[price]],0)</f>
        <v>9.2686996014459174E-3</v>
      </c>
      <c r="I1435" s="1">
        <f>LEN(FurnitureData[[#This Row],[productTitle]])</f>
        <v>125</v>
      </c>
      <c r="J1435" s="1"/>
    </row>
    <row r="1436" spans="1:10" x14ac:dyDescent="0.3">
      <c r="A1436" s="1" t="s">
        <v>1324</v>
      </c>
      <c r="B1436" s="7">
        <v>64.319999999999993</v>
      </c>
      <c r="C1436" s="8">
        <v>0</v>
      </c>
      <c r="D1436" s="1" t="s">
        <v>5</v>
      </c>
      <c r="E1436" s="5">
        <f>FurnitureData[[#This Row],[price]]*FurnitureData[[#This Row],[sold]]</f>
        <v>0</v>
      </c>
      <c r="F1436" t="str">
        <f>IF(FurnitureData[[#This Row],[price]]&lt;50,"Under 50",IF(FurnitureData[[#This Row],[price]]&lt;100,"50-100",IF(FurnitureData[[#This Row],[price]]&lt;200,"100-200","Over 200")))</f>
        <v>50-100</v>
      </c>
      <c r="G1436" t="str">
        <f>IF(FurnitureData[[#This Row],[sold]]=0,"No Sales",IF(FurnitureData[[#This Row],[sold]]&lt;=10,"Low Sales",IF(FurnitureData[[#This Row],[sold]]&lt;=50,"Medium Sales","High Sales")))</f>
        <v>No Sales</v>
      </c>
      <c r="H1436" s="1">
        <f>IF(FurnitureData[[#This Row],[price]]&gt;0,FurnitureData[[#This Row],[sold]]/FurnitureData[[#This Row],[price]],0)</f>
        <v>0</v>
      </c>
      <c r="I1436" s="1">
        <f>LEN(FurnitureData[[#This Row],[productTitle]])</f>
        <v>112</v>
      </c>
      <c r="J1436" s="1"/>
    </row>
    <row r="1437" spans="1:10" x14ac:dyDescent="0.3">
      <c r="A1437" s="1" t="s">
        <v>1325</v>
      </c>
      <c r="B1437" s="7">
        <v>71.02</v>
      </c>
      <c r="C1437" s="8">
        <v>5</v>
      </c>
      <c r="D1437" s="1" t="s">
        <v>5</v>
      </c>
      <c r="E1437" s="5">
        <f>FurnitureData[[#This Row],[price]]*FurnitureData[[#This Row],[sold]]</f>
        <v>355.09999999999997</v>
      </c>
      <c r="F1437" t="str">
        <f>IF(FurnitureData[[#This Row],[price]]&lt;50,"Under 50",IF(FurnitureData[[#This Row],[price]]&lt;100,"50-100",IF(FurnitureData[[#This Row],[price]]&lt;200,"100-200","Over 200")))</f>
        <v>50-100</v>
      </c>
      <c r="G1437" t="str">
        <f>IF(FurnitureData[[#This Row],[sold]]=0,"No Sales",IF(FurnitureData[[#This Row],[sold]]&lt;=10,"Low Sales",IF(FurnitureData[[#This Row],[sold]]&lt;=50,"Medium Sales","High Sales")))</f>
        <v>Low Sales</v>
      </c>
      <c r="H1437" s="1">
        <f>IF(FurnitureData[[#This Row],[price]]&gt;0,FurnitureData[[#This Row],[sold]]/FurnitureData[[#This Row],[price]],0)</f>
        <v>7.0402703463813013E-2</v>
      </c>
      <c r="I1437" s="1">
        <f>LEN(FurnitureData[[#This Row],[productTitle]])</f>
        <v>99</v>
      </c>
      <c r="J1437" s="1"/>
    </row>
    <row r="1438" spans="1:10" x14ac:dyDescent="0.3">
      <c r="A1438" s="1" t="s">
        <v>1326</v>
      </c>
      <c r="B1438" s="7">
        <v>21.5</v>
      </c>
      <c r="C1438" s="8">
        <v>6</v>
      </c>
      <c r="D1438" s="1" t="s">
        <v>5</v>
      </c>
      <c r="E1438" s="5">
        <f>FurnitureData[[#This Row],[price]]*FurnitureData[[#This Row],[sold]]</f>
        <v>129</v>
      </c>
      <c r="F1438" t="str">
        <f>IF(FurnitureData[[#This Row],[price]]&lt;50,"Under 50",IF(FurnitureData[[#This Row],[price]]&lt;100,"50-100",IF(FurnitureData[[#This Row],[price]]&lt;200,"100-200","Over 200")))</f>
        <v>Under 50</v>
      </c>
      <c r="G1438" t="str">
        <f>IF(FurnitureData[[#This Row],[sold]]=0,"No Sales",IF(FurnitureData[[#This Row],[sold]]&lt;=10,"Low Sales",IF(FurnitureData[[#This Row],[sold]]&lt;=50,"Medium Sales","High Sales")))</f>
        <v>Low Sales</v>
      </c>
      <c r="H1438" s="1">
        <f>IF(FurnitureData[[#This Row],[price]]&gt;0,FurnitureData[[#This Row],[sold]]/FurnitureData[[#This Row],[price]],0)</f>
        <v>0.27906976744186046</v>
      </c>
      <c r="I1438" s="1">
        <f>LEN(FurnitureData[[#This Row],[productTitle]])</f>
        <v>115</v>
      </c>
      <c r="J1438" s="1"/>
    </row>
    <row r="1439" spans="1:10" x14ac:dyDescent="0.3">
      <c r="A1439" s="1" t="s">
        <v>1327</v>
      </c>
      <c r="B1439" s="7">
        <v>84.5</v>
      </c>
      <c r="C1439" s="8">
        <v>3</v>
      </c>
      <c r="D1439" s="1" t="s">
        <v>5</v>
      </c>
      <c r="E1439" s="5">
        <f>FurnitureData[[#This Row],[price]]*FurnitureData[[#This Row],[sold]]</f>
        <v>253.5</v>
      </c>
      <c r="F1439" t="str">
        <f>IF(FurnitureData[[#This Row],[price]]&lt;50,"Under 50",IF(FurnitureData[[#This Row],[price]]&lt;100,"50-100",IF(FurnitureData[[#This Row],[price]]&lt;200,"100-200","Over 200")))</f>
        <v>50-100</v>
      </c>
      <c r="G1439" t="str">
        <f>IF(FurnitureData[[#This Row],[sold]]=0,"No Sales",IF(FurnitureData[[#This Row],[sold]]&lt;=10,"Low Sales",IF(FurnitureData[[#This Row],[sold]]&lt;=50,"Medium Sales","High Sales")))</f>
        <v>Low Sales</v>
      </c>
      <c r="H1439" s="1">
        <f>IF(FurnitureData[[#This Row],[price]]&gt;0,FurnitureData[[#This Row],[sold]]/FurnitureData[[#This Row],[price]],0)</f>
        <v>3.5502958579881658E-2</v>
      </c>
      <c r="I1439" s="1">
        <f>LEN(FurnitureData[[#This Row],[productTitle]])</f>
        <v>116</v>
      </c>
      <c r="J1439" s="1"/>
    </row>
    <row r="1440" spans="1:10" x14ac:dyDescent="0.3">
      <c r="A1440" s="1" t="s">
        <v>1328</v>
      </c>
      <c r="B1440" s="7">
        <v>29.34</v>
      </c>
      <c r="C1440" s="8">
        <v>93</v>
      </c>
      <c r="D1440" s="1" t="s">
        <v>5</v>
      </c>
      <c r="E1440" s="5">
        <f>FurnitureData[[#This Row],[price]]*FurnitureData[[#This Row],[sold]]</f>
        <v>2728.62</v>
      </c>
      <c r="F1440" t="str">
        <f>IF(FurnitureData[[#This Row],[price]]&lt;50,"Under 50",IF(FurnitureData[[#This Row],[price]]&lt;100,"50-100",IF(FurnitureData[[#This Row],[price]]&lt;200,"100-200","Over 200")))</f>
        <v>Under 50</v>
      </c>
      <c r="G1440" t="str">
        <f>IF(FurnitureData[[#This Row],[sold]]=0,"No Sales",IF(FurnitureData[[#This Row],[sold]]&lt;=10,"Low Sales",IF(FurnitureData[[#This Row],[sold]]&lt;=50,"Medium Sales","High Sales")))</f>
        <v>High Sales</v>
      </c>
      <c r="H1440" s="1">
        <f>IF(FurnitureData[[#This Row],[price]]&gt;0,FurnitureData[[#This Row],[sold]]/FurnitureData[[#This Row],[price]],0)</f>
        <v>3.1697341513292434</v>
      </c>
      <c r="I1440" s="1">
        <f>LEN(FurnitureData[[#This Row],[productTitle]])</f>
        <v>125</v>
      </c>
      <c r="J1440" s="1"/>
    </row>
    <row r="1441" spans="1:10" x14ac:dyDescent="0.3">
      <c r="A1441" s="1" t="s">
        <v>1329</v>
      </c>
      <c r="B1441" s="7">
        <v>227.77</v>
      </c>
      <c r="C1441" s="8">
        <v>1</v>
      </c>
      <c r="D1441" s="1" t="s">
        <v>5</v>
      </c>
      <c r="E1441" s="5">
        <f>FurnitureData[[#This Row],[price]]*FurnitureData[[#This Row],[sold]]</f>
        <v>227.77</v>
      </c>
      <c r="F1441" t="str">
        <f>IF(FurnitureData[[#This Row],[price]]&lt;50,"Under 50",IF(FurnitureData[[#This Row],[price]]&lt;100,"50-100",IF(FurnitureData[[#This Row],[price]]&lt;200,"100-200","Over 200")))</f>
        <v>Over 200</v>
      </c>
      <c r="G1441" t="str">
        <f>IF(FurnitureData[[#This Row],[sold]]=0,"No Sales",IF(FurnitureData[[#This Row],[sold]]&lt;=10,"Low Sales",IF(FurnitureData[[#This Row],[sold]]&lt;=50,"Medium Sales","High Sales")))</f>
        <v>Low Sales</v>
      </c>
      <c r="H1441" s="1">
        <f>IF(FurnitureData[[#This Row],[price]]&gt;0,FurnitureData[[#This Row],[sold]]/FurnitureData[[#This Row],[price]],0)</f>
        <v>4.390393818325504E-3</v>
      </c>
      <c r="I1441" s="1">
        <f>LEN(FurnitureData[[#This Row],[productTitle]])</f>
        <v>121</v>
      </c>
      <c r="J1441" s="1"/>
    </row>
    <row r="1442" spans="1:10" x14ac:dyDescent="0.3">
      <c r="A1442" s="1" t="s">
        <v>1330</v>
      </c>
      <c r="B1442" s="7">
        <v>152.76</v>
      </c>
      <c r="C1442" s="8">
        <v>13</v>
      </c>
      <c r="D1442" s="1" t="s">
        <v>5</v>
      </c>
      <c r="E1442" s="5">
        <f>FurnitureData[[#This Row],[price]]*FurnitureData[[#This Row],[sold]]</f>
        <v>1985.8799999999999</v>
      </c>
      <c r="F1442" t="str">
        <f>IF(FurnitureData[[#This Row],[price]]&lt;50,"Under 50",IF(FurnitureData[[#This Row],[price]]&lt;100,"50-100",IF(FurnitureData[[#This Row],[price]]&lt;200,"100-200","Over 200")))</f>
        <v>100-200</v>
      </c>
      <c r="G1442" t="str">
        <f>IF(FurnitureData[[#This Row],[sold]]=0,"No Sales",IF(FurnitureData[[#This Row],[sold]]&lt;=10,"Low Sales",IF(FurnitureData[[#This Row],[sold]]&lt;=50,"Medium Sales","High Sales")))</f>
        <v>Medium Sales</v>
      </c>
      <c r="H1442" s="1">
        <f>IF(FurnitureData[[#This Row],[price]]&gt;0,FurnitureData[[#This Row],[sold]]/FurnitureData[[#This Row],[price]],0)</f>
        <v>8.5100811730819598E-2</v>
      </c>
      <c r="I1442" s="1">
        <f>LEN(FurnitureData[[#This Row],[productTitle]])</f>
        <v>87</v>
      </c>
      <c r="J1442" s="1"/>
    </row>
    <row r="1443" spans="1:10" x14ac:dyDescent="0.3">
      <c r="A1443" s="1" t="s">
        <v>922</v>
      </c>
      <c r="B1443" s="7">
        <v>88.61</v>
      </c>
      <c r="C1443" s="8">
        <v>19</v>
      </c>
      <c r="D1443" s="1" t="s">
        <v>5</v>
      </c>
      <c r="E1443" s="5">
        <f>FurnitureData[[#This Row],[price]]*FurnitureData[[#This Row],[sold]]</f>
        <v>1683.59</v>
      </c>
      <c r="F1443" t="str">
        <f>IF(FurnitureData[[#This Row],[price]]&lt;50,"Under 50",IF(FurnitureData[[#This Row],[price]]&lt;100,"50-100",IF(FurnitureData[[#This Row],[price]]&lt;200,"100-200","Over 200")))</f>
        <v>50-100</v>
      </c>
      <c r="G1443" t="str">
        <f>IF(FurnitureData[[#This Row],[sold]]=0,"No Sales",IF(FurnitureData[[#This Row],[sold]]&lt;=10,"Low Sales",IF(FurnitureData[[#This Row],[sold]]&lt;=50,"Medium Sales","High Sales")))</f>
        <v>Medium Sales</v>
      </c>
      <c r="H1443" s="1">
        <f>IF(FurnitureData[[#This Row],[price]]&gt;0,FurnitureData[[#This Row],[sold]]/FurnitureData[[#This Row],[price]],0)</f>
        <v>0.21442275138246247</v>
      </c>
      <c r="I1443" s="1">
        <f>LEN(FurnitureData[[#This Row],[productTitle]])</f>
        <v>128</v>
      </c>
      <c r="J1443" s="1"/>
    </row>
    <row r="1444" spans="1:10" x14ac:dyDescent="0.3">
      <c r="A1444" s="1" t="s">
        <v>1331</v>
      </c>
      <c r="B1444" s="7">
        <v>3.38</v>
      </c>
      <c r="C1444" s="8">
        <v>16</v>
      </c>
      <c r="D1444" s="1" t="s">
        <v>1853</v>
      </c>
      <c r="E1444" s="5">
        <f>FurnitureData[[#This Row],[price]]*FurnitureData[[#This Row],[sold]]</f>
        <v>54.08</v>
      </c>
      <c r="F1444" t="str">
        <f>IF(FurnitureData[[#This Row],[price]]&lt;50,"Under 50",IF(FurnitureData[[#This Row],[price]]&lt;100,"50-100",IF(FurnitureData[[#This Row],[price]]&lt;200,"100-200","Over 200")))</f>
        <v>Under 50</v>
      </c>
      <c r="G1444" t="str">
        <f>IF(FurnitureData[[#This Row],[sold]]=0,"No Sales",IF(FurnitureData[[#This Row],[sold]]&lt;=10,"Low Sales",IF(FurnitureData[[#This Row],[sold]]&lt;=50,"Medium Sales","High Sales")))</f>
        <v>Medium Sales</v>
      </c>
      <c r="H1444" s="1">
        <f>IF(FurnitureData[[#This Row],[price]]&gt;0,FurnitureData[[#This Row],[sold]]/FurnitureData[[#This Row],[price]],0)</f>
        <v>4.7337278106508878</v>
      </c>
      <c r="I1444" s="1">
        <f>LEN(FurnitureData[[#This Row],[productTitle]])</f>
        <v>126</v>
      </c>
      <c r="J1444" s="1"/>
    </row>
    <row r="1445" spans="1:10" x14ac:dyDescent="0.3">
      <c r="A1445" s="1" t="s">
        <v>1332</v>
      </c>
      <c r="B1445" s="7">
        <v>31.26</v>
      </c>
      <c r="C1445" s="8">
        <v>112</v>
      </c>
      <c r="D1445" s="1" t="s">
        <v>5</v>
      </c>
      <c r="E1445" s="5">
        <f>FurnitureData[[#This Row],[price]]*FurnitureData[[#This Row],[sold]]</f>
        <v>3501.1200000000003</v>
      </c>
      <c r="F1445" t="str">
        <f>IF(FurnitureData[[#This Row],[price]]&lt;50,"Under 50",IF(FurnitureData[[#This Row],[price]]&lt;100,"50-100",IF(FurnitureData[[#This Row],[price]]&lt;200,"100-200","Over 200")))</f>
        <v>Under 50</v>
      </c>
      <c r="G1445" t="str">
        <f>IF(FurnitureData[[#This Row],[sold]]=0,"No Sales",IF(FurnitureData[[#This Row],[sold]]&lt;=10,"Low Sales",IF(FurnitureData[[#This Row],[sold]]&lt;=50,"Medium Sales","High Sales")))</f>
        <v>High Sales</v>
      </c>
      <c r="H1445" s="1">
        <f>IF(FurnitureData[[#This Row],[price]]&gt;0,FurnitureData[[#This Row],[sold]]/FurnitureData[[#This Row],[price]],0)</f>
        <v>3.582853486884197</v>
      </c>
      <c r="I1445" s="1">
        <f>LEN(FurnitureData[[#This Row],[productTitle]])</f>
        <v>126</v>
      </c>
      <c r="J1445" s="1"/>
    </row>
    <row r="1446" spans="1:10" x14ac:dyDescent="0.3">
      <c r="A1446" s="1" t="s">
        <v>1333</v>
      </c>
      <c r="B1446" s="7">
        <v>219.89</v>
      </c>
      <c r="C1446" s="8">
        <v>1</v>
      </c>
      <c r="D1446" s="1" t="s">
        <v>5</v>
      </c>
      <c r="E1446" s="5">
        <f>FurnitureData[[#This Row],[price]]*FurnitureData[[#This Row],[sold]]</f>
        <v>219.89</v>
      </c>
      <c r="F1446" t="str">
        <f>IF(FurnitureData[[#This Row],[price]]&lt;50,"Under 50",IF(FurnitureData[[#This Row],[price]]&lt;100,"50-100",IF(FurnitureData[[#This Row],[price]]&lt;200,"100-200","Over 200")))</f>
        <v>Over 200</v>
      </c>
      <c r="G1446" t="str">
        <f>IF(FurnitureData[[#This Row],[sold]]=0,"No Sales",IF(FurnitureData[[#This Row],[sold]]&lt;=10,"Low Sales",IF(FurnitureData[[#This Row],[sold]]&lt;=50,"Medium Sales","High Sales")))</f>
        <v>Low Sales</v>
      </c>
      <c r="H1446" s="1">
        <f>IF(FurnitureData[[#This Row],[price]]&gt;0,FurnitureData[[#This Row],[sold]]/FurnitureData[[#This Row],[price]],0)</f>
        <v>4.547728409659375E-3</v>
      </c>
      <c r="I1446" s="1">
        <f>LEN(FurnitureData[[#This Row],[productTitle]])</f>
        <v>127</v>
      </c>
      <c r="J1446" s="1"/>
    </row>
    <row r="1447" spans="1:10" x14ac:dyDescent="0.3">
      <c r="A1447" s="1" t="s">
        <v>1334</v>
      </c>
      <c r="B1447" s="7">
        <v>84.81</v>
      </c>
      <c r="C1447" s="8">
        <v>5</v>
      </c>
      <c r="D1447" s="1" t="s">
        <v>5</v>
      </c>
      <c r="E1447" s="5">
        <f>FurnitureData[[#This Row],[price]]*FurnitureData[[#This Row],[sold]]</f>
        <v>424.05</v>
      </c>
      <c r="F1447" t="str">
        <f>IF(FurnitureData[[#This Row],[price]]&lt;50,"Under 50",IF(FurnitureData[[#This Row],[price]]&lt;100,"50-100",IF(FurnitureData[[#This Row],[price]]&lt;200,"100-200","Over 200")))</f>
        <v>50-100</v>
      </c>
      <c r="G1447" t="str">
        <f>IF(FurnitureData[[#This Row],[sold]]=0,"No Sales",IF(FurnitureData[[#This Row],[sold]]&lt;=10,"Low Sales",IF(FurnitureData[[#This Row],[sold]]&lt;=50,"Medium Sales","High Sales")))</f>
        <v>Low Sales</v>
      </c>
      <c r="H1447" s="1">
        <f>IF(FurnitureData[[#This Row],[price]]&gt;0,FurnitureData[[#This Row],[sold]]/FurnitureData[[#This Row],[price]],0)</f>
        <v>5.8955311873599807E-2</v>
      </c>
      <c r="I1447" s="1">
        <f>LEN(FurnitureData[[#This Row],[productTitle]])</f>
        <v>109</v>
      </c>
      <c r="J1447" s="1"/>
    </row>
    <row r="1448" spans="1:10" x14ac:dyDescent="0.3">
      <c r="A1448" s="1" t="s">
        <v>1335</v>
      </c>
      <c r="B1448" s="7">
        <v>296.2</v>
      </c>
      <c r="C1448" s="8">
        <v>3</v>
      </c>
      <c r="D1448" s="1" t="s">
        <v>5</v>
      </c>
      <c r="E1448" s="5">
        <f>FurnitureData[[#This Row],[price]]*FurnitureData[[#This Row],[sold]]</f>
        <v>888.59999999999991</v>
      </c>
      <c r="F1448" t="str">
        <f>IF(FurnitureData[[#This Row],[price]]&lt;50,"Under 50",IF(FurnitureData[[#This Row],[price]]&lt;100,"50-100",IF(FurnitureData[[#This Row],[price]]&lt;200,"100-200","Over 200")))</f>
        <v>Over 200</v>
      </c>
      <c r="G1448" t="str">
        <f>IF(FurnitureData[[#This Row],[sold]]=0,"No Sales",IF(FurnitureData[[#This Row],[sold]]&lt;=10,"Low Sales",IF(FurnitureData[[#This Row],[sold]]&lt;=50,"Medium Sales","High Sales")))</f>
        <v>Low Sales</v>
      </c>
      <c r="H1448" s="1">
        <f>IF(FurnitureData[[#This Row],[price]]&gt;0,FurnitureData[[#This Row],[sold]]/FurnitureData[[#This Row],[price]],0)</f>
        <v>1.012829169480081E-2</v>
      </c>
      <c r="I1448" s="1">
        <f>LEN(FurnitureData[[#This Row],[productTitle]])</f>
        <v>95</v>
      </c>
      <c r="J1448" s="1"/>
    </row>
    <row r="1449" spans="1:10" x14ac:dyDescent="0.3">
      <c r="A1449" s="1" t="s">
        <v>1336</v>
      </c>
      <c r="B1449" s="7">
        <v>198.25</v>
      </c>
      <c r="C1449" s="8">
        <v>4</v>
      </c>
      <c r="D1449" s="1" t="s">
        <v>5</v>
      </c>
      <c r="E1449" s="5">
        <f>FurnitureData[[#This Row],[price]]*FurnitureData[[#This Row],[sold]]</f>
        <v>793</v>
      </c>
      <c r="F1449" t="str">
        <f>IF(FurnitureData[[#This Row],[price]]&lt;50,"Under 50",IF(FurnitureData[[#This Row],[price]]&lt;100,"50-100",IF(FurnitureData[[#This Row],[price]]&lt;200,"100-200","Over 200")))</f>
        <v>100-200</v>
      </c>
      <c r="G1449" t="str">
        <f>IF(FurnitureData[[#This Row],[sold]]=0,"No Sales",IF(FurnitureData[[#This Row],[sold]]&lt;=10,"Low Sales",IF(FurnitureData[[#This Row],[sold]]&lt;=50,"Medium Sales","High Sales")))</f>
        <v>Low Sales</v>
      </c>
      <c r="H1449" s="1">
        <f>IF(FurnitureData[[#This Row],[price]]&gt;0,FurnitureData[[#This Row],[sold]]/FurnitureData[[#This Row],[price]],0)</f>
        <v>2.0176544766708701E-2</v>
      </c>
      <c r="I1449" s="1">
        <f>LEN(FurnitureData[[#This Row],[productTitle]])</f>
        <v>127</v>
      </c>
      <c r="J1449" s="1"/>
    </row>
    <row r="1450" spans="1:10" x14ac:dyDescent="0.3">
      <c r="A1450" s="1" t="s">
        <v>1337</v>
      </c>
      <c r="B1450" s="7">
        <v>318.37</v>
      </c>
      <c r="C1450" s="8">
        <v>4</v>
      </c>
      <c r="D1450" s="1" t="s">
        <v>5</v>
      </c>
      <c r="E1450" s="5">
        <f>FurnitureData[[#This Row],[price]]*FurnitureData[[#This Row],[sold]]</f>
        <v>1273.48</v>
      </c>
      <c r="F1450" t="str">
        <f>IF(FurnitureData[[#This Row],[price]]&lt;50,"Under 50",IF(FurnitureData[[#This Row],[price]]&lt;100,"50-100",IF(FurnitureData[[#This Row],[price]]&lt;200,"100-200","Over 200")))</f>
        <v>Over 200</v>
      </c>
      <c r="G1450" t="str">
        <f>IF(FurnitureData[[#This Row],[sold]]=0,"No Sales",IF(FurnitureData[[#This Row],[sold]]&lt;=10,"Low Sales",IF(FurnitureData[[#This Row],[sold]]&lt;=50,"Medium Sales","High Sales")))</f>
        <v>Low Sales</v>
      </c>
      <c r="H1450" s="1">
        <f>IF(FurnitureData[[#This Row],[price]]&gt;0,FurnitureData[[#This Row],[sold]]/FurnitureData[[#This Row],[price]],0)</f>
        <v>1.2563997864120362E-2</v>
      </c>
      <c r="I1450" s="1">
        <f>LEN(FurnitureData[[#This Row],[productTitle]])</f>
        <v>104</v>
      </c>
      <c r="J1450" s="1"/>
    </row>
    <row r="1451" spans="1:10" x14ac:dyDescent="0.3">
      <c r="A1451" s="1" t="s">
        <v>1338</v>
      </c>
      <c r="B1451" s="7">
        <v>11.71</v>
      </c>
      <c r="C1451" s="8">
        <v>6</v>
      </c>
      <c r="D1451" s="1" t="s">
        <v>5</v>
      </c>
      <c r="E1451" s="5">
        <f>FurnitureData[[#This Row],[price]]*FurnitureData[[#This Row],[sold]]</f>
        <v>70.260000000000005</v>
      </c>
      <c r="F1451" t="str">
        <f>IF(FurnitureData[[#This Row],[price]]&lt;50,"Under 50",IF(FurnitureData[[#This Row],[price]]&lt;100,"50-100",IF(FurnitureData[[#This Row],[price]]&lt;200,"100-200","Over 200")))</f>
        <v>Under 50</v>
      </c>
      <c r="G1451" t="str">
        <f>IF(FurnitureData[[#This Row],[sold]]=0,"No Sales",IF(FurnitureData[[#This Row],[sold]]&lt;=10,"Low Sales",IF(FurnitureData[[#This Row],[sold]]&lt;=50,"Medium Sales","High Sales")))</f>
        <v>Low Sales</v>
      </c>
      <c r="H1451" s="1">
        <f>IF(FurnitureData[[#This Row],[price]]&gt;0,FurnitureData[[#This Row],[sold]]/FurnitureData[[#This Row],[price]],0)</f>
        <v>0.51238257899231421</v>
      </c>
      <c r="I1451" s="1">
        <f>LEN(FurnitureData[[#This Row],[productTitle]])</f>
        <v>118</v>
      </c>
      <c r="J1451" s="1"/>
    </row>
    <row r="1452" spans="1:10" x14ac:dyDescent="0.3">
      <c r="A1452" s="1" t="s">
        <v>1339</v>
      </c>
      <c r="B1452" s="7">
        <v>30.82</v>
      </c>
      <c r="C1452" s="8">
        <v>1</v>
      </c>
      <c r="D1452" s="1" t="s">
        <v>5</v>
      </c>
      <c r="E1452" s="5">
        <f>FurnitureData[[#This Row],[price]]*FurnitureData[[#This Row],[sold]]</f>
        <v>30.82</v>
      </c>
      <c r="F1452" t="str">
        <f>IF(FurnitureData[[#This Row],[price]]&lt;50,"Under 50",IF(FurnitureData[[#This Row],[price]]&lt;100,"50-100",IF(FurnitureData[[#This Row],[price]]&lt;200,"100-200","Over 200")))</f>
        <v>Under 50</v>
      </c>
      <c r="G1452" t="str">
        <f>IF(FurnitureData[[#This Row],[sold]]=0,"No Sales",IF(FurnitureData[[#This Row],[sold]]&lt;=10,"Low Sales",IF(FurnitureData[[#This Row],[sold]]&lt;=50,"Medium Sales","High Sales")))</f>
        <v>Low Sales</v>
      </c>
      <c r="H1452" s="1">
        <f>IF(FurnitureData[[#This Row],[price]]&gt;0,FurnitureData[[#This Row],[sold]]/FurnitureData[[#This Row],[price]],0)</f>
        <v>3.2446463335496431E-2</v>
      </c>
      <c r="I1452" s="1">
        <f>LEN(FurnitureData[[#This Row],[productTitle]])</f>
        <v>120</v>
      </c>
      <c r="J1452" s="1"/>
    </row>
    <row r="1453" spans="1:10" x14ac:dyDescent="0.3">
      <c r="A1453" s="1" t="s">
        <v>1340</v>
      </c>
      <c r="B1453" s="7">
        <v>47.52</v>
      </c>
      <c r="C1453" s="8">
        <v>8</v>
      </c>
      <c r="D1453" s="1" t="s">
        <v>5</v>
      </c>
      <c r="E1453" s="5">
        <f>FurnitureData[[#This Row],[price]]*FurnitureData[[#This Row],[sold]]</f>
        <v>380.16</v>
      </c>
      <c r="F1453" t="str">
        <f>IF(FurnitureData[[#This Row],[price]]&lt;50,"Under 50",IF(FurnitureData[[#This Row],[price]]&lt;100,"50-100",IF(FurnitureData[[#This Row],[price]]&lt;200,"100-200","Over 200")))</f>
        <v>Under 50</v>
      </c>
      <c r="G1453" t="str">
        <f>IF(FurnitureData[[#This Row],[sold]]=0,"No Sales",IF(FurnitureData[[#This Row],[sold]]&lt;=10,"Low Sales",IF(FurnitureData[[#This Row],[sold]]&lt;=50,"Medium Sales","High Sales")))</f>
        <v>Low Sales</v>
      </c>
      <c r="H1453" s="1">
        <f>IF(FurnitureData[[#This Row],[price]]&gt;0,FurnitureData[[#This Row],[sold]]/FurnitureData[[#This Row],[price]],0)</f>
        <v>0.16835016835016833</v>
      </c>
      <c r="I1453" s="1">
        <f>LEN(FurnitureData[[#This Row],[productTitle]])</f>
        <v>128</v>
      </c>
      <c r="J1453" s="1"/>
    </row>
    <row r="1454" spans="1:10" x14ac:dyDescent="0.3">
      <c r="A1454" s="1" t="s">
        <v>624</v>
      </c>
      <c r="B1454" s="7">
        <v>33.799999999999997</v>
      </c>
      <c r="C1454" s="8">
        <v>14</v>
      </c>
      <c r="D1454" s="1" t="s">
        <v>5</v>
      </c>
      <c r="E1454" s="5">
        <f>FurnitureData[[#This Row],[price]]*FurnitureData[[#This Row],[sold]]</f>
        <v>473.19999999999993</v>
      </c>
      <c r="F1454" t="str">
        <f>IF(FurnitureData[[#This Row],[price]]&lt;50,"Under 50",IF(FurnitureData[[#This Row],[price]]&lt;100,"50-100",IF(FurnitureData[[#This Row],[price]]&lt;200,"100-200","Over 200")))</f>
        <v>Under 50</v>
      </c>
      <c r="G1454" t="str">
        <f>IF(FurnitureData[[#This Row],[sold]]=0,"No Sales",IF(FurnitureData[[#This Row],[sold]]&lt;=10,"Low Sales",IF(FurnitureData[[#This Row],[sold]]&lt;=50,"Medium Sales","High Sales")))</f>
        <v>Medium Sales</v>
      </c>
      <c r="H1454" s="1">
        <f>IF(FurnitureData[[#This Row],[price]]&gt;0,FurnitureData[[#This Row],[sold]]/FurnitureData[[#This Row],[price]],0)</f>
        <v>0.41420118343195272</v>
      </c>
      <c r="I1454" s="1">
        <f>LEN(FurnitureData[[#This Row],[productTitle]])</f>
        <v>126</v>
      </c>
      <c r="J1454" s="1"/>
    </row>
    <row r="1455" spans="1:10" x14ac:dyDescent="0.3">
      <c r="A1455" s="1" t="s">
        <v>1341</v>
      </c>
      <c r="B1455" s="7">
        <v>171.84</v>
      </c>
      <c r="C1455" s="8">
        <v>3</v>
      </c>
      <c r="D1455" s="1" t="s">
        <v>5</v>
      </c>
      <c r="E1455" s="5">
        <f>FurnitureData[[#This Row],[price]]*FurnitureData[[#This Row],[sold]]</f>
        <v>515.52</v>
      </c>
      <c r="F1455" t="str">
        <f>IF(FurnitureData[[#This Row],[price]]&lt;50,"Under 50",IF(FurnitureData[[#This Row],[price]]&lt;100,"50-100",IF(FurnitureData[[#This Row],[price]]&lt;200,"100-200","Over 200")))</f>
        <v>100-200</v>
      </c>
      <c r="G1455" t="str">
        <f>IF(FurnitureData[[#This Row],[sold]]=0,"No Sales",IF(FurnitureData[[#This Row],[sold]]&lt;=10,"Low Sales",IF(FurnitureData[[#This Row],[sold]]&lt;=50,"Medium Sales","High Sales")))</f>
        <v>Low Sales</v>
      </c>
      <c r="H1455" s="1">
        <f>IF(FurnitureData[[#This Row],[price]]&gt;0,FurnitureData[[#This Row],[sold]]/FurnitureData[[#This Row],[price]],0)</f>
        <v>1.7458100558659217E-2</v>
      </c>
      <c r="I1455" s="1">
        <f>LEN(FurnitureData[[#This Row],[productTitle]])</f>
        <v>125</v>
      </c>
      <c r="J1455" s="1"/>
    </row>
    <row r="1456" spans="1:10" x14ac:dyDescent="0.3">
      <c r="A1456" s="1" t="s">
        <v>1342</v>
      </c>
      <c r="B1456" s="7">
        <v>59.24</v>
      </c>
      <c r="C1456" s="8">
        <v>5</v>
      </c>
      <c r="D1456" s="1" t="s">
        <v>5</v>
      </c>
      <c r="E1456" s="5">
        <f>FurnitureData[[#This Row],[price]]*FurnitureData[[#This Row],[sold]]</f>
        <v>296.2</v>
      </c>
      <c r="F1456" t="str">
        <f>IF(FurnitureData[[#This Row],[price]]&lt;50,"Under 50",IF(FurnitureData[[#This Row],[price]]&lt;100,"50-100",IF(FurnitureData[[#This Row],[price]]&lt;200,"100-200","Over 200")))</f>
        <v>50-100</v>
      </c>
      <c r="G1456" t="str">
        <f>IF(FurnitureData[[#This Row],[sold]]=0,"No Sales",IF(FurnitureData[[#This Row],[sold]]&lt;=10,"Low Sales",IF(FurnitureData[[#This Row],[sold]]&lt;=50,"Medium Sales","High Sales")))</f>
        <v>Low Sales</v>
      </c>
      <c r="H1456" s="1">
        <f>IF(FurnitureData[[#This Row],[price]]&gt;0,FurnitureData[[#This Row],[sold]]/FurnitureData[[#This Row],[price]],0)</f>
        <v>8.4402430790006755E-2</v>
      </c>
      <c r="I1456" s="1">
        <f>LEN(FurnitureData[[#This Row],[productTitle]])</f>
        <v>126</v>
      </c>
      <c r="J1456" s="1"/>
    </row>
    <row r="1457" spans="1:10" x14ac:dyDescent="0.3">
      <c r="A1457" s="1" t="s">
        <v>1343</v>
      </c>
      <c r="B1457" s="7">
        <v>179.38</v>
      </c>
      <c r="C1457" s="8">
        <v>11</v>
      </c>
      <c r="D1457" s="1" t="s">
        <v>5</v>
      </c>
      <c r="E1457" s="5">
        <f>FurnitureData[[#This Row],[price]]*FurnitureData[[#This Row],[sold]]</f>
        <v>1973.1799999999998</v>
      </c>
      <c r="F1457" t="str">
        <f>IF(FurnitureData[[#This Row],[price]]&lt;50,"Under 50",IF(FurnitureData[[#This Row],[price]]&lt;100,"50-100",IF(FurnitureData[[#This Row],[price]]&lt;200,"100-200","Over 200")))</f>
        <v>100-200</v>
      </c>
      <c r="G1457" t="str">
        <f>IF(FurnitureData[[#This Row],[sold]]=0,"No Sales",IF(FurnitureData[[#This Row],[sold]]&lt;=10,"Low Sales",IF(FurnitureData[[#This Row],[sold]]&lt;=50,"Medium Sales","High Sales")))</f>
        <v>Medium Sales</v>
      </c>
      <c r="H1457" s="1">
        <f>IF(FurnitureData[[#This Row],[price]]&gt;0,FurnitureData[[#This Row],[sold]]/FurnitureData[[#This Row],[price]],0)</f>
        <v>6.1322332478537182E-2</v>
      </c>
      <c r="I1457" s="1">
        <f>LEN(FurnitureData[[#This Row],[productTitle]])</f>
        <v>127</v>
      </c>
      <c r="J1457" s="1"/>
    </row>
    <row r="1458" spans="1:10" x14ac:dyDescent="0.3">
      <c r="A1458" s="1" t="s">
        <v>1344</v>
      </c>
      <c r="B1458" s="7">
        <v>163.92</v>
      </c>
      <c r="C1458" s="8">
        <v>2</v>
      </c>
      <c r="D1458" s="1" t="s">
        <v>5</v>
      </c>
      <c r="E1458" s="5">
        <f>FurnitureData[[#This Row],[price]]*FurnitureData[[#This Row],[sold]]</f>
        <v>327.84</v>
      </c>
      <c r="F1458" t="str">
        <f>IF(FurnitureData[[#This Row],[price]]&lt;50,"Under 50",IF(FurnitureData[[#This Row],[price]]&lt;100,"50-100",IF(FurnitureData[[#This Row],[price]]&lt;200,"100-200","Over 200")))</f>
        <v>100-200</v>
      </c>
      <c r="G1458" t="str">
        <f>IF(FurnitureData[[#This Row],[sold]]=0,"No Sales",IF(FurnitureData[[#This Row],[sold]]&lt;=10,"Low Sales",IF(FurnitureData[[#This Row],[sold]]&lt;=50,"Medium Sales","High Sales")))</f>
        <v>Low Sales</v>
      </c>
      <c r="H1458" s="1">
        <f>IF(FurnitureData[[#This Row],[price]]&gt;0,FurnitureData[[#This Row],[sold]]/FurnitureData[[#This Row],[price]],0)</f>
        <v>1.2201073694485115E-2</v>
      </c>
      <c r="I1458" s="1">
        <f>LEN(FurnitureData[[#This Row],[productTitle]])</f>
        <v>122</v>
      </c>
      <c r="J1458" s="1"/>
    </row>
    <row r="1459" spans="1:10" x14ac:dyDescent="0.3">
      <c r="A1459" s="1" t="s">
        <v>1345</v>
      </c>
      <c r="B1459" s="7">
        <v>71.08</v>
      </c>
      <c r="C1459" s="8">
        <v>4</v>
      </c>
      <c r="D1459" s="1" t="s">
        <v>5</v>
      </c>
      <c r="E1459" s="5">
        <f>FurnitureData[[#This Row],[price]]*FurnitureData[[#This Row],[sold]]</f>
        <v>284.32</v>
      </c>
      <c r="F1459" t="str">
        <f>IF(FurnitureData[[#This Row],[price]]&lt;50,"Under 50",IF(FurnitureData[[#This Row],[price]]&lt;100,"50-100",IF(FurnitureData[[#This Row],[price]]&lt;200,"100-200","Over 200")))</f>
        <v>50-100</v>
      </c>
      <c r="G1459" t="str">
        <f>IF(FurnitureData[[#This Row],[sold]]=0,"No Sales",IF(FurnitureData[[#This Row],[sold]]&lt;=10,"Low Sales",IF(FurnitureData[[#This Row],[sold]]&lt;=50,"Medium Sales","High Sales")))</f>
        <v>Low Sales</v>
      </c>
      <c r="H1459" s="1">
        <f>IF(FurnitureData[[#This Row],[price]]&gt;0,FurnitureData[[#This Row],[sold]]/FurnitureData[[#This Row],[price]],0)</f>
        <v>5.6274620146314014E-2</v>
      </c>
      <c r="I1459" s="1">
        <f>LEN(FurnitureData[[#This Row],[productTitle]])</f>
        <v>106</v>
      </c>
      <c r="J1459" s="1"/>
    </row>
    <row r="1460" spans="1:10" x14ac:dyDescent="0.3">
      <c r="A1460" s="1" t="s">
        <v>1346</v>
      </c>
      <c r="B1460" s="7">
        <v>64.56</v>
      </c>
      <c r="C1460" s="8">
        <v>18</v>
      </c>
      <c r="D1460" s="1" t="s">
        <v>5</v>
      </c>
      <c r="E1460" s="5">
        <f>FurnitureData[[#This Row],[price]]*FurnitureData[[#This Row],[sold]]</f>
        <v>1162.08</v>
      </c>
      <c r="F1460" t="str">
        <f>IF(FurnitureData[[#This Row],[price]]&lt;50,"Under 50",IF(FurnitureData[[#This Row],[price]]&lt;100,"50-100",IF(FurnitureData[[#This Row],[price]]&lt;200,"100-200","Over 200")))</f>
        <v>50-100</v>
      </c>
      <c r="G1460" t="str">
        <f>IF(FurnitureData[[#This Row],[sold]]=0,"No Sales",IF(FurnitureData[[#This Row],[sold]]&lt;=10,"Low Sales",IF(FurnitureData[[#This Row],[sold]]&lt;=50,"Medium Sales","High Sales")))</f>
        <v>Medium Sales</v>
      </c>
      <c r="H1460" s="1">
        <f>IF(FurnitureData[[#This Row],[price]]&gt;0,FurnitureData[[#This Row],[sold]]/FurnitureData[[#This Row],[price]],0)</f>
        <v>0.27881040892193309</v>
      </c>
      <c r="I1460" s="1">
        <f>LEN(FurnitureData[[#This Row],[productTitle]])</f>
        <v>105</v>
      </c>
      <c r="J1460" s="1"/>
    </row>
    <row r="1461" spans="1:10" x14ac:dyDescent="0.3">
      <c r="A1461" s="1" t="s">
        <v>1347</v>
      </c>
      <c r="B1461" s="7">
        <v>467.98</v>
      </c>
      <c r="C1461" s="8">
        <v>2</v>
      </c>
      <c r="D1461" s="1" t="s">
        <v>5</v>
      </c>
      <c r="E1461" s="5">
        <f>FurnitureData[[#This Row],[price]]*FurnitureData[[#This Row],[sold]]</f>
        <v>935.96</v>
      </c>
      <c r="F1461" t="str">
        <f>IF(FurnitureData[[#This Row],[price]]&lt;50,"Under 50",IF(FurnitureData[[#This Row],[price]]&lt;100,"50-100",IF(FurnitureData[[#This Row],[price]]&lt;200,"100-200","Over 200")))</f>
        <v>Over 200</v>
      </c>
      <c r="G1461" t="str">
        <f>IF(FurnitureData[[#This Row],[sold]]=0,"No Sales",IF(FurnitureData[[#This Row],[sold]]&lt;=10,"Low Sales",IF(FurnitureData[[#This Row],[sold]]&lt;=50,"Medium Sales","High Sales")))</f>
        <v>Low Sales</v>
      </c>
      <c r="H1461" s="1">
        <f>IF(FurnitureData[[#This Row],[price]]&gt;0,FurnitureData[[#This Row],[sold]]/FurnitureData[[#This Row],[price]],0)</f>
        <v>4.2736869096969953E-3</v>
      </c>
      <c r="I1461" s="1">
        <f>LEN(FurnitureData[[#This Row],[productTitle]])</f>
        <v>128</v>
      </c>
      <c r="J1461" s="1"/>
    </row>
    <row r="1462" spans="1:10" x14ac:dyDescent="0.3">
      <c r="A1462" s="1" t="s">
        <v>1348</v>
      </c>
      <c r="B1462" s="7">
        <v>210.24</v>
      </c>
      <c r="C1462" s="8">
        <v>4</v>
      </c>
      <c r="D1462" s="1" t="s">
        <v>5</v>
      </c>
      <c r="E1462" s="5">
        <f>FurnitureData[[#This Row],[price]]*FurnitureData[[#This Row],[sold]]</f>
        <v>840.96</v>
      </c>
      <c r="F1462" t="str">
        <f>IF(FurnitureData[[#This Row],[price]]&lt;50,"Under 50",IF(FurnitureData[[#This Row],[price]]&lt;100,"50-100",IF(FurnitureData[[#This Row],[price]]&lt;200,"100-200","Over 200")))</f>
        <v>Over 200</v>
      </c>
      <c r="G1462" t="str">
        <f>IF(FurnitureData[[#This Row],[sold]]=0,"No Sales",IF(FurnitureData[[#This Row],[sold]]&lt;=10,"Low Sales",IF(FurnitureData[[#This Row],[sold]]&lt;=50,"Medium Sales","High Sales")))</f>
        <v>Low Sales</v>
      </c>
      <c r="H1462" s="1">
        <f>IF(FurnitureData[[#This Row],[price]]&gt;0,FurnitureData[[#This Row],[sold]]/FurnitureData[[#This Row],[price]],0)</f>
        <v>1.9025875190258751E-2</v>
      </c>
      <c r="I1462" s="1">
        <f>LEN(FurnitureData[[#This Row],[productTitle]])</f>
        <v>90</v>
      </c>
      <c r="J1462" s="1"/>
    </row>
    <row r="1463" spans="1:10" x14ac:dyDescent="0.3">
      <c r="A1463" s="1" t="s">
        <v>1349</v>
      </c>
      <c r="B1463" s="7">
        <v>18.239999999999998</v>
      </c>
      <c r="C1463" s="8">
        <v>2</v>
      </c>
      <c r="D1463" s="1" t="s">
        <v>5</v>
      </c>
      <c r="E1463" s="5">
        <f>FurnitureData[[#This Row],[price]]*FurnitureData[[#This Row],[sold]]</f>
        <v>36.479999999999997</v>
      </c>
      <c r="F1463" t="str">
        <f>IF(FurnitureData[[#This Row],[price]]&lt;50,"Under 50",IF(FurnitureData[[#This Row],[price]]&lt;100,"50-100",IF(FurnitureData[[#This Row],[price]]&lt;200,"100-200","Over 200")))</f>
        <v>Under 50</v>
      </c>
      <c r="G1463" t="str">
        <f>IF(FurnitureData[[#This Row],[sold]]=0,"No Sales",IF(FurnitureData[[#This Row],[sold]]&lt;=10,"Low Sales",IF(FurnitureData[[#This Row],[sold]]&lt;=50,"Medium Sales","High Sales")))</f>
        <v>Low Sales</v>
      </c>
      <c r="H1463" s="1">
        <f>IF(FurnitureData[[#This Row],[price]]&gt;0,FurnitureData[[#This Row],[sold]]/FurnitureData[[#This Row],[price]],0)</f>
        <v>0.10964912280701755</v>
      </c>
      <c r="I1463" s="1">
        <f>LEN(FurnitureData[[#This Row],[productTitle]])</f>
        <v>118</v>
      </c>
      <c r="J1463" s="1"/>
    </row>
    <row r="1464" spans="1:10" x14ac:dyDescent="0.3">
      <c r="A1464" s="1" t="s">
        <v>1350</v>
      </c>
      <c r="B1464" s="7">
        <v>176.79</v>
      </c>
      <c r="C1464" s="8">
        <v>3</v>
      </c>
      <c r="D1464" s="1" t="s">
        <v>5</v>
      </c>
      <c r="E1464" s="5">
        <f>FurnitureData[[#This Row],[price]]*FurnitureData[[#This Row],[sold]]</f>
        <v>530.37</v>
      </c>
      <c r="F1464" t="str">
        <f>IF(FurnitureData[[#This Row],[price]]&lt;50,"Under 50",IF(FurnitureData[[#This Row],[price]]&lt;100,"50-100",IF(FurnitureData[[#This Row],[price]]&lt;200,"100-200","Over 200")))</f>
        <v>100-200</v>
      </c>
      <c r="G1464" t="str">
        <f>IF(FurnitureData[[#This Row],[sold]]=0,"No Sales",IF(FurnitureData[[#This Row],[sold]]&lt;=10,"Low Sales",IF(FurnitureData[[#This Row],[sold]]&lt;=50,"Medium Sales","High Sales")))</f>
        <v>Low Sales</v>
      </c>
      <c r="H1464" s="1">
        <f>IF(FurnitureData[[#This Row],[price]]&gt;0,FurnitureData[[#This Row],[sold]]/FurnitureData[[#This Row],[price]],0)</f>
        <v>1.6969285593076533E-2</v>
      </c>
      <c r="I1464" s="1">
        <f>LEN(FurnitureData[[#This Row],[productTitle]])</f>
        <v>99</v>
      </c>
      <c r="J1464" s="1"/>
    </row>
    <row r="1465" spans="1:10" x14ac:dyDescent="0.3">
      <c r="A1465" s="1" t="s">
        <v>1351</v>
      </c>
      <c r="B1465" s="7">
        <v>89.59</v>
      </c>
      <c r="C1465" s="8">
        <v>11</v>
      </c>
      <c r="D1465" s="1" t="s">
        <v>5</v>
      </c>
      <c r="E1465" s="5">
        <f>FurnitureData[[#This Row],[price]]*FurnitureData[[#This Row],[sold]]</f>
        <v>985.49</v>
      </c>
      <c r="F1465" t="str">
        <f>IF(FurnitureData[[#This Row],[price]]&lt;50,"Under 50",IF(FurnitureData[[#This Row],[price]]&lt;100,"50-100",IF(FurnitureData[[#This Row],[price]]&lt;200,"100-200","Over 200")))</f>
        <v>50-100</v>
      </c>
      <c r="G1465" t="str">
        <f>IF(FurnitureData[[#This Row],[sold]]=0,"No Sales",IF(FurnitureData[[#This Row],[sold]]&lt;=10,"Low Sales",IF(FurnitureData[[#This Row],[sold]]&lt;=50,"Medium Sales","High Sales")))</f>
        <v>Medium Sales</v>
      </c>
      <c r="H1465" s="1">
        <f>IF(FurnitureData[[#This Row],[price]]&gt;0,FurnitureData[[#This Row],[sold]]/FurnitureData[[#This Row],[price]],0)</f>
        <v>0.12278156044201362</v>
      </c>
      <c r="I1465" s="1">
        <f>LEN(FurnitureData[[#This Row],[productTitle]])</f>
        <v>119</v>
      </c>
      <c r="J1465" s="1"/>
    </row>
    <row r="1466" spans="1:10" x14ac:dyDescent="0.3">
      <c r="A1466" s="1" t="s">
        <v>1352</v>
      </c>
      <c r="B1466" s="7">
        <v>37.24</v>
      </c>
      <c r="C1466" s="8">
        <v>10</v>
      </c>
      <c r="D1466" s="1" t="s">
        <v>5</v>
      </c>
      <c r="E1466" s="5">
        <f>FurnitureData[[#This Row],[price]]*FurnitureData[[#This Row],[sold]]</f>
        <v>372.40000000000003</v>
      </c>
      <c r="F1466" t="str">
        <f>IF(FurnitureData[[#This Row],[price]]&lt;50,"Under 50",IF(FurnitureData[[#This Row],[price]]&lt;100,"50-100",IF(FurnitureData[[#This Row],[price]]&lt;200,"100-200","Over 200")))</f>
        <v>Under 50</v>
      </c>
      <c r="G1466" t="str">
        <f>IF(FurnitureData[[#This Row],[sold]]=0,"No Sales",IF(FurnitureData[[#This Row],[sold]]&lt;=10,"Low Sales",IF(FurnitureData[[#This Row],[sold]]&lt;=50,"Medium Sales","High Sales")))</f>
        <v>Low Sales</v>
      </c>
      <c r="H1466" s="1">
        <f>IF(FurnitureData[[#This Row],[price]]&gt;0,FurnitureData[[#This Row],[sold]]/FurnitureData[[#This Row],[price]],0)</f>
        <v>0.26852846401718583</v>
      </c>
      <c r="I1466" s="1">
        <f>LEN(FurnitureData[[#This Row],[productTitle]])</f>
        <v>113</v>
      </c>
      <c r="J1466" s="1"/>
    </row>
    <row r="1467" spans="1:10" x14ac:dyDescent="0.3">
      <c r="A1467" s="1" t="s">
        <v>1353</v>
      </c>
      <c r="B1467" s="7">
        <v>65.64</v>
      </c>
      <c r="C1467" s="8">
        <v>5</v>
      </c>
      <c r="D1467" s="1" t="s">
        <v>5</v>
      </c>
      <c r="E1467" s="5">
        <f>FurnitureData[[#This Row],[price]]*FurnitureData[[#This Row],[sold]]</f>
        <v>328.2</v>
      </c>
      <c r="F1467" t="str">
        <f>IF(FurnitureData[[#This Row],[price]]&lt;50,"Under 50",IF(FurnitureData[[#This Row],[price]]&lt;100,"50-100",IF(FurnitureData[[#This Row],[price]]&lt;200,"100-200","Over 200")))</f>
        <v>50-100</v>
      </c>
      <c r="G1467" t="str">
        <f>IF(FurnitureData[[#This Row],[sold]]=0,"No Sales",IF(FurnitureData[[#This Row],[sold]]&lt;=10,"Low Sales",IF(FurnitureData[[#This Row],[sold]]&lt;=50,"Medium Sales","High Sales")))</f>
        <v>Low Sales</v>
      </c>
      <c r="H1467" s="1">
        <f>IF(FurnitureData[[#This Row],[price]]&gt;0,FurnitureData[[#This Row],[sold]]/FurnitureData[[#This Row],[price]],0)</f>
        <v>7.6173065204143811E-2</v>
      </c>
      <c r="I1467" s="1">
        <f>LEN(FurnitureData[[#This Row],[productTitle]])</f>
        <v>93</v>
      </c>
      <c r="J1467" s="1"/>
    </row>
    <row r="1468" spans="1:10" x14ac:dyDescent="0.3">
      <c r="A1468" s="1" t="s">
        <v>1354</v>
      </c>
      <c r="B1468" s="7">
        <v>23.76</v>
      </c>
      <c r="C1468" s="8">
        <v>2</v>
      </c>
      <c r="D1468" s="1" t="s">
        <v>5</v>
      </c>
      <c r="E1468" s="5">
        <f>FurnitureData[[#This Row],[price]]*FurnitureData[[#This Row],[sold]]</f>
        <v>47.52</v>
      </c>
      <c r="F1468" t="str">
        <f>IF(FurnitureData[[#This Row],[price]]&lt;50,"Under 50",IF(FurnitureData[[#This Row],[price]]&lt;100,"50-100",IF(FurnitureData[[#This Row],[price]]&lt;200,"100-200","Over 200")))</f>
        <v>Under 50</v>
      </c>
      <c r="G1468" t="str">
        <f>IF(FurnitureData[[#This Row],[sold]]=0,"No Sales",IF(FurnitureData[[#This Row],[sold]]&lt;=10,"Low Sales",IF(FurnitureData[[#This Row],[sold]]&lt;=50,"Medium Sales","High Sales")))</f>
        <v>Low Sales</v>
      </c>
      <c r="H1468" s="1">
        <f>IF(FurnitureData[[#This Row],[price]]&gt;0,FurnitureData[[#This Row],[sold]]/FurnitureData[[#This Row],[price]],0)</f>
        <v>8.4175084175084167E-2</v>
      </c>
      <c r="I1468" s="1">
        <f>LEN(FurnitureData[[#This Row],[productTitle]])</f>
        <v>128</v>
      </c>
      <c r="J1468" s="1"/>
    </row>
    <row r="1469" spans="1:10" x14ac:dyDescent="0.3">
      <c r="A1469" s="1" t="s">
        <v>1355</v>
      </c>
      <c r="B1469" s="7">
        <v>26.18</v>
      </c>
      <c r="C1469" s="8">
        <v>15</v>
      </c>
      <c r="D1469" s="1" t="s">
        <v>1854</v>
      </c>
      <c r="E1469" s="5">
        <f>FurnitureData[[#This Row],[price]]*FurnitureData[[#This Row],[sold]]</f>
        <v>392.7</v>
      </c>
      <c r="F1469" t="str">
        <f>IF(FurnitureData[[#This Row],[price]]&lt;50,"Under 50",IF(FurnitureData[[#This Row],[price]]&lt;100,"50-100",IF(FurnitureData[[#This Row],[price]]&lt;200,"100-200","Over 200")))</f>
        <v>Under 50</v>
      </c>
      <c r="G1469" t="str">
        <f>IF(FurnitureData[[#This Row],[sold]]=0,"No Sales",IF(FurnitureData[[#This Row],[sold]]&lt;=10,"Low Sales",IF(FurnitureData[[#This Row],[sold]]&lt;=50,"Medium Sales","High Sales")))</f>
        <v>Medium Sales</v>
      </c>
      <c r="H1469" s="1">
        <f>IF(FurnitureData[[#This Row],[price]]&gt;0,FurnitureData[[#This Row],[sold]]/FurnitureData[[#This Row],[price]],0)</f>
        <v>0.57295645530939654</v>
      </c>
      <c r="I1469" s="1">
        <f>LEN(FurnitureData[[#This Row],[productTitle]])</f>
        <v>128</v>
      </c>
      <c r="J1469" s="1"/>
    </row>
    <row r="1470" spans="1:10" x14ac:dyDescent="0.3">
      <c r="A1470" s="1" t="s">
        <v>1356</v>
      </c>
      <c r="B1470" s="7">
        <v>11.3</v>
      </c>
      <c r="C1470" s="8">
        <v>10</v>
      </c>
      <c r="D1470" s="1" t="s">
        <v>1813</v>
      </c>
      <c r="E1470" s="5">
        <f>FurnitureData[[#This Row],[price]]*FurnitureData[[#This Row],[sold]]</f>
        <v>113</v>
      </c>
      <c r="F1470" t="str">
        <f>IF(FurnitureData[[#This Row],[price]]&lt;50,"Under 50",IF(FurnitureData[[#This Row],[price]]&lt;100,"50-100",IF(FurnitureData[[#This Row],[price]]&lt;200,"100-200","Over 200")))</f>
        <v>Under 50</v>
      </c>
      <c r="G1470" t="str">
        <f>IF(FurnitureData[[#This Row],[sold]]=0,"No Sales",IF(FurnitureData[[#This Row],[sold]]&lt;=10,"Low Sales",IF(FurnitureData[[#This Row],[sold]]&lt;=50,"Medium Sales","High Sales")))</f>
        <v>Low Sales</v>
      </c>
      <c r="H1470" s="1">
        <f>IF(FurnitureData[[#This Row],[price]]&gt;0,FurnitureData[[#This Row],[sold]]/FurnitureData[[#This Row],[price]],0)</f>
        <v>0.88495575221238931</v>
      </c>
      <c r="I1470" s="1">
        <f>LEN(FurnitureData[[#This Row],[productTitle]])</f>
        <v>126</v>
      </c>
      <c r="J1470" s="1"/>
    </row>
    <row r="1471" spans="1:10" x14ac:dyDescent="0.3">
      <c r="A1471" s="1" t="s">
        <v>1357</v>
      </c>
      <c r="B1471" s="7">
        <v>165.09</v>
      </c>
      <c r="C1471" s="8">
        <v>20</v>
      </c>
      <c r="D1471" s="1" t="s">
        <v>5</v>
      </c>
      <c r="E1471" s="5">
        <f>FurnitureData[[#This Row],[price]]*FurnitureData[[#This Row],[sold]]</f>
        <v>3301.8</v>
      </c>
      <c r="F1471" t="str">
        <f>IF(FurnitureData[[#This Row],[price]]&lt;50,"Under 50",IF(FurnitureData[[#This Row],[price]]&lt;100,"50-100",IF(FurnitureData[[#This Row],[price]]&lt;200,"100-200","Over 200")))</f>
        <v>100-200</v>
      </c>
      <c r="G1471" t="str">
        <f>IF(FurnitureData[[#This Row],[sold]]=0,"No Sales",IF(FurnitureData[[#This Row],[sold]]&lt;=10,"Low Sales",IF(FurnitureData[[#This Row],[sold]]&lt;=50,"Medium Sales","High Sales")))</f>
        <v>Medium Sales</v>
      </c>
      <c r="H1471" s="1">
        <f>IF(FurnitureData[[#This Row],[price]]&gt;0,FurnitureData[[#This Row],[sold]]/FurnitureData[[#This Row],[price]],0)</f>
        <v>0.12114604155309225</v>
      </c>
      <c r="I1471" s="1">
        <f>LEN(FurnitureData[[#This Row],[productTitle]])</f>
        <v>125</v>
      </c>
      <c r="J1471" s="1"/>
    </row>
    <row r="1472" spans="1:10" x14ac:dyDescent="0.3">
      <c r="A1472" s="1" t="s">
        <v>1358</v>
      </c>
      <c r="B1472" s="7">
        <v>273.05</v>
      </c>
      <c r="C1472" s="8">
        <v>1</v>
      </c>
      <c r="D1472" s="1" t="s">
        <v>5</v>
      </c>
      <c r="E1472" s="5">
        <f>FurnitureData[[#This Row],[price]]*FurnitureData[[#This Row],[sold]]</f>
        <v>273.05</v>
      </c>
      <c r="F1472" t="str">
        <f>IF(FurnitureData[[#This Row],[price]]&lt;50,"Under 50",IF(FurnitureData[[#This Row],[price]]&lt;100,"50-100",IF(FurnitureData[[#This Row],[price]]&lt;200,"100-200","Over 200")))</f>
        <v>Over 200</v>
      </c>
      <c r="G1472" t="str">
        <f>IF(FurnitureData[[#This Row],[sold]]=0,"No Sales",IF(FurnitureData[[#This Row],[sold]]&lt;=10,"Low Sales",IF(FurnitureData[[#This Row],[sold]]&lt;=50,"Medium Sales","High Sales")))</f>
        <v>Low Sales</v>
      </c>
      <c r="H1472" s="1">
        <f>IF(FurnitureData[[#This Row],[price]]&gt;0,FurnitureData[[#This Row],[sold]]/FurnitureData[[#This Row],[price]],0)</f>
        <v>3.6623329060611609E-3</v>
      </c>
      <c r="I1472" s="1">
        <f>LEN(FurnitureData[[#This Row],[productTitle]])</f>
        <v>119</v>
      </c>
      <c r="J1472" s="1"/>
    </row>
    <row r="1473" spans="1:10" x14ac:dyDescent="0.3">
      <c r="A1473" s="1" t="s">
        <v>1359</v>
      </c>
      <c r="B1473" s="7">
        <v>34.22</v>
      </c>
      <c r="C1473" s="8">
        <v>41</v>
      </c>
      <c r="D1473" s="1" t="s">
        <v>5</v>
      </c>
      <c r="E1473" s="5">
        <f>FurnitureData[[#This Row],[price]]*FurnitureData[[#This Row],[sold]]</f>
        <v>1403.02</v>
      </c>
      <c r="F1473" t="str">
        <f>IF(FurnitureData[[#This Row],[price]]&lt;50,"Under 50",IF(FurnitureData[[#This Row],[price]]&lt;100,"50-100",IF(FurnitureData[[#This Row],[price]]&lt;200,"100-200","Over 200")))</f>
        <v>Under 50</v>
      </c>
      <c r="G1473" t="str">
        <f>IF(FurnitureData[[#This Row],[sold]]=0,"No Sales",IF(FurnitureData[[#This Row],[sold]]&lt;=10,"Low Sales",IF(FurnitureData[[#This Row],[sold]]&lt;=50,"Medium Sales","High Sales")))</f>
        <v>Medium Sales</v>
      </c>
      <c r="H1473" s="1">
        <f>IF(FurnitureData[[#This Row],[price]]&gt;0,FurnitureData[[#This Row],[sold]]/FurnitureData[[#This Row],[price]],0)</f>
        <v>1.1981297486849796</v>
      </c>
      <c r="I1473" s="1">
        <f>LEN(FurnitureData[[#This Row],[productTitle]])</f>
        <v>107</v>
      </c>
      <c r="J1473" s="1"/>
    </row>
    <row r="1474" spans="1:10" x14ac:dyDescent="0.3">
      <c r="A1474" s="1" t="s">
        <v>1360</v>
      </c>
      <c r="B1474" s="7">
        <v>41.36</v>
      </c>
      <c r="C1474" s="8">
        <v>3</v>
      </c>
      <c r="D1474" s="1" t="s">
        <v>5</v>
      </c>
      <c r="E1474" s="5">
        <f>FurnitureData[[#This Row],[price]]*FurnitureData[[#This Row],[sold]]</f>
        <v>124.08</v>
      </c>
      <c r="F1474" t="str">
        <f>IF(FurnitureData[[#This Row],[price]]&lt;50,"Under 50",IF(FurnitureData[[#This Row],[price]]&lt;100,"50-100",IF(FurnitureData[[#This Row],[price]]&lt;200,"100-200","Over 200")))</f>
        <v>Under 50</v>
      </c>
      <c r="G1474" t="str">
        <f>IF(FurnitureData[[#This Row],[sold]]=0,"No Sales",IF(FurnitureData[[#This Row],[sold]]&lt;=10,"Low Sales",IF(FurnitureData[[#This Row],[sold]]&lt;=50,"Medium Sales","High Sales")))</f>
        <v>Low Sales</v>
      </c>
      <c r="H1474" s="1">
        <f>IF(FurnitureData[[#This Row],[price]]&gt;0,FurnitureData[[#This Row],[sold]]/FurnitureData[[#This Row],[price]],0)</f>
        <v>7.2533849129593805E-2</v>
      </c>
      <c r="I1474" s="1">
        <f>LEN(FurnitureData[[#This Row],[productTitle]])</f>
        <v>119</v>
      </c>
      <c r="J1474" s="1"/>
    </row>
    <row r="1475" spans="1:10" x14ac:dyDescent="0.3">
      <c r="A1475" s="1" t="s">
        <v>1361</v>
      </c>
      <c r="B1475" s="7">
        <v>50.45</v>
      </c>
      <c r="C1475" s="8">
        <v>25</v>
      </c>
      <c r="D1475" s="1" t="s">
        <v>5</v>
      </c>
      <c r="E1475" s="5">
        <f>FurnitureData[[#This Row],[price]]*FurnitureData[[#This Row],[sold]]</f>
        <v>1261.25</v>
      </c>
      <c r="F1475" t="str">
        <f>IF(FurnitureData[[#This Row],[price]]&lt;50,"Under 50",IF(FurnitureData[[#This Row],[price]]&lt;100,"50-100",IF(FurnitureData[[#This Row],[price]]&lt;200,"100-200","Over 200")))</f>
        <v>50-100</v>
      </c>
      <c r="G1475" t="str">
        <f>IF(FurnitureData[[#This Row],[sold]]=0,"No Sales",IF(FurnitureData[[#This Row],[sold]]&lt;=10,"Low Sales",IF(FurnitureData[[#This Row],[sold]]&lt;=50,"Medium Sales","High Sales")))</f>
        <v>Medium Sales</v>
      </c>
      <c r="H1475" s="1">
        <f>IF(FurnitureData[[#This Row],[price]]&gt;0,FurnitureData[[#This Row],[sold]]/FurnitureData[[#This Row],[price]],0)</f>
        <v>0.49554013875123881</v>
      </c>
      <c r="I1475" s="1">
        <f>LEN(FurnitureData[[#This Row],[productTitle]])</f>
        <v>127</v>
      </c>
      <c r="J1475" s="1"/>
    </row>
    <row r="1476" spans="1:10" x14ac:dyDescent="0.3">
      <c r="A1476" s="1" t="s">
        <v>1362</v>
      </c>
      <c r="B1476" s="7">
        <v>388.04</v>
      </c>
      <c r="C1476" s="8">
        <v>4</v>
      </c>
      <c r="D1476" s="1" t="s">
        <v>5</v>
      </c>
      <c r="E1476" s="5">
        <f>FurnitureData[[#This Row],[price]]*FurnitureData[[#This Row],[sold]]</f>
        <v>1552.16</v>
      </c>
      <c r="F1476" t="str">
        <f>IF(FurnitureData[[#This Row],[price]]&lt;50,"Under 50",IF(FurnitureData[[#This Row],[price]]&lt;100,"50-100",IF(FurnitureData[[#This Row],[price]]&lt;200,"100-200","Over 200")))</f>
        <v>Over 200</v>
      </c>
      <c r="G1476" t="str">
        <f>IF(FurnitureData[[#This Row],[sold]]=0,"No Sales",IF(FurnitureData[[#This Row],[sold]]&lt;=10,"Low Sales",IF(FurnitureData[[#This Row],[sold]]&lt;=50,"Medium Sales","High Sales")))</f>
        <v>Low Sales</v>
      </c>
      <c r="H1476" s="1">
        <f>IF(FurnitureData[[#This Row],[price]]&gt;0,FurnitureData[[#This Row],[sold]]/FurnitureData[[#This Row],[price]],0)</f>
        <v>1.0308215647871353E-2</v>
      </c>
      <c r="I1476" s="1">
        <f>LEN(FurnitureData[[#This Row],[productTitle]])</f>
        <v>127</v>
      </c>
      <c r="J1476" s="1"/>
    </row>
    <row r="1477" spans="1:10" x14ac:dyDescent="0.3">
      <c r="A1477" s="1" t="s">
        <v>1363</v>
      </c>
      <c r="B1477" s="7">
        <v>136.21</v>
      </c>
      <c r="C1477" s="8">
        <v>3</v>
      </c>
      <c r="D1477" s="1" t="s">
        <v>5</v>
      </c>
      <c r="E1477" s="5">
        <f>FurnitureData[[#This Row],[price]]*FurnitureData[[#This Row],[sold]]</f>
        <v>408.63</v>
      </c>
      <c r="F1477" t="str">
        <f>IF(FurnitureData[[#This Row],[price]]&lt;50,"Under 50",IF(FurnitureData[[#This Row],[price]]&lt;100,"50-100",IF(FurnitureData[[#This Row],[price]]&lt;200,"100-200","Over 200")))</f>
        <v>100-200</v>
      </c>
      <c r="G1477" t="str">
        <f>IF(FurnitureData[[#This Row],[sold]]=0,"No Sales",IF(FurnitureData[[#This Row],[sold]]&lt;=10,"Low Sales",IF(FurnitureData[[#This Row],[sold]]&lt;=50,"Medium Sales","High Sales")))</f>
        <v>Low Sales</v>
      </c>
      <c r="H1477" s="1">
        <f>IF(FurnitureData[[#This Row],[price]]&gt;0,FurnitureData[[#This Row],[sold]]/FurnitureData[[#This Row],[price]],0)</f>
        <v>2.2024814624476908E-2</v>
      </c>
      <c r="I1477" s="1">
        <f>LEN(FurnitureData[[#This Row],[productTitle]])</f>
        <v>99</v>
      </c>
      <c r="J1477" s="1"/>
    </row>
    <row r="1478" spans="1:10" x14ac:dyDescent="0.3">
      <c r="A1478" s="1" t="s">
        <v>1364</v>
      </c>
      <c r="B1478" s="7">
        <v>647.03</v>
      </c>
      <c r="C1478" s="8">
        <v>24</v>
      </c>
      <c r="D1478" s="1" t="s">
        <v>5</v>
      </c>
      <c r="E1478" s="5">
        <f>FurnitureData[[#This Row],[price]]*FurnitureData[[#This Row],[sold]]</f>
        <v>15528.72</v>
      </c>
      <c r="F1478" t="str">
        <f>IF(FurnitureData[[#This Row],[price]]&lt;50,"Under 50",IF(FurnitureData[[#This Row],[price]]&lt;100,"50-100",IF(FurnitureData[[#This Row],[price]]&lt;200,"100-200","Over 200")))</f>
        <v>Over 200</v>
      </c>
      <c r="G1478" t="str">
        <f>IF(FurnitureData[[#This Row],[sold]]=0,"No Sales",IF(FurnitureData[[#This Row],[sold]]&lt;=10,"Low Sales",IF(FurnitureData[[#This Row],[sold]]&lt;=50,"Medium Sales","High Sales")))</f>
        <v>Medium Sales</v>
      </c>
      <c r="H1478" s="1">
        <f>IF(FurnitureData[[#This Row],[price]]&gt;0,FurnitureData[[#This Row],[sold]]/FurnitureData[[#This Row],[price]],0)</f>
        <v>3.7092561395916726E-2</v>
      </c>
      <c r="I1478" s="1">
        <f>LEN(FurnitureData[[#This Row],[productTitle]])</f>
        <v>117</v>
      </c>
      <c r="J1478" s="1"/>
    </row>
    <row r="1479" spans="1:10" x14ac:dyDescent="0.3">
      <c r="A1479" s="1" t="s">
        <v>1365</v>
      </c>
      <c r="B1479" s="7">
        <v>83.6</v>
      </c>
      <c r="C1479" s="8">
        <v>13</v>
      </c>
      <c r="D1479" s="1" t="s">
        <v>5</v>
      </c>
      <c r="E1479" s="5">
        <f>FurnitureData[[#This Row],[price]]*FurnitureData[[#This Row],[sold]]</f>
        <v>1086.8</v>
      </c>
      <c r="F1479" t="str">
        <f>IF(FurnitureData[[#This Row],[price]]&lt;50,"Under 50",IF(FurnitureData[[#This Row],[price]]&lt;100,"50-100",IF(FurnitureData[[#This Row],[price]]&lt;200,"100-200","Over 200")))</f>
        <v>50-100</v>
      </c>
      <c r="G1479" t="str">
        <f>IF(FurnitureData[[#This Row],[sold]]=0,"No Sales",IF(FurnitureData[[#This Row],[sold]]&lt;=10,"Low Sales",IF(FurnitureData[[#This Row],[sold]]&lt;=50,"Medium Sales","High Sales")))</f>
        <v>Medium Sales</v>
      </c>
      <c r="H1479" s="1">
        <f>IF(FurnitureData[[#This Row],[price]]&gt;0,FurnitureData[[#This Row],[sold]]/FurnitureData[[#This Row],[price]],0)</f>
        <v>0.15550239234449761</v>
      </c>
      <c r="I1479" s="1">
        <f>LEN(FurnitureData[[#This Row],[productTitle]])</f>
        <v>116</v>
      </c>
      <c r="J1479" s="1"/>
    </row>
    <row r="1480" spans="1:10" x14ac:dyDescent="0.3">
      <c r="A1480" s="1" t="s">
        <v>1366</v>
      </c>
      <c r="B1480" s="7">
        <v>58.09</v>
      </c>
      <c r="C1480" s="8">
        <v>2</v>
      </c>
      <c r="D1480" s="1" t="s">
        <v>5</v>
      </c>
      <c r="E1480" s="5">
        <f>FurnitureData[[#This Row],[price]]*FurnitureData[[#This Row],[sold]]</f>
        <v>116.18</v>
      </c>
      <c r="F1480" t="str">
        <f>IF(FurnitureData[[#This Row],[price]]&lt;50,"Under 50",IF(FurnitureData[[#This Row],[price]]&lt;100,"50-100",IF(FurnitureData[[#This Row],[price]]&lt;200,"100-200","Over 200")))</f>
        <v>50-100</v>
      </c>
      <c r="G1480" t="str">
        <f>IF(FurnitureData[[#This Row],[sold]]=0,"No Sales",IF(FurnitureData[[#This Row],[sold]]&lt;=10,"Low Sales",IF(FurnitureData[[#This Row],[sold]]&lt;=50,"Medium Sales","High Sales")))</f>
        <v>Low Sales</v>
      </c>
      <c r="H1480" s="1">
        <f>IF(FurnitureData[[#This Row],[price]]&gt;0,FurnitureData[[#This Row],[sold]]/FurnitureData[[#This Row],[price]],0)</f>
        <v>3.4429333792391117E-2</v>
      </c>
      <c r="I1480" s="1">
        <f>LEN(FurnitureData[[#This Row],[productTitle]])</f>
        <v>101</v>
      </c>
      <c r="J1480" s="1"/>
    </row>
    <row r="1481" spans="1:10" x14ac:dyDescent="0.3">
      <c r="A1481" s="1" t="s">
        <v>1367</v>
      </c>
      <c r="B1481" s="7">
        <v>196.44</v>
      </c>
      <c r="C1481" s="8">
        <v>10</v>
      </c>
      <c r="D1481" s="1" t="s">
        <v>5</v>
      </c>
      <c r="E1481" s="5">
        <f>FurnitureData[[#This Row],[price]]*FurnitureData[[#This Row],[sold]]</f>
        <v>1964.4</v>
      </c>
      <c r="F1481" t="str">
        <f>IF(FurnitureData[[#This Row],[price]]&lt;50,"Under 50",IF(FurnitureData[[#This Row],[price]]&lt;100,"50-100",IF(FurnitureData[[#This Row],[price]]&lt;200,"100-200","Over 200")))</f>
        <v>100-200</v>
      </c>
      <c r="G1481" t="str">
        <f>IF(FurnitureData[[#This Row],[sold]]=0,"No Sales",IF(FurnitureData[[#This Row],[sold]]&lt;=10,"Low Sales",IF(FurnitureData[[#This Row],[sold]]&lt;=50,"Medium Sales","High Sales")))</f>
        <v>Low Sales</v>
      </c>
      <c r="H1481" s="1">
        <f>IF(FurnitureData[[#This Row],[price]]&gt;0,FurnitureData[[#This Row],[sold]]/FurnitureData[[#This Row],[price]],0)</f>
        <v>5.0906129097943391E-2</v>
      </c>
      <c r="I1481" s="1">
        <f>LEN(FurnitureData[[#This Row],[productTitle]])</f>
        <v>128</v>
      </c>
      <c r="J1481" s="1"/>
    </row>
    <row r="1482" spans="1:10" x14ac:dyDescent="0.3">
      <c r="A1482" s="1" t="s">
        <v>1368</v>
      </c>
      <c r="B1482" s="7">
        <v>52.33</v>
      </c>
      <c r="C1482" s="8">
        <v>1</v>
      </c>
      <c r="D1482" s="1" t="s">
        <v>5</v>
      </c>
      <c r="E1482" s="5">
        <f>FurnitureData[[#This Row],[price]]*FurnitureData[[#This Row],[sold]]</f>
        <v>52.33</v>
      </c>
      <c r="F1482" t="str">
        <f>IF(FurnitureData[[#This Row],[price]]&lt;50,"Under 50",IF(FurnitureData[[#This Row],[price]]&lt;100,"50-100",IF(FurnitureData[[#This Row],[price]]&lt;200,"100-200","Over 200")))</f>
        <v>50-100</v>
      </c>
      <c r="G1482" t="str">
        <f>IF(FurnitureData[[#This Row],[sold]]=0,"No Sales",IF(FurnitureData[[#This Row],[sold]]&lt;=10,"Low Sales",IF(FurnitureData[[#This Row],[sold]]&lt;=50,"Medium Sales","High Sales")))</f>
        <v>Low Sales</v>
      </c>
      <c r="H1482" s="1">
        <f>IF(FurnitureData[[#This Row],[price]]&gt;0,FurnitureData[[#This Row],[sold]]/FurnitureData[[#This Row],[price]],0)</f>
        <v>1.910949742021785E-2</v>
      </c>
      <c r="I1482" s="1">
        <f>LEN(FurnitureData[[#This Row],[productTitle]])</f>
        <v>123</v>
      </c>
      <c r="J1482" s="1"/>
    </row>
    <row r="1483" spans="1:10" x14ac:dyDescent="0.3">
      <c r="A1483" s="1" t="s">
        <v>1369</v>
      </c>
      <c r="B1483" s="7">
        <v>112.51</v>
      </c>
      <c r="C1483" s="8">
        <v>2</v>
      </c>
      <c r="D1483" s="1" t="s">
        <v>5</v>
      </c>
      <c r="E1483" s="5">
        <f>FurnitureData[[#This Row],[price]]*FurnitureData[[#This Row],[sold]]</f>
        <v>225.02</v>
      </c>
      <c r="F1483" t="str">
        <f>IF(FurnitureData[[#This Row],[price]]&lt;50,"Under 50",IF(FurnitureData[[#This Row],[price]]&lt;100,"50-100",IF(FurnitureData[[#This Row],[price]]&lt;200,"100-200","Over 200")))</f>
        <v>100-200</v>
      </c>
      <c r="G1483" t="str">
        <f>IF(FurnitureData[[#This Row],[sold]]=0,"No Sales",IF(FurnitureData[[#This Row],[sold]]&lt;=10,"Low Sales",IF(FurnitureData[[#This Row],[sold]]&lt;=50,"Medium Sales","High Sales")))</f>
        <v>Low Sales</v>
      </c>
      <c r="H1483" s="1">
        <f>IF(FurnitureData[[#This Row],[price]]&gt;0,FurnitureData[[#This Row],[sold]]/FurnitureData[[#This Row],[price]],0)</f>
        <v>1.7776197671318106E-2</v>
      </c>
      <c r="I1483" s="1">
        <f>LEN(FurnitureData[[#This Row],[productTitle]])</f>
        <v>124</v>
      </c>
      <c r="J1483" s="1"/>
    </row>
    <row r="1484" spans="1:10" x14ac:dyDescent="0.3">
      <c r="A1484" s="1" t="s">
        <v>1370</v>
      </c>
      <c r="B1484" s="7">
        <v>159.18</v>
      </c>
      <c r="C1484" s="8">
        <v>9</v>
      </c>
      <c r="D1484" s="1" t="s">
        <v>5</v>
      </c>
      <c r="E1484" s="5">
        <f>FurnitureData[[#This Row],[price]]*FurnitureData[[#This Row],[sold]]</f>
        <v>1432.6200000000001</v>
      </c>
      <c r="F1484" t="str">
        <f>IF(FurnitureData[[#This Row],[price]]&lt;50,"Under 50",IF(FurnitureData[[#This Row],[price]]&lt;100,"50-100",IF(FurnitureData[[#This Row],[price]]&lt;200,"100-200","Over 200")))</f>
        <v>100-200</v>
      </c>
      <c r="G1484" t="str">
        <f>IF(FurnitureData[[#This Row],[sold]]=0,"No Sales",IF(FurnitureData[[#This Row],[sold]]&lt;=10,"Low Sales",IF(FurnitureData[[#This Row],[sold]]&lt;=50,"Medium Sales","High Sales")))</f>
        <v>Low Sales</v>
      </c>
      <c r="H1484" s="1">
        <f>IF(FurnitureData[[#This Row],[price]]&gt;0,FurnitureData[[#This Row],[sold]]/FurnitureData[[#This Row],[price]],0)</f>
        <v>5.6539766302299281E-2</v>
      </c>
      <c r="I1484" s="1">
        <f>LEN(FurnitureData[[#This Row],[productTitle]])</f>
        <v>127</v>
      </c>
      <c r="J1484" s="1"/>
    </row>
    <row r="1485" spans="1:10" x14ac:dyDescent="0.3">
      <c r="A1485" s="1" t="s">
        <v>1371</v>
      </c>
      <c r="B1485" s="7">
        <v>6.08</v>
      </c>
      <c r="C1485" s="8">
        <v>3</v>
      </c>
      <c r="D1485" s="1" t="s">
        <v>5</v>
      </c>
      <c r="E1485" s="5">
        <f>FurnitureData[[#This Row],[price]]*FurnitureData[[#This Row],[sold]]</f>
        <v>18.240000000000002</v>
      </c>
      <c r="F1485" t="str">
        <f>IF(FurnitureData[[#This Row],[price]]&lt;50,"Under 50",IF(FurnitureData[[#This Row],[price]]&lt;100,"50-100",IF(FurnitureData[[#This Row],[price]]&lt;200,"100-200","Over 200")))</f>
        <v>Under 50</v>
      </c>
      <c r="G1485" t="str">
        <f>IF(FurnitureData[[#This Row],[sold]]=0,"No Sales",IF(FurnitureData[[#This Row],[sold]]&lt;=10,"Low Sales",IF(FurnitureData[[#This Row],[sold]]&lt;=50,"Medium Sales","High Sales")))</f>
        <v>Low Sales</v>
      </c>
      <c r="H1485" s="1">
        <f>IF(FurnitureData[[#This Row],[price]]&gt;0,FurnitureData[[#This Row],[sold]]/FurnitureData[[#This Row],[price]],0)</f>
        <v>0.49342105263157893</v>
      </c>
      <c r="I1485" s="1">
        <f>LEN(FurnitureData[[#This Row],[productTitle]])</f>
        <v>111</v>
      </c>
      <c r="J1485" s="1"/>
    </row>
    <row r="1486" spans="1:10" x14ac:dyDescent="0.3">
      <c r="A1486" s="1" t="s">
        <v>1372</v>
      </c>
      <c r="B1486" s="7">
        <v>89.61</v>
      </c>
      <c r="C1486" s="8">
        <v>4</v>
      </c>
      <c r="D1486" s="1" t="s">
        <v>5</v>
      </c>
      <c r="E1486" s="5">
        <f>FurnitureData[[#This Row],[price]]*FurnitureData[[#This Row],[sold]]</f>
        <v>358.44</v>
      </c>
      <c r="F1486" t="str">
        <f>IF(FurnitureData[[#This Row],[price]]&lt;50,"Under 50",IF(FurnitureData[[#This Row],[price]]&lt;100,"50-100",IF(FurnitureData[[#This Row],[price]]&lt;200,"100-200","Over 200")))</f>
        <v>50-100</v>
      </c>
      <c r="G1486" t="str">
        <f>IF(FurnitureData[[#This Row],[sold]]=0,"No Sales",IF(FurnitureData[[#This Row],[sold]]&lt;=10,"Low Sales",IF(FurnitureData[[#This Row],[sold]]&lt;=50,"Medium Sales","High Sales")))</f>
        <v>Low Sales</v>
      </c>
      <c r="H1486" s="1">
        <f>IF(FurnitureData[[#This Row],[price]]&gt;0,FurnitureData[[#This Row],[sold]]/FurnitureData[[#This Row],[price]],0)</f>
        <v>4.4637875237138712E-2</v>
      </c>
      <c r="I1486" s="1">
        <f>LEN(FurnitureData[[#This Row],[productTitle]])</f>
        <v>111</v>
      </c>
      <c r="J1486" s="1"/>
    </row>
    <row r="1487" spans="1:10" x14ac:dyDescent="0.3">
      <c r="A1487" s="1" t="s">
        <v>1373</v>
      </c>
      <c r="B1487" s="7">
        <v>102.14</v>
      </c>
      <c r="C1487" s="8">
        <v>2</v>
      </c>
      <c r="D1487" s="1" t="s">
        <v>5</v>
      </c>
      <c r="E1487" s="5">
        <f>FurnitureData[[#This Row],[price]]*FurnitureData[[#This Row],[sold]]</f>
        <v>204.28</v>
      </c>
      <c r="F1487" t="str">
        <f>IF(FurnitureData[[#This Row],[price]]&lt;50,"Under 50",IF(FurnitureData[[#This Row],[price]]&lt;100,"50-100",IF(FurnitureData[[#This Row],[price]]&lt;200,"100-200","Over 200")))</f>
        <v>100-200</v>
      </c>
      <c r="G1487" t="str">
        <f>IF(FurnitureData[[#This Row],[sold]]=0,"No Sales",IF(FurnitureData[[#This Row],[sold]]&lt;=10,"Low Sales",IF(FurnitureData[[#This Row],[sold]]&lt;=50,"Medium Sales","High Sales")))</f>
        <v>Low Sales</v>
      </c>
      <c r="H1487" s="1">
        <f>IF(FurnitureData[[#This Row],[price]]&gt;0,FurnitureData[[#This Row],[sold]]/FurnitureData[[#This Row],[price]],0)</f>
        <v>1.9580967299784608E-2</v>
      </c>
      <c r="I1487" s="1">
        <f>LEN(FurnitureData[[#This Row],[productTitle]])</f>
        <v>126</v>
      </c>
      <c r="J1487" s="1"/>
    </row>
    <row r="1488" spans="1:10" x14ac:dyDescent="0.3">
      <c r="A1488" s="1" t="s">
        <v>1374</v>
      </c>
      <c r="B1488" s="7">
        <v>5.43</v>
      </c>
      <c r="C1488" s="8">
        <v>38</v>
      </c>
      <c r="D1488" s="1" t="s">
        <v>5</v>
      </c>
      <c r="E1488" s="5">
        <f>FurnitureData[[#This Row],[price]]*FurnitureData[[#This Row],[sold]]</f>
        <v>206.33999999999997</v>
      </c>
      <c r="F1488" t="str">
        <f>IF(FurnitureData[[#This Row],[price]]&lt;50,"Under 50",IF(FurnitureData[[#This Row],[price]]&lt;100,"50-100",IF(FurnitureData[[#This Row],[price]]&lt;200,"100-200","Over 200")))</f>
        <v>Under 50</v>
      </c>
      <c r="G1488" t="str">
        <f>IF(FurnitureData[[#This Row],[sold]]=0,"No Sales",IF(FurnitureData[[#This Row],[sold]]&lt;=10,"Low Sales",IF(FurnitureData[[#This Row],[sold]]&lt;=50,"Medium Sales","High Sales")))</f>
        <v>Medium Sales</v>
      </c>
      <c r="H1488" s="1">
        <f>IF(FurnitureData[[#This Row],[price]]&gt;0,FurnitureData[[#This Row],[sold]]/FurnitureData[[#This Row],[price]],0)</f>
        <v>6.9981583793738498</v>
      </c>
      <c r="I1488" s="1">
        <f>LEN(FurnitureData[[#This Row],[productTitle]])</f>
        <v>98</v>
      </c>
      <c r="J1488" s="1"/>
    </row>
    <row r="1489" spans="1:10" x14ac:dyDescent="0.3">
      <c r="A1489" s="1" t="s">
        <v>1375</v>
      </c>
      <c r="B1489" s="7">
        <v>91.83</v>
      </c>
      <c r="C1489" s="8">
        <v>2</v>
      </c>
      <c r="D1489" s="1" t="s">
        <v>5</v>
      </c>
      <c r="E1489" s="5">
        <f>FurnitureData[[#This Row],[price]]*FurnitureData[[#This Row],[sold]]</f>
        <v>183.66</v>
      </c>
      <c r="F1489" t="str">
        <f>IF(FurnitureData[[#This Row],[price]]&lt;50,"Under 50",IF(FurnitureData[[#This Row],[price]]&lt;100,"50-100",IF(FurnitureData[[#This Row],[price]]&lt;200,"100-200","Over 200")))</f>
        <v>50-100</v>
      </c>
      <c r="G1489" t="str">
        <f>IF(FurnitureData[[#This Row],[sold]]=0,"No Sales",IF(FurnitureData[[#This Row],[sold]]&lt;=10,"Low Sales",IF(FurnitureData[[#This Row],[sold]]&lt;=50,"Medium Sales","High Sales")))</f>
        <v>Low Sales</v>
      </c>
      <c r="H1489" s="1">
        <f>IF(FurnitureData[[#This Row],[price]]&gt;0,FurnitureData[[#This Row],[sold]]/FurnitureData[[#This Row],[price]],0)</f>
        <v>2.1779374931939453E-2</v>
      </c>
      <c r="I1489" s="1">
        <f>LEN(FurnitureData[[#This Row],[productTitle]])</f>
        <v>119</v>
      </c>
      <c r="J1489" s="1"/>
    </row>
    <row r="1490" spans="1:10" x14ac:dyDescent="0.3">
      <c r="A1490" s="1" t="s">
        <v>1376</v>
      </c>
      <c r="B1490" s="7">
        <v>39.549999999999997</v>
      </c>
      <c r="C1490" s="8">
        <v>1</v>
      </c>
      <c r="D1490" s="1" t="s">
        <v>5</v>
      </c>
      <c r="E1490" s="5">
        <f>FurnitureData[[#This Row],[price]]*FurnitureData[[#This Row],[sold]]</f>
        <v>39.549999999999997</v>
      </c>
      <c r="F1490" t="str">
        <f>IF(FurnitureData[[#This Row],[price]]&lt;50,"Under 50",IF(FurnitureData[[#This Row],[price]]&lt;100,"50-100",IF(FurnitureData[[#This Row],[price]]&lt;200,"100-200","Over 200")))</f>
        <v>Under 50</v>
      </c>
      <c r="G1490" t="str">
        <f>IF(FurnitureData[[#This Row],[sold]]=0,"No Sales",IF(FurnitureData[[#This Row],[sold]]&lt;=10,"Low Sales",IF(FurnitureData[[#This Row],[sold]]&lt;=50,"Medium Sales","High Sales")))</f>
        <v>Low Sales</v>
      </c>
      <c r="H1490" s="1">
        <f>IF(FurnitureData[[#This Row],[price]]&gt;0,FurnitureData[[#This Row],[sold]]/FurnitureData[[#This Row],[price]],0)</f>
        <v>2.5284450063211127E-2</v>
      </c>
      <c r="I1490" s="1">
        <f>LEN(FurnitureData[[#This Row],[productTitle]])</f>
        <v>126</v>
      </c>
      <c r="J1490" s="1"/>
    </row>
    <row r="1491" spans="1:10" x14ac:dyDescent="0.3">
      <c r="A1491" s="1" t="s">
        <v>1377</v>
      </c>
      <c r="B1491" s="7">
        <v>66.040000000000006</v>
      </c>
      <c r="C1491" s="8">
        <v>20</v>
      </c>
      <c r="D1491" s="1" t="s">
        <v>1855</v>
      </c>
      <c r="E1491" s="5">
        <f>FurnitureData[[#This Row],[price]]*FurnitureData[[#This Row],[sold]]</f>
        <v>1320.8000000000002</v>
      </c>
      <c r="F1491" t="str">
        <f>IF(FurnitureData[[#This Row],[price]]&lt;50,"Under 50",IF(FurnitureData[[#This Row],[price]]&lt;100,"50-100",IF(FurnitureData[[#This Row],[price]]&lt;200,"100-200","Over 200")))</f>
        <v>50-100</v>
      </c>
      <c r="G1491" t="str">
        <f>IF(FurnitureData[[#This Row],[sold]]=0,"No Sales",IF(FurnitureData[[#This Row],[sold]]&lt;=10,"Low Sales",IF(FurnitureData[[#This Row],[sold]]&lt;=50,"Medium Sales","High Sales")))</f>
        <v>Medium Sales</v>
      </c>
      <c r="H1491" s="1">
        <f>IF(FurnitureData[[#This Row],[price]]&gt;0,FurnitureData[[#This Row],[sold]]/FurnitureData[[#This Row],[price]],0)</f>
        <v>0.30284675953967288</v>
      </c>
      <c r="I1491" s="1">
        <f>LEN(FurnitureData[[#This Row],[productTitle]])</f>
        <v>126</v>
      </c>
      <c r="J1491" s="1"/>
    </row>
    <row r="1492" spans="1:10" x14ac:dyDescent="0.3">
      <c r="A1492" s="1" t="s">
        <v>1378</v>
      </c>
      <c r="B1492" s="7">
        <v>78.849999999999994</v>
      </c>
      <c r="C1492" s="8">
        <v>16</v>
      </c>
      <c r="D1492" s="1" t="s">
        <v>5</v>
      </c>
      <c r="E1492" s="5">
        <f>FurnitureData[[#This Row],[price]]*FurnitureData[[#This Row],[sold]]</f>
        <v>1261.5999999999999</v>
      </c>
      <c r="F1492" t="str">
        <f>IF(FurnitureData[[#This Row],[price]]&lt;50,"Under 50",IF(FurnitureData[[#This Row],[price]]&lt;100,"50-100",IF(FurnitureData[[#This Row],[price]]&lt;200,"100-200","Over 200")))</f>
        <v>50-100</v>
      </c>
      <c r="G1492" t="str">
        <f>IF(FurnitureData[[#This Row],[sold]]=0,"No Sales",IF(FurnitureData[[#This Row],[sold]]&lt;=10,"Low Sales",IF(FurnitureData[[#This Row],[sold]]&lt;=50,"Medium Sales","High Sales")))</f>
        <v>Medium Sales</v>
      </c>
      <c r="H1492" s="1">
        <f>IF(FurnitureData[[#This Row],[price]]&gt;0,FurnitureData[[#This Row],[sold]]/FurnitureData[[#This Row],[price]],0)</f>
        <v>0.20291693088142043</v>
      </c>
      <c r="I1492" s="1">
        <f>LEN(FurnitureData[[#This Row],[productTitle]])</f>
        <v>126</v>
      </c>
      <c r="J1492" s="1"/>
    </row>
    <row r="1493" spans="1:10" x14ac:dyDescent="0.3">
      <c r="A1493" s="1" t="s">
        <v>1379</v>
      </c>
      <c r="B1493" s="7">
        <v>136.18</v>
      </c>
      <c r="C1493" s="8">
        <v>6</v>
      </c>
      <c r="D1493" s="1" t="s">
        <v>5</v>
      </c>
      <c r="E1493" s="5">
        <f>FurnitureData[[#This Row],[price]]*FurnitureData[[#This Row],[sold]]</f>
        <v>817.08</v>
      </c>
      <c r="F1493" t="str">
        <f>IF(FurnitureData[[#This Row],[price]]&lt;50,"Under 50",IF(FurnitureData[[#This Row],[price]]&lt;100,"50-100",IF(FurnitureData[[#This Row],[price]]&lt;200,"100-200","Over 200")))</f>
        <v>100-200</v>
      </c>
      <c r="G1493" t="str">
        <f>IF(FurnitureData[[#This Row],[sold]]=0,"No Sales",IF(FurnitureData[[#This Row],[sold]]&lt;=10,"Low Sales",IF(FurnitureData[[#This Row],[sold]]&lt;=50,"Medium Sales","High Sales")))</f>
        <v>Low Sales</v>
      </c>
      <c r="H1493" s="1">
        <f>IF(FurnitureData[[#This Row],[price]]&gt;0,FurnitureData[[#This Row],[sold]]/FurnitureData[[#This Row],[price]],0)</f>
        <v>4.4059333235423701E-2</v>
      </c>
      <c r="I1493" s="1">
        <f>LEN(FurnitureData[[#This Row],[productTitle]])</f>
        <v>98</v>
      </c>
      <c r="J1493" s="1"/>
    </row>
    <row r="1494" spans="1:10" x14ac:dyDescent="0.3">
      <c r="A1494" s="1" t="s">
        <v>1379</v>
      </c>
      <c r="B1494" s="7">
        <v>136.18</v>
      </c>
      <c r="C1494" s="8">
        <v>6</v>
      </c>
      <c r="D1494" s="1" t="s">
        <v>5</v>
      </c>
      <c r="E1494" s="5">
        <f>FurnitureData[[#This Row],[price]]*FurnitureData[[#This Row],[sold]]</f>
        <v>817.08</v>
      </c>
      <c r="F1494" t="str">
        <f>IF(FurnitureData[[#This Row],[price]]&lt;50,"Under 50",IF(FurnitureData[[#This Row],[price]]&lt;100,"50-100",IF(FurnitureData[[#This Row],[price]]&lt;200,"100-200","Over 200")))</f>
        <v>100-200</v>
      </c>
      <c r="G1494" t="str">
        <f>IF(FurnitureData[[#This Row],[sold]]=0,"No Sales",IF(FurnitureData[[#This Row],[sold]]&lt;=10,"Low Sales",IF(FurnitureData[[#This Row],[sold]]&lt;=50,"Medium Sales","High Sales")))</f>
        <v>Low Sales</v>
      </c>
      <c r="H1494" s="1">
        <f>IF(FurnitureData[[#This Row],[price]]&gt;0,FurnitureData[[#This Row],[sold]]/FurnitureData[[#This Row],[price]],0)</f>
        <v>4.4059333235423701E-2</v>
      </c>
      <c r="I1494" s="1">
        <f>LEN(FurnitureData[[#This Row],[productTitle]])</f>
        <v>98</v>
      </c>
      <c r="J1494" s="1"/>
    </row>
    <row r="1495" spans="1:10" x14ac:dyDescent="0.3">
      <c r="A1495" s="1" t="s">
        <v>1380</v>
      </c>
      <c r="B1495" s="7">
        <v>244.72</v>
      </c>
      <c r="C1495" s="8">
        <v>7</v>
      </c>
      <c r="D1495" s="1" t="s">
        <v>5</v>
      </c>
      <c r="E1495" s="5">
        <f>FurnitureData[[#This Row],[price]]*FurnitureData[[#This Row],[sold]]</f>
        <v>1713.04</v>
      </c>
      <c r="F1495" t="str">
        <f>IF(FurnitureData[[#This Row],[price]]&lt;50,"Under 50",IF(FurnitureData[[#This Row],[price]]&lt;100,"50-100",IF(FurnitureData[[#This Row],[price]]&lt;200,"100-200","Over 200")))</f>
        <v>Over 200</v>
      </c>
      <c r="G1495" t="str">
        <f>IF(FurnitureData[[#This Row],[sold]]=0,"No Sales",IF(FurnitureData[[#This Row],[sold]]&lt;=10,"Low Sales",IF(FurnitureData[[#This Row],[sold]]&lt;=50,"Medium Sales","High Sales")))</f>
        <v>Low Sales</v>
      </c>
      <c r="H1495" s="1">
        <f>IF(FurnitureData[[#This Row],[price]]&gt;0,FurnitureData[[#This Row],[sold]]/FurnitureData[[#This Row],[price]],0)</f>
        <v>2.8604118993135013E-2</v>
      </c>
      <c r="I1495" s="1">
        <f>LEN(FurnitureData[[#This Row],[productTitle]])</f>
        <v>128</v>
      </c>
      <c r="J1495" s="1"/>
    </row>
    <row r="1496" spans="1:10" x14ac:dyDescent="0.3">
      <c r="A1496" s="1" t="s">
        <v>1381</v>
      </c>
      <c r="B1496" s="7">
        <v>68.59</v>
      </c>
      <c r="C1496" s="8">
        <v>2</v>
      </c>
      <c r="D1496" s="1" t="s">
        <v>5</v>
      </c>
      <c r="E1496" s="5">
        <f>FurnitureData[[#This Row],[price]]*FurnitureData[[#This Row],[sold]]</f>
        <v>137.18</v>
      </c>
      <c r="F1496" t="str">
        <f>IF(FurnitureData[[#This Row],[price]]&lt;50,"Under 50",IF(FurnitureData[[#This Row],[price]]&lt;100,"50-100",IF(FurnitureData[[#This Row],[price]]&lt;200,"100-200","Over 200")))</f>
        <v>50-100</v>
      </c>
      <c r="G1496" t="str">
        <f>IF(FurnitureData[[#This Row],[sold]]=0,"No Sales",IF(FurnitureData[[#This Row],[sold]]&lt;=10,"Low Sales",IF(FurnitureData[[#This Row],[sold]]&lt;=50,"Medium Sales","High Sales")))</f>
        <v>Low Sales</v>
      </c>
      <c r="H1496" s="1">
        <f>IF(FurnitureData[[#This Row],[price]]&gt;0,FurnitureData[[#This Row],[sold]]/FurnitureData[[#This Row],[price]],0)</f>
        <v>2.9158769499927101E-2</v>
      </c>
      <c r="I1496" s="1">
        <f>LEN(FurnitureData[[#This Row],[productTitle]])</f>
        <v>124</v>
      </c>
      <c r="J1496" s="1"/>
    </row>
    <row r="1497" spans="1:10" x14ac:dyDescent="0.3">
      <c r="A1497" s="1" t="s">
        <v>1382</v>
      </c>
      <c r="B1497" s="7">
        <v>3.79</v>
      </c>
      <c r="C1497" s="8">
        <v>43</v>
      </c>
      <c r="D1497" s="1" t="s">
        <v>5</v>
      </c>
      <c r="E1497" s="5">
        <f>FurnitureData[[#This Row],[price]]*FurnitureData[[#This Row],[sold]]</f>
        <v>162.97</v>
      </c>
      <c r="F1497" t="str">
        <f>IF(FurnitureData[[#This Row],[price]]&lt;50,"Under 50",IF(FurnitureData[[#This Row],[price]]&lt;100,"50-100",IF(FurnitureData[[#This Row],[price]]&lt;200,"100-200","Over 200")))</f>
        <v>Under 50</v>
      </c>
      <c r="G1497" t="str">
        <f>IF(FurnitureData[[#This Row],[sold]]=0,"No Sales",IF(FurnitureData[[#This Row],[sold]]&lt;=10,"Low Sales",IF(FurnitureData[[#This Row],[sold]]&lt;=50,"Medium Sales","High Sales")))</f>
        <v>Medium Sales</v>
      </c>
      <c r="H1497" s="1">
        <f>IF(FurnitureData[[#This Row],[price]]&gt;0,FurnitureData[[#This Row],[sold]]/FurnitureData[[#This Row],[price]],0)</f>
        <v>11.345646437994723</v>
      </c>
      <c r="I1497" s="1">
        <f>LEN(FurnitureData[[#This Row],[productTitle]])</f>
        <v>122</v>
      </c>
      <c r="J1497" s="1"/>
    </row>
    <row r="1498" spans="1:10" x14ac:dyDescent="0.3">
      <c r="A1498" s="1" t="s">
        <v>1383</v>
      </c>
      <c r="B1498" s="7">
        <v>40.6</v>
      </c>
      <c r="C1498" s="8">
        <v>10</v>
      </c>
      <c r="D1498" s="1" t="s">
        <v>5</v>
      </c>
      <c r="E1498" s="5">
        <f>FurnitureData[[#This Row],[price]]*FurnitureData[[#This Row],[sold]]</f>
        <v>406</v>
      </c>
      <c r="F1498" t="str">
        <f>IF(FurnitureData[[#This Row],[price]]&lt;50,"Under 50",IF(FurnitureData[[#This Row],[price]]&lt;100,"50-100",IF(FurnitureData[[#This Row],[price]]&lt;200,"100-200","Over 200")))</f>
        <v>Under 50</v>
      </c>
      <c r="G1498" t="str">
        <f>IF(FurnitureData[[#This Row],[sold]]=0,"No Sales",IF(FurnitureData[[#This Row],[sold]]&lt;=10,"Low Sales",IF(FurnitureData[[#This Row],[sold]]&lt;=50,"Medium Sales","High Sales")))</f>
        <v>Low Sales</v>
      </c>
      <c r="H1498" s="1">
        <f>IF(FurnitureData[[#This Row],[price]]&gt;0,FurnitureData[[#This Row],[sold]]/FurnitureData[[#This Row],[price]],0)</f>
        <v>0.24630541871921183</v>
      </c>
      <c r="I1498" s="1">
        <f>LEN(FurnitureData[[#This Row],[productTitle]])</f>
        <v>125</v>
      </c>
      <c r="J1498" s="1"/>
    </row>
    <row r="1499" spans="1:10" x14ac:dyDescent="0.3">
      <c r="A1499" s="1" t="s">
        <v>1384</v>
      </c>
      <c r="B1499" s="7">
        <v>104.68</v>
      </c>
      <c r="C1499" s="8">
        <v>2</v>
      </c>
      <c r="D1499" s="1" t="s">
        <v>5</v>
      </c>
      <c r="E1499" s="5">
        <f>FurnitureData[[#This Row],[price]]*FurnitureData[[#This Row],[sold]]</f>
        <v>209.36</v>
      </c>
      <c r="F1499" t="str">
        <f>IF(FurnitureData[[#This Row],[price]]&lt;50,"Under 50",IF(FurnitureData[[#This Row],[price]]&lt;100,"50-100",IF(FurnitureData[[#This Row],[price]]&lt;200,"100-200","Over 200")))</f>
        <v>100-200</v>
      </c>
      <c r="G1499" t="str">
        <f>IF(FurnitureData[[#This Row],[sold]]=0,"No Sales",IF(FurnitureData[[#This Row],[sold]]&lt;=10,"Low Sales",IF(FurnitureData[[#This Row],[sold]]&lt;=50,"Medium Sales","High Sales")))</f>
        <v>Low Sales</v>
      </c>
      <c r="H1499" s="1">
        <f>IF(FurnitureData[[#This Row],[price]]&gt;0,FurnitureData[[#This Row],[sold]]/FurnitureData[[#This Row],[price]],0)</f>
        <v>1.910584638899503E-2</v>
      </c>
      <c r="I1499" s="1">
        <f>LEN(FurnitureData[[#This Row],[productTitle]])</f>
        <v>117</v>
      </c>
      <c r="J1499" s="1"/>
    </row>
    <row r="1500" spans="1:10" x14ac:dyDescent="0.3">
      <c r="A1500" s="1" t="s">
        <v>1385</v>
      </c>
      <c r="B1500" s="7">
        <v>0.99</v>
      </c>
      <c r="C1500" s="8">
        <v>32</v>
      </c>
      <c r="D1500" s="1" t="s">
        <v>5</v>
      </c>
      <c r="E1500" s="5">
        <f>FurnitureData[[#This Row],[price]]*FurnitureData[[#This Row],[sold]]</f>
        <v>31.68</v>
      </c>
      <c r="F1500" t="str">
        <f>IF(FurnitureData[[#This Row],[price]]&lt;50,"Under 50",IF(FurnitureData[[#This Row],[price]]&lt;100,"50-100",IF(FurnitureData[[#This Row],[price]]&lt;200,"100-200","Over 200")))</f>
        <v>Under 50</v>
      </c>
      <c r="G1500" t="str">
        <f>IF(FurnitureData[[#This Row],[sold]]=0,"No Sales",IF(FurnitureData[[#This Row],[sold]]&lt;=10,"Low Sales",IF(FurnitureData[[#This Row],[sold]]&lt;=50,"Medium Sales","High Sales")))</f>
        <v>Medium Sales</v>
      </c>
      <c r="H1500" s="1">
        <f>IF(FurnitureData[[#This Row],[price]]&gt;0,FurnitureData[[#This Row],[sold]]/FurnitureData[[#This Row],[price]],0)</f>
        <v>32.323232323232325</v>
      </c>
      <c r="I1500" s="1">
        <f>LEN(FurnitureData[[#This Row],[productTitle]])</f>
        <v>128</v>
      </c>
      <c r="J1500" s="1"/>
    </row>
    <row r="1501" spans="1:10" x14ac:dyDescent="0.3">
      <c r="A1501" s="1" t="s">
        <v>682</v>
      </c>
      <c r="B1501" s="7">
        <v>37.409999999999997</v>
      </c>
      <c r="C1501" s="8">
        <v>11</v>
      </c>
      <c r="D1501" s="1" t="s">
        <v>5</v>
      </c>
      <c r="E1501" s="5">
        <f>FurnitureData[[#This Row],[price]]*FurnitureData[[#This Row],[sold]]</f>
        <v>411.51</v>
      </c>
      <c r="F1501" t="str">
        <f>IF(FurnitureData[[#This Row],[price]]&lt;50,"Under 50",IF(FurnitureData[[#This Row],[price]]&lt;100,"50-100",IF(FurnitureData[[#This Row],[price]]&lt;200,"100-200","Over 200")))</f>
        <v>Under 50</v>
      </c>
      <c r="G1501" t="str">
        <f>IF(FurnitureData[[#This Row],[sold]]=0,"No Sales",IF(FurnitureData[[#This Row],[sold]]&lt;=10,"Low Sales",IF(FurnitureData[[#This Row],[sold]]&lt;=50,"Medium Sales","High Sales")))</f>
        <v>Medium Sales</v>
      </c>
      <c r="H1501" s="1">
        <f>IF(FurnitureData[[#This Row],[price]]&gt;0,FurnitureData[[#This Row],[sold]]/FurnitureData[[#This Row],[price]],0)</f>
        <v>0.29403902699812889</v>
      </c>
      <c r="I1501" s="1">
        <f>LEN(FurnitureData[[#This Row],[productTitle]])</f>
        <v>126</v>
      </c>
      <c r="J1501" s="1"/>
    </row>
    <row r="1502" spans="1:10" x14ac:dyDescent="0.3">
      <c r="A1502" s="1" t="s">
        <v>1386</v>
      </c>
      <c r="B1502" s="7">
        <v>21.19</v>
      </c>
      <c r="C1502" s="8">
        <v>42</v>
      </c>
      <c r="D1502" s="1" t="s">
        <v>1856</v>
      </c>
      <c r="E1502" s="5">
        <f>FurnitureData[[#This Row],[price]]*FurnitureData[[#This Row],[sold]]</f>
        <v>889.98</v>
      </c>
      <c r="F1502" t="str">
        <f>IF(FurnitureData[[#This Row],[price]]&lt;50,"Under 50",IF(FurnitureData[[#This Row],[price]]&lt;100,"50-100",IF(FurnitureData[[#This Row],[price]]&lt;200,"100-200","Over 200")))</f>
        <v>Under 50</v>
      </c>
      <c r="G1502" t="str">
        <f>IF(FurnitureData[[#This Row],[sold]]=0,"No Sales",IF(FurnitureData[[#This Row],[sold]]&lt;=10,"Low Sales",IF(FurnitureData[[#This Row],[sold]]&lt;=50,"Medium Sales","High Sales")))</f>
        <v>Medium Sales</v>
      </c>
      <c r="H1502" s="1">
        <f>IF(FurnitureData[[#This Row],[price]]&gt;0,FurnitureData[[#This Row],[sold]]/FurnitureData[[#This Row],[price]],0)</f>
        <v>1.9820670127418591</v>
      </c>
      <c r="I1502" s="1">
        <f>LEN(FurnitureData[[#This Row],[productTitle]])</f>
        <v>128</v>
      </c>
      <c r="J1502" s="1"/>
    </row>
    <row r="1503" spans="1:10" x14ac:dyDescent="0.3">
      <c r="A1503" s="1" t="s">
        <v>1387</v>
      </c>
      <c r="B1503" s="7">
        <v>28.38</v>
      </c>
      <c r="C1503" s="8">
        <v>36</v>
      </c>
      <c r="D1503" s="1" t="s">
        <v>5</v>
      </c>
      <c r="E1503" s="5">
        <f>FurnitureData[[#This Row],[price]]*FurnitureData[[#This Row],[sold]]</f>
        <v>1021.68</v>
      </c>
      <c r="F1503" t="str">
        <f>IF(FurnitureData[[#This Row],[price]]&lt;50,"Under 50",IF(FurnitureData[[#This Row],[price]]&lt;100,"50-100",IF(FurnitureData[[#This Row],[price]]&lt;200,"100-200","Over 200")))</f>
        <v>Under 50</v>
      </c>
      <c r="G1503" t="str">
        <f>IF(FurnitureData[[#This Row],[sold]]=0,"No Sales",IF(FurnitureData[[#This Row],[sold]]&lt;=10,"Low Sales",IF(FurnitureData[[#This Row],[sold]]&lt;=50,"Medium Sales","High Sales")))</f>
        <v>Medium Sales</v>
      </c>
      <c r="H1503" s="1">
        <f>IF(FurnitureData[[#This Row],[price]]&gt;0,FurnitureData[[#This Row],[sold]]/FurnitureData[[#This Row],[price]],0)</f>
        <v>1.2684989429175477</v>
      </c>
      <c r="I1503" s="1">
        <f>LEN(FurnitureData[[#This Row],[productTitle]])</f>
        <v>128</v>
      </c>
      <c r="J1503" s="1"/>
    </row>
    <row r="1504" spans="1:10" x14ac:dyDescent="0.3">
      <c r="A1504" s="1" t="s">
        <v>1388</v>
      </c>
      <c r="B1504" s="7">
        <v>37.69</v>
      </c>
      <c r="C1504" s="8">
        <v>34</v>
      </c>
      <c r="D1504" s="1" t="s">
        <v>1857</v>
      </c>
      <c r="E1504" s="5">
        <f>FurnitureData[[#This Row],[price]]*FurnitureData[[#This Row],[sold]]</f>
        <v>1281.46</v>
      </c>
      <c r="F1504" t="str">
        <f>IF(FurnitureData[[#This Row],[price]]&lt;50,"Under 50",IF(FurnitureData[[#This Row],[price]]&lt;100,"50-100",IF(FurnitureData[[#This Row],[price]]&lt;200,"100-200","Over 200")))</f>
        <v>Under 50</v>
      </c>
      <c r="G1504" t="str">
        <f>IF(FurnitureData[[#This Row],[sold]]=0,"No Sales",IF(FurnitureData[[#This Row],[sold]]&lt;=10,"Low Sales",IF(FurnitureData[[#This Row],[sold]]&lt;=50,"Medium Sales","High Sales")))</f>
        <v>Medium Sales</v>
      </c>
      <c r="H1504" s="1">
        <f>IF(FurnitureData[[#This Row],[price]]&gt;0,FurnitureData[[#This Row],[sold]]/FurnitureData[[#This Row],[price]],0)</f>
        <v>0.9020960466967366</v>
      </c>
      <c r="I1504" s="1">
        <f>LEN(FurnitureData[[#This Row],[productTitle]])</f>
        <v>124</v>
      </c>
      <c r="J1504" s="1"/>
    </row>
    <row r="1505" spans="1:10" x14ac:dyDescent="0.3">
      <c r="A1505" s="1" t="s">
        <v>1389</v>
      </c>
      <c r="B1505" s="7">
        <v>64.680000000000007</v>
      </c>
      <c r="C1505" s="8">
        <v>1</v>
      </c>
      <c r="D1505" s="1" t="s">
        <v>5</v>
      </c>
      <c r="E1505" s="5">
        <f>FurnitureData[[#This Row],[price]]*FurnitureData[[#This Row],[sold]]</f>
        <v>64.680000000000007</v>
      </c>
      <c r="F1505" t="str">
        <f>IF(FurnitureData[[#This Row],[price]]&lt;50,"Under 50",IF(FurnitureData[[#This Row],[price]]&lt;100,"50-100",IF(FurnitureData[[#This Row],[price]]&lt;200,"100-200","Over 200")))</f>
        <v>50-100</v>
      </c>
      <c r="G1505" t="str">
        <f>IF(FurnitureData[[#This Row],[sold]]=0,"No Sales",IF(FurnitureData[[#This Row],[sold]]&lt;=10,"Low Sales",IF(FurnitureData[[#This Row],[sold]]&lt;=50,"Medium Sales","High Sales")))</f>
        <v>Low Sales</v>
      </c>
      <c r="H1505" s="1">
        <f>IF(FurnitureData[[#This Row],[price]]&gt;0,FurnitureData[[#This Row],[sold]]/FurnitureData[[#This Row],[price]],0)</f>
        <v>1.5460729746444031E-2</v>
      </c>
      <c r="I1505" s="1">
        <f>LEN(FurnitureData[[#This Row],[productTitle]])</f>
        <v>103</v>
      </c>
      <c r="J1505" s="1"/>
    </row>
    <row r="1506" spans="1:10" x14ac:dyDescent="0.3">
      <c r="A1506" s="1" t="s">
        <v>1390</v>
      </c>
      <c r="B1506" s="7">
        <v>267.44</v>
      </c>
      <c r="C1506" s="8">
        <v>10</v>
      </c>
      <c r="D1506" s="1" t="s">
        <v>5</v>
      </c>
      <c r="E1506" s="5">
        <f>FurnitureData[[#This Row],[price]]*FurnitureData[[#This Row],[sold]]</f>
        <v>2674.4</v>
      </c>
      <c r="F1506" t="str">
        <f>IF(FurnitureData[[#This Row],[price]]&lt;50,"Under 50",IF(FurnitureData[[#This Row],[price]]&lt;100,"50-100",IF(FurnitureData[[#This Row],[price]]&lt;200,"100-200","Over 200")))</f>
        <v>Over 200</v>
      </c>
      <c r="G1506" t="str">
        <f>IF(FurnitureData[[#This Row],[sold]]=0,"No Sales",IF(FurnitureData[[#This Row],[sold]]&lt;=10,"Low Sales",IF(FurnitureData[[#This Row],[sold]]&lt;=50,"Medium Sales","High Sales")))</f>
        <v>Low Sales</v>
      </c>
      <c r="H1506" s="1">
        <f>IF(FurnitureData[[#This Row],[price]]&gt;0,FurnitureData[[#This Row],[sold]]/FurnitureData[[#This Row],[price]],0)</f>
        <v>3.7391564463057136E-2</v>
      </c>
      <c r="I1506" s="1">
        <f>LEN(FurnitureData[[#This Row],[productTitle]])</f>
        <v>118</v>
      </c>
      <c r="J1506" s="1"/>
    </row>
    <row r="1507" spans="1:10" x14ac:dyDescent="0.3">
      <c r="A1507" s="1" t="s">
        <v>1391</v>
      </c>
      <c r="B1507" s="7">
        <v>10.45</v>
      </c>
      <c r="C1507" s="8">
        <v>31</v>
      </c>
      <c r="D1507" s="1" t="s">
        <v>5</v>
      </c>
      <c r="E1507" s="5">
        <f>FurnitureData[[#This Row],[price]]*FurnitureData[[#This Row],[sold]]</f>
        <v>323.95</v>
      </c>
      <c r="F1507" t="str">
        <f>IF(FurnitureData[[#This Row],[price]]&lt;50,"Under 50",IF(FurnitureData[[#This Row],[price]]&lt;100,"50-100",IF(FurnitureData[[#This Row],[price]]&lt;200,"100-200","Over 200")))</f>
        <v>Under 50</v>
      </c>
      <c r="G1507" t="str">
        <f>IF(FurnitureData[[#This Row],[sold]]=0,"No Sales",IF(FurnitureData[[#This Row],[sold]]&lt;=10,"Low Sales",IF(FurnitureData[[#This Row],[sold]]&lt;=50,"Medium Sales","High Sales")))</f>
        <v>Medium Sales</v>
      </c>
      <c r="H1507" s="1">
        <f>IF(FurnitureData[[#This Row],[price]]&gt;0,FurnitureData[[#This Row],[sold]]/FurnitureData[[#This Row],[price]],0)</f>
        <v>2.9665071770334932</v>
      </c>
      <c r="I1507" s="1">
        <f>LEN(FurnitureData[[#This Row],[productTitle]])</f>
        <v>125</v>
      </c>
      <c r="J1507" s="1"/>
    </row>
    <row r="1508" spans="1:10" x14ac:dyDescent="0.3">
      <c r="A1508" s="1" t="s">
        <v>1392</v>
      </c>
      <c r="B1508" s="7">
        <v>115.15</v>
      </c>
      <c r="C1508" s="8">
        <v>58</v>
      </c>
      <c r="D1508" s="1" t="s">
        <v>1858</v>
      </c>
      <c r="E1508" s="5">
        <f>FurnitureData[[#This Row],[price]]*FurnitureData[[#This Row],[sold]]</f>
        <v>6678.7000000000007</v>
      </c>
      <c r="F1508" t="str">
        <f>IF(FurnitureData[[#This Row],[price]]&lt;50,"Under 50",IF(FurnitureData[[#This Row],[price]]&lt;100,"50-100",IF(FurnitureData[[#This Row],[price]]&lt;200,"100-200","Over 200")))</f>
        <v>100-200</v>
      </c>
      <c r="G1508" t="str">
        <f>IF(FurnitureData[[#This Row],[sold]]=0,"No Sales",IF(FurnitureData[[#This Row],[sold]]&lt;=10,"Low Sales",IF(FurnitureData[[#This Row],[sold]]&lt;=50,"Medium Sales","High Sales")))</f>
        <v>High Sales</v>
      </c>
      <c r="H1508" s="1">
        <f>IF(FurnitureData[[#This Row],[price]]&gt;0,FurnitureData[[#This Row],[sold]]/FurnitureData[[#This Row],[price]],0)</f>
        <v>0.5036908380373426</v>
      </c>
      <c r="I1508" s="1">
        <f>LEN(FurnitureData[[#This Row],[productTitle]])</f>
        <v>119</v>
      </c>
      <c r="J1508" s="1"/>
    </row>
    <row r="1509" spans="1:10" x14ac:dyDescent="0.3">
      <c r="A1509" s="1" t="s">
        <v>1393</v>
      </c>
      <c r="B1509" s="7">
        <v>40.619999999999997</v>
      </c>
      <c r="C1509" s="8">
        <v>2</v>
      </c>
      <c r="D1509" s="1" t="s">
        <v>5</v>
      </c>
      <c r="E1509" s="5">
        <f>FurnitureData[[#This Row],[price]]*FurnitureData[[#This Row],[sold]]</f>
        <v>81.239999999999995</v>
      </c>
      <c r="F1509" t="str">
        <f>IF(FurnitureData[[#This Row],[price]]&lt;50,"Under 50",IF(FurnitureData[[#This Row],[price]]&lt;100,"50-100",IF(FurnitureData[[#This Row],[price]]&lt;200,"100-200","Over 200")))</f>
        <v>Under 50</v>
      </c>
      <c r="G1509" t="str">
        <f>IF(FurnitureData[[#This Row],[sold]]=0,"No Sales",IF(FurnitureData[[#This Row],[sold]]&lt;=10,"Low Sales",IF(FurnitureData[[#This Row],[sold]]&lt;=50,"Medium Sales","High Sales")))</f>
        <v>Low Sales</v>
      </c>
      <c r="H1509" s="1">
        <f>IF(FurnitureData[[#This Row],[price]]&gt;0,FurnitureData[[#This Row],[sold]]/FurnitureData[[#This Row],[price]],0)</f>
        <v>4.9236829148202856E-2</v>
      </c>
      <c r="I1509" s="1">
        <f>LEN(FurnitureData[[#This Row],[productTitle]])</f>
        <v>125</v>
      </c>
      <c r="J1509" s="1"/>
    </row>
    <row r="1510" spans="1:10" x14ac:dyDescent="0.3">
      <c r="A1510" s="1" t="s">
        <v>1394</v>
      </c>
      <c r="B1510" s="7">
        <v>49.17</v>
      </c>
      <c r="C1510" s="8">
        <v>3</v>
      </c>
      <c r="D1510" s="1" t="s">
        <v>5</v>
      </c>
      <c r="E1510" s="5">
        <f>FurnitureData[[#This Row],[price]]*FurnitureData[[#This Row],[sold]]</f>
        <v>147.51</v>
      </c>
      <c r="F1510" t="str">
        <f>IF(FurnitureData[[#This Row],[price]]&lt;50,"Under 50",IF(FurnitureData[[#This Row],[price]]&lt;100,"50-100",IF(FurnitureData[[#This Row],[price]]&lt;200,"100-200","Over 200")))</f>
        <v>Under 50</v>
      </c>
      <c r="G1510" t="str">
        <f>IF(FurnitureData[[#This Row],[sold]]=0,"No Sales",IF(FurnitureData[[#This Row],[sold]]&lt;=10,"Low Sales",IF(FurnitureData[[#This Row],[sold]]&lt;=50,"Medium Sales","High Sales")))</f>
        <v>Low Sales</v>
      </c>
      <c r="H1510" s="1">
        <f>IF(FurnitureData[[#This Row],[price]]&gt;0,FurnitureData[[#This Row],[sold]]/FurnitureData[[#This Row],[price]],0)</f>
        <v>6.1012812690665039E-2</v>
      </c>
      <c r="I1510" s="1">
        <f>LEN(FurnitureData[[#This Row],[productTitle]])</f>
        <v>66</v>
      </c>
      <c r="J1510" s="1"/>
    </row>
    <row r="1511" spans="1:10" x14ac:dyDescent="0.3">
      <c r="A1511" s="1" t="s">
        <v>1395</v>
      </c>
      <c r="B1511" s="7">
        <v>139.28</v>
      </c>
      <c r="C1511" s="8">
        <v>8</v>
      </c>
      <c r="D1511" s="1" t="s">
        <v>5</v>
      </c>
      <c r="E1511" s="5">
        <f>FurnitureData[[#This Row],[price]]*FurnitureData[[#This Row],[sold]]</f>
        <v>1114.24</v>
      </c>
      <c r="F1511" t="str">
        <f>IF(FurnitureData[[#This Row],[price]]&lt;50,"Under 50",IF(FurnitureData[[#This Row],[price]]&lt;100,"50-100",IF(FurnitureData[[#This Row],[price]]&lt;200,"100-200","Over 200")))</f>
        <v>100-200</v>
      </c>
      <c r="G1511" t="str">
        <f>IF(FurnitureData[[#This Row],[sold]]=0,"No Sales",IF(FurnitureData[[#This Row],[sold]]&lt;=10,"Low Sales",IF(FurnitureData[[#This Row],[sold]]&lt;=50,"Medium Sales","High Sales")))</f>
        <v>Low Sales</v>
      </c>
      <c r="H1511" s="1">
        <f>IF(FurnitureData[[#This Row],[price]]&gt;0,FurnitureData[[#This Row],[sold]]/FurnitureData[[#This Row],[price]],0)</f>
        <v>5.7438253877082138E-2</v>
      </c>
      <c r="I1511" s="1">
        <f>LEN(FurnitureData[[#This Row],[productTitle]])</f>
        <v>117</v>
      </c>
      <c r="J1511" s="1"/>
    </row>
    <row r="1512" spans="1:10" x14ac:dyDescent="0.3">
      <c r="A1512" s="1" t="s">
        <v>1396</v>
      </c>
      <c r="B1512" s="7">
        <v>198.12</v>
      </c>
      <c r="C1512" s="8">
        <v>8</v>
      </c>
      <c r="D1512" s="1" t="s">
        <v>5</v>
      </c>
      <c r="E1512" s="5">
        <f>FurnitureData[[#This Row],[price]]*FurnitureData[[#This Row],[sold]]</f>
        <v>1584.96</v>
      </c>
      <c r="F1512" t="str">
        <f>IF(FurnitureData[[#This Row],[price]]&lt;50,"Under 50",IF(FurnitureData[[#This Row],[price]]&lt;100,"50-100",IF(FurnitureData[[#This Row],[price]]&lt;200,"100-200","Over 200")))</f>
        <v>100-200</v>
      </c>
      <c r="G1512" t="str">
        <f>IF(FurnitureData[[#This Row],[sold]]=0,"No Sales",IF(FurnitureData[[#This Row],[sold]]&lt;=10,"Low Sales",IF(FurnitureData[[#This Row],[sold]]&lt;=50,"Medium Sales","High Sales")))</f>
        <v>Low Sales</v>
      </c>
      <c r="H1512" s="1">
        <f>IF(FurnitureData[[#This Row],[price]]&gt;0,FurnitureData[[#This Row],[sold]]/FurnitureData[[#This Row],[price]],0)</f>
        <v>4.0379567938623052E-2</v>
      </c>
      <c r="I1512" s="1">
        <f>LEN(FurnitureData[[#This Row],[productTitle]])</f>
        <v>128</v>
      </c>
      <c r="J1512" s="1"/>
    </row>
    <row r="1513" spans="1:10" x14ac:dyDescent="0.3">
      <c r="A1513" s="1" t="s">
        <v>1397</v>
      </c>
      <c r="B1513" s="7">
        <v>11.2</v>
      </c>
      <c r="C1513" s="8">
        <v>900</v>
      </c>
      <c r="D1513" s="1" t="s">
        <v>5</v>
      </c>
      <c r="E1513" s="5">
        <f>FurnitureData[[#This Row],[price]]*FurnitureData[[#This Row],[sold]]</f>
        <v>10080</v>
      </c>
      <c r="F1513" t="str">
        <f>IF(FurnitureData[[#This Row],[price]]&lt;50,"Under 50",IF(FurnitureData[[#This Row],[price]]&lt;100,"50-100",IF(FurnitureData[[#This Row],[price]]&lt;200,"100-200","Over 200")))</f>
        <v>Under 50</v>
      </c>
      <c r="G1513" t="str">
        <f>IF(FurnitureData[[#This Row],[sold]]=0,"No Sales",IF(FurnitureData[[#This Row],[sold]]&lt;=10,"Low Sales",IF(FurnitureData[[#This Row],[sold]]&lt;=50,"Medium Sales","High Sales")))</f>
        <v>High Sales</v>
      </c>
      <c r="H1513" s="1">
        <f>IF(FurnitureData[[#This Row],[price]]&gt;0,FurnitureData[[#This Row],[sold]]/FurnitureData[[#This Row],[price]],0)</f>
        <v>80.357142857142861</v>
      </c>
      <c r="I1513" s="1">
        <f>LEN(FurnitureData[[#This Row],[productTitle]])</f>
        <v>124</v>
      </c>
      <c r="J1513" s="1"/>
    </row>
    <row r="1514" spans="1:10" x14ac:dyDescent="0.3">
      <c r="A1514" s="1" t="s">
        <v>1398</v>
      </c>
      <c r="B1514" s="7">
        <v>43.32</v>
      </c>
      <c r="C1514" s="8">
        <v>0</v>
      </c>
      <c r="D1514" s="1" t="s">
        <v>5</v>
      </c>
      <c r="E1514" s="5">
        <f>FurnitureData[[#This Row],[price]]*FurnitureData[[#This Row],[sold]]</f>
        <v>0</v>
      </c>
      <c r="F1514" t="str">
        <f>IF(FurnitureData[[#This Row],[price]]&lt;50,"Under 50",IF(FurnitureData[[#This Row],[price]]&lt;100,"50-100",IF(FurnitureData[[#This Row],[price]]&lt;200,"100-200","Over 200")))</f>
        <v>Under 50</v>
      </c>
      <c r="G1514" t="str">
        <f>IF(FurnitureData[[#This Row],[sold]]=0,"No Sales",IF(FurnitureData[[#This Row],[sold]]&lt;=10,"Low Sales",IF(FurnitureData[[#This Row],[sold]]&lt;=50,"Medium Sales","High Sales")))</f>
        <v>No Sales</v>
      </c>
      <c r="H1514" s="1">
        <f>IF(FurnitureData[[#This Row],[price]]&gt;0,FurnitureData[[#This Row],[sold]]/FurnitureData[[#This Row],[price]],0)</f>
        <v>0</v>
      </c>
      <c r="I1514" s="1">
        <f>LEN(FurnitureData[[#This Row],[productTitle]])</f>
        <v>126</v>
      </c>
      <c r="J1514" s="1"/>
    </row>
    <row r="1515" spans="1:10" x14ac:dyDescent="0.3">
      <c r="A1515" s="1" t="s">
        <v>1399</v>
      </c>
      <c r="B1515" s="7">
        <v>47.01</v>
      </c>
      <c r="C1515" s="8">
        <v>10</v>
      </c>
      <c r="D1515" s="1" t="s">
        <v>5</v>
      </c>
      <c r="E1515" s="5">
        <f>FurnitureData[[#This Row],[price]]*FurnitureData[[#This Row],[sold]]</f>
        <v>470.09999999999997</v>
      </c>
      <c r="F1515" t="str">
        <f>IF(FurnitureData[[#This Row],[price]]&lt;50,"Under 50",IF(FurnitureData[[#This Row],[price]]&lt;100,"50-100",IF(FurnitureData[[#This Row],[price]]&lt;200,"100-200","Over 200")))</f>
        <v>Under 50</v>
      </c>
      <c r="G1515" t="str">
        <f>IF(FurnitureData[[#This Row],[sold]]=0,"No Sales",IF(FurnitureData[[#This Row],[sold]]&lt;=10,"Low Sales",IF(FurnitureData[[#This Row],[sold]]&lt;=50,"Medium Sales","High Sales")))</f>
        <v>Low Sales</v>
      </c>
      <c r="H1515" s="1">
        <f>IF(FurnitureData[[#This Row],[price]]&gt;0,FurnitureData[[#This Row],[sold]]/FurnitureData[[#This Row],[price]],0)</f>
        <v>0.21272069772388855</v>
      </c>
      <c r="I1515" s="1">
        <f>LEN(FurnitureData[[#This Row],[productTitle]])</f>
        <v>108</v>
      </c>
      <c r="J1515" s="1"/>
    </row>
    <row r="1516" spans="1:10" x14ac:dyDescent="0.3">
      <c r="A1516" s="1" t="s">
        <v>1400</v>
      </c>
      <c r="B1516" s="7">
        <v>177.9</v>
      </c>
      <c r="C1516" s="8">
        <v>3</v>
      </c>
      <c r="D1516" s="1" t="s">
        <v>5</v>
      </c>
      <c r="E1516" s="5">
        <f>FurnitureData[[#This Row],[price]]*FurnitureData[[#This Row],[sold]]</f>
        <v>533.70000000000005</v>
      </c>
      <c r="F1516" t="str">
        <f>IF(FurnitureData[[#This Row],[price]]&lt;50,"Under 50",IF(FurnitureData[[#This Row],[price]]&lt;100,"50-100",IF(FurnitureData[[#This Row],[price]]&lt;200,"100-200","Over 200")))</f>
        <v>100-200</v>
      </c>
      <c r="G1516" t="str">
        <f>IF(FurnitureData[[#This Row],[sold]]=0,"No Sales",IF(FurnitureData[[#This Row],[sold]]&lt;=10,"Low Sales",IF(FurnitureData[[#This Row],[sold]]&lt;=50,"Medium Sales","High Sales")))</f>
        <v>Low Sales</v>
      </c>
      <c r="H1516" s="1">
        <f>IF(FurnitureData[[#This Row],[price]]&gt;0,FurnitureData[[#This Row],[sold]]/FurnitureData[[#This Row],[price]],0)</f>
        <v>1.6863406408094434E-2</v>
      </c>
      <c r="I1516" s="1">
        <f>LEN(FurnitureData[[#This Row],[productTitle]])</f>
        <v>105</v>
      </c>
      <c r="J1516" s="1"/>
    </row>
    <row r="1517" spans="1:10" x14ac:dyDescent="0.3">
      <c r="A1517" s="1" t="s">
        <v>1401</v>
      </c>
      <c r="B1517" s="7">
        <v>70.98</v>
      </c>
      <c r="C1517" s="8">
        <v>6</v>
      </c>
      <c r="D1517" s="1" t="s">
        <v>5</v>
      </c>
      <c r="E1517" s="5">
        <f>FurnitureData[[#This Row],[price]]*FurnitureData[[#This Row],[sold]]</f>
        <v>425.88</v>
      </c>
      <c r="F1517" t="str">
        <f>IF(FurnitureData[[#This Row],[price]]&lt;50,"Under 50",IF(FurnitureData[[#This Row],[price]]&lt;100,"50-100",IF(FurnitureData[[#This Row],[price]]&lt;200,"100-200","Over 200")))</f>
        <v>50-100</v>
      </c>
      <c r="G1517" t="str">
        <f>IF(FurnitureData[[#This Row],[sold]]=0,"No Sales",IF(FurnitureData[[#This Row],[sold]]&lt;=10,"Low Sales",IF(FurnitureData[[#This Row],[sold]]&lt;=50,"Medium Sales","High Sales")))</f>
        <v>Low Sales</v>
      </c>
      <c r="H1517" s="1">
        <f>IF(FurnitureData[[#This Row],[price]]&gt;0,FurnitureData[[#This Row],[sold]]/FurnitureData[[#This Row],[price]],0)</f>
        <v>8.453085376162299E-2</v>
      </c>
      <c r="I1517" s="1">
        <f>LEN(FurnitureData[[#This Row],[productTitle]])</f>
        <v>128</v>
      </c>
      <c r="J1517" s="1"/>
    </row>
    <row r="1518" spans="1:10" x14ac:dyDescent="0.3">
      <c r="A1518" s="1" t="s">
        <v>1402</v>
      </c>
      <c r="B1518" s="7">
        <v>118.92</v>
      </c>
      <c r="C1518" s="8">
        <v>11</v>
      </c>
      <c r="D1518" s="1" t="s">
        <v>5</v>
      </c>
      <c r="E1518" s="5">
        <f>FurnitureData[[#This Row],[price]]*FurnitureData[[#This Row],[sold]]</f>
        <v>1308.1200000000001</v>
      </c>
      <c r="F1518" t="str">
        <f>IF(FurnitureData[[#This Row],[price]]&lt;50,"Under 50",IF(FurnitureData[[#This Row],[price]]&lt;100,"50-100",IF(FurnitureData[[#This Row],[price]]&lt;200,"100-200","Over 200")))</f>
        <v>100-200</v>
      </c>
      <c r="G1518" t="str">
        <f>IF(FurnitureData[[#This Row],[sold]]=0,"No Sales",IF(FurnitureData[[#This Row],[sold]]&lt;=10,"Low Sales",IF(FurnitureData[[#This Row],[sold]]&lt;=50,"Medium Sales","High Sales")))</f>
        <v>Medium Sales</v>
      </c>
      <c r="H1518" s="1">
        <f>IF(FurnitureData[[#This Row],[price]]&gt;0,FurnitureData[[#This Row],[sold]]/FurnitureData[[#This Row],[price]],0)</f>
        <v>9.2499159098553649E-2</v>
      </c>
      <c r="I1518" s="1">
        <f>LEN(FurnitureData[[#This Row],[productTitle]])</f>
        <v>118</v>
      </c>
      <c r="J1518" s="1"/>
    </row>
    <row r="1519" spans="1:10" x14ac:dyDescent="0.3">
      <c r="A1519" s="1" t="s">
        <v>1403</v>
      </c>
      <c r="B1519" s="7">
        <v>84.13</v>
      </c>
      <c r="C1519" s="8">
        <v>1</v>
      </c>
      <c r="D1519" s="1" t="s">
        <v>5</v>
      </c>
      <c r="E1519" s="5">
        <f>FurnitureData[[#This Row],[price]]*FurnitureData[[#This Row],[sold]]</f>
        <v>84.13</v>
      </c>
      <c r="F1519" t="str">
        <f>IF(FurnitureData[[#This Row],[price]]&lt;50,"Under 50",IF(FurnitureData[[#This Row],[price]]&lt;100,"50-100",IF(FurnitureData[[#This Row],[price]]&lt;200,"100-200","Over 200")))</f>
        <v>50-100</v>
      </c>
      <c r="G1519" t="str">
        <f>IF(FurnitureData[[#This Row],[sold]]=0,"No Sales",IF(FurnitureData[[#This Row],[sold]]&lt;=10,"Low Sales",IF(FurnitureData[[#This Row],[sold]]&lt;=50,"Medium Sales","High Sales")))</f>
        <v>Low Sales</v>
      </c>
      <c r="H1519" s="1">
        <f>IF(FurnitureData[[#This Row],[price]]&gt;0,FurnitureData[[#This Row],[sold]]/FurnitureData[[#This Row],[price]],0)</f>
        <v>1.1886366337810532E-2</v>
      </c>
      <c r="I1519" s="1">
        <f>LEN(FurnitureData[[#This Row],[productTitle]])</f>
        <v>128</v>
      </c>
      <c r="J1519" s="1"/>
    </row>
    <row r="1520" spans="1:10" x14ac:dyDescent="0.3">
      <c r="A1520" s="1" t="s">
        <v>1404</v>
      </c>
      <c r="B1520" s="7">
        <v>212.6</v>
      </c>
      <c r="C1520" s="8">
        <v>6</v>
      </c>
      <c r="D1520" s="1" t="s">
        <v>5</v>
      </c>
      <c r="E1520" s="5">
        <f>FurnitureData[[#This Row],[price]]*FurnitureData[[#This Row],[sold]]</f>
        <v>1275.5999999999999</v>
      </c>
      <c r="F1520" t="str">
        <f>IF(FurnitureData[[#This Row],[price]]&lt;50,"Under 50",IF(FurnitureData[[#This Row],[price]]&lt;100,"50-100",IF(FurnitureData[[#This Row],[price]]&lt;200,"100-200","Over 200")))</f>
        <v>Over 200</v>
      </c>
      <c r="G1520" t="str">
        <f>IF(FurnitureData[[#This Row],[sold]]=0,"No Sales",IF(FurnitureData[[#This Row],[sold]]&lt;=10,"Low Sales",IF(FurnitureData[[#This Row],[sold]]&lt;=50,"Medium Sales","High Sales")))</f>
        <v>Low Sales</v>
      </c>
      <c r="H1520" s="1">
        <f>IF(FurnitureData[[#This Row],[price]]&gt;0,FurnitureData[[#This Row],[sold]]/FurnitureData[[#This Row],[price]],0)</f>
        <v>2.8222013170272814E-2</v>
      </c>
      <c r="I1520" s="1">
        <f>LEN(FurnitureData[[#This Row],[productTitle]])</f>
        <v>111</v>
      </c>
      <c r="J1520" s="1"/>
    </row>
    <row r="1521" spans="1:10" x14ac:dyDescent="0.3">
      <c r="A1521" s="1" t="s">
        <v>1405</v>
      </c>
      <c r="B1521" s="7">
        <v>162.02000000000001</v>
      </c>
      <c r="C1521" s="8">
        <v>7</v>
      </c>
      <c r="D1521" s="1" t="s">
        <v>5</v>
      </c>
      <c r="E1521" s="5">
        <f>FurnitureData[[#This Row],[price]]*FurnitureData[[#This Row],[sold]]</f>
        <v>1134.1400000000001</v>
      </c>
      <c r="F1521" t="str">
        <f>IF(FurnitureData[[#This Row],[price]]&lt;50,"Under 50",IF(FurnitureData[[#This Row],[price]]&lt;100,"50-100",IF(FurnitureData[[#This Row],[price]]&lt;200,"100-200","Over 200")))</f>
        <v>100-200</v>
      </c>
      <c r="G1521" t="str">
        <f>IF(FurnitureData[[#This Row],[sold]]=0,"No Sales",IF(FurnitureData[[#This Row],[sold]]&lt;=10,"Low Sales",IF(FurnitureData[[#This Row],[sold]]&lt;=50,"Medium Sales","High Sales")))</f>
        <v>Low Sales</v>
      </c>
      <c r="H1521" s="1">
        <f>IF(FurnitureData[[#This Row],[price]]&gt;0,FurnitureData[[#This Row],[sold]]/FurnitureData[[#This Row],[price]],0)</f>
        <v>4.3204542649055669E-2</v>
      </c>
      <c r="I1521" s="1">
        <f>LEN(FurnitureData[[#This Row],[productTitle]])</f>
        <v>125</v>
      </c>
      <c r="J1521" s="1"/>
    </row>
    <row r="1522" spans="1:10" x14ac:dyDescent="0.3">
      <c r="A1522" s="1" t="s">
        <v>1406</v>
      </c>
      <c r="B1522" s="7">
        <v>10.55</v>
      </c>
      <c r="C1522" s="8">
        <v>54</v>
      </c>
      <c r="D1522" s="1" t="s">
        <v>5</v>
      </c>
      <c r="E1522" s="5">
        <f>FurnitureData[[#This Row],[price]]*FurnitureData[[#This Row],[sold]]</f>
        <v>569.70000000000005</v>
      </c>
      <c r="F1522" t="str">
        <f>IF(FurnitureData[[#This Row],[price]]&lt;50,"Under 50",IF(FurnitureData[[#This Row],[price]]&lt;100,"50-100",IF(FurnitureData[[#This Row],[price]]&lt;200,"100-200","Over 200")))</f>
        <v>Under 50</v>
      </c>
      <c r="G1522" t="str">
        <f>IF(FurnitureData[[#This Row],[sold]]=0,"No Sales",IF(FurnitureData[[#This Row],[sold]]&lt;=10,"Low Sales",IF(FurnitureData[[#This Row],[sold]]&lt;=50,"Medium Sales","High Sales")))</f>
        <v>High Sales</v>
      </c>
      <c r="H1522" s="1">
        <f>IF(FurnitureData[[#This Row],[price]]&gt;0,FurnitureData[[#This Row],[sold]]/FurnitureData[[#This Row],[price]],0)</f>
        <v>5.1184834123222744</v>
      </c>
      <c r="I1522" s="1">
        <f>LEN(FurnitureData[[#This Row],[productTitle]])</f>
        <v>128</v>
      </c>
      <c r="J1522" s="1"/>
    </row>
    <row r="1523" spans="1:10" x14ac:dyDescent="0.3">
      <c r="A1523" s="1" t="s">
        <v>1407</v>
      </c>
      <c r="B1523" s="7">
        <v>227.32</v>
      </c>
      <c r="C1523" s="8">
        <v>2</v>
      </c>
      <c r="D1523" s="1" t="s">
        <v>5</v>
      </c>
      <c r="E1523" s="5">
        <f>FurnitureData[[#This Row],[price]]*FurnitureData[[#This Row],[sold]]</f>
        <v>454.64</v>
      </c>
      <c r="F1523" t="str">
        <f>IF(FurnitureData[[#This Row],[price]]&lt;50,"Under 50",IF(FurnitureData[[#This Row],[price]]&lt;100,"50-100",IF(FurnitureData[[#This Row],[price]]&lt;200,"100-200","Over 200")))</f>
        <v>Over 200</v>
      </c>
      <c r="G1523" t="str">
        <f>IF(FurnitureData[[#This Row],[sold]]=0,"No Sales",IF(FurnitureData[[#This Row],[sold]]&lt;=10,"Low Sales",IF(FurnitureData[[#This Row],[sold]]&lt;=50,"Medium Sales","High Sales")))</f>
        <v>Low Sales</v>
      </c>
      <c r="H1523" s="1">
        <f>IF(FurnitureData[[#This Row],[price]]&gt;0,FurnitureData[[#This Row],[sold]]/FurnitureData[[#This Row],[price]],0)</f>
        <v>8.7981699806440258E-3</v>
      </c>
      <c r="I1523" s="1">
        <f>LEN(FurnitureData[[#This Row],[productTitle]])</f>
        <v>127</v>
      </c>
      <c r="J1523" s="1"/>
    </row>
    <row r="1524" spans="1:10" x14ac:dyDescent="0.3">
      <c r="A1524" s="1" t="s">
        <v>1408</v>
      </c>
      <c r="B1524" s="7">
        <v>359.2</v>
      </c>
      <c r="C1524" s="8">
        <v>5</v>
      </c>
      <c r="D1524" s="1" t="s">
        <v>5</v>
      </c>
      <c r="E1524" s="5">
        <f>FurnitureData[[#This Row],[price]]*FurnitureData[[#This Row],[sold]]</f>
        <v>1796</v>
      </c>
      <c r="F1524" t="str">
        <f>IF(FurnitureData[[#This Row],[price]]&lt;50,"Under 50",IF(FurnitureData[[#This Row],[price]]&lt;100,"50-100",IF(FurnitureData[[#This Row],[price]]&lt;200,"100-200","Over 200")))</f>
        <v>Over 200</v>
      </c>
      <c r="G1524" t="str">
        <f>IF(FurnitureData[[#This Row],[sold]]=0,"No Sales",IF(FurnitureData[[#This Row],[sold]]&lt;=10,"Low Sales",IF(FurnitureData[[#This Row],[sold]]&lt;=50,"Medium Sales","High Sales")))</f>
        <v>Low Sales</v>
      </c>
      <c r="H1524" s="1">
        <f>IF(FurnitureData[[#This Row],[price]]&gt;0,FurnitureData[[#This Row],[sold]]/FurnitureData[[#This Row],[price]],0)</f>
        <v>1.3919821826280624E-2</v>
      </c>
      <c r="I1524" s="1">
        <f>LEN(FurnitureData[[#This Row],[productTitle]])</f>
        <v>126</v>
      </c>
      <c r="J1524" s="1"/>
    </row>
    <row r="1525" spans="1:10" x14ac:dyDescent="0.3">
      <c r="A1525" s="1" t="s">
        <v>1409</v>
      </c>
      <c r="B1525" s="7">
        <v>30.73</v>
      </c>
      <c r="C1525" s="8">
        <v>3</v>
      </c>
      <c r="D1525" s="1" t="s">
        <v>5</v>
      </c>
      <c r="E1525" s="5">
        <f>FurnitureData[[#This Row],[price]]*FurnitureData[[#This Row],[sold]]</f>
        <v>92.19</v>
      </c>
      <c r="F1525" t="str">
        <f>IF(FurnitureData[[#This Row],[price]]&lt;50,"Under 50",IF(FurnitureData[[#This Row],[price]]&lt;100,"50-100",IF(FurnitureData[[#This Row],[price]]&lt;200,"100-200","Over 200")))</f>
        <v>Under 50</v>
      </c>
      <c r="G1525" t="str">
        <f>IF(FurnitureData[[#This Row],[sold]]=0,"No Sales",IF(FurnitureData[[#This Row],[sold]]&lt;=10,"Low Sales",IF(FurnitureData[[#This Row],[sold]]&lt;=50,"Medium Sales","High Sales")))</f>
        <v>Low Sales</v>
      </c>
      <c r="H1525" s="1">
        <f>IF(FurnitureData[[#This Row],[price]]&gt;0,FurnitureData[[#This Row],[sold]]/FurnitureData[[#This Row],[price]],0)</f>
        <v>9.7624471200780993E-2</v>
      </c>
      <c r="I1525" s="1">
        <f>LEN(FurnitureData[[#This Row],[productTitle]])</f>
        <v>128</v>
      </c>
      <c r="J1525" s="1"/>
    </row>
    <row r="1526" spans="1:10" x14ac:dyDescent="0.3">
      <c r="A1526" s="1" t="s">
        <v>1410</v>
      </c>
      <c r="B1526" s="7">
        <v>143.16</v>
      </c>
      <c r="C1526" s="8">
        <v>6</v>
      </c>
      <c r="D1526" s="1" t="s">
        <v>5</v>
      </c>
      <c r="E1526" s="5">
        <f>FurnitureData[[#This Row],[price]]*FurnitureData[[#This Row],[sold]]</f>
        <v>858.96</v>
      </c>
      <c r="F1526" t="str">
        <f>IF(FurnitureData[[#This Row],[price]]&lt;50,"Under 50",IF(FurnitureData[[#This Row],[price]]&lt;100,"50-100",IF(FurnitureData[[#This Row],[price]]&lt;200,"100-200","Over 200")))</f>
        <v>100-200</v>
      </c>
      <c r="G1526" t="str">
        <f>IF(FurnitureData[[#This Row],[sold]]=0,"No Sales",IF(FurnitureData[[#This Row],[sold]]&lt;=10,"Low Sales",IF(FurnitureData[[#This Row],[sold]]&lt;=50,"Medium Sales","High Sales")))</f>
        <v>Low Sales</v>
      </c>
      <c r="H1526" s="1">
        <f>IF(FurnitureData[[#This Row],[price]]&gt;0,FurnitureData[[#This Row],[sold]]/FurnitureData[[#This Row],[price]],0)</f>
        <v>4.1911148365465216E-2</v>
      </c>
      <c r="I1526" s="1">
        <f>LEN(FurnitureData[[#This Row],[productTitle]])</f>
        <v>101</v>
      </c>
      <c r="J1526" s="1"/>
    </row>
    <row r="1527" spans="1:10" x14ac:dyDescent="0.3">
      <c r="A1527" s="1" t="s">
        <v>951</v>
      </c>
      <c r="B1527" s="7">
        <v>77.099999999999994</v>
      </c>
      <c r="C1527" s="8">
        <v>27</v>
      </c>
      <c r="D1527" s="1" t="s">
        <v>5</v>
      </c>
      <c r="E1527" s="5">
        <f>FurnitureData[[#This Row],[price]]*FurnitureData[[#This Row],[sold]]</f>
        <v>2081.6999999999998</v>
      </c>
      <c r="F1527" t="str">
        <f>IF(FurnitureData[[#This Row],[price]]&lt;50,"Under 50",IF(FurnitureData[[#This Row],[price]]&lt;100,"50-100",IF(FurnitureData[[#This Row],[price]]&lt;200,"100-200","Over 200")))</f>
        <v>50-100</v>
      </c>
      <c r="G1527" t="str">
        <f>IF(FurnitureData[[#This Row],[sold]]=0,"No Sales",IF(FurnitureData[[#This Row],[sold]]&lt;=10,"Low Sales",IF(FurnitureData[[#This Row],[sold]]&lt;=50,"Medium Sales","High Sales")))</f>
        <v>Medium Sales</v>
      </c>
      <c r="H1527" s="1">
        <f>IF(FurnitureData[[#This Row],[price]]&gt;0,FurnitureData[[#This Row],[sold]]/FurnitureData[[#This Row],[price]],0)</f>
        <v>0.35019455252918291</v>
      </c>
      <c r="I1527" s="1">
        <f>LEN(FurnitureData[[#This Row],[productTitle]])</f>
        <v>113</v>
      </c>
      <c r="J1527" s="1"/>
    </row>
    <row r="1528" spans="1:10" x14ac:dyDescent="0.3">
      <c r="A1528" s="1" t="s">
        <v>1411</v>
      </c>
      <c r="B1528" s="7">
        <v>168.33</v>
      </c>
      <c r="C1528" s="8">
        <v>13</v>
      </c>
      <c r="D1528" s="1" t="s">
        <v>5</v>
      </c>
      <c r="E1528" s="5">
        <f>FurnitureData[[#This Row],[price]]*FurnitureData[[#This Row],[sold]]</f>
        <v>2188.29</v>
      </c>
      <c r="F1528" t="str">
        <f>IF(FurnitureData[[#This Row],[price]]&lt;50,"Under 50",IF(FurnitureData[[#This Row],[price]]&lt;100,"50-100",IF(FurnitureData[[#This Row],[price]]&lt;200,"100-200","Over 200")))</f>
        <v>100-200</v>
      </c>
      <c r="G1528" t="str">
        <f>IF(FurnitureData[[#This Row],[sold]]=0,"No Sales",IF(FurnitureData[[#This Row],[sold]]&lt;=10,"Low Sales",IF(FurnitureData[[#This Row],[sold]]&lt;=50,"Medium Sales","High Sales")))</f>
        <v>Medium Sales</v>
      </c>
      <c r="H1528" s="1">
        <f>IF(FurnitureData[[#This Row],[price]]&gt;0,FurnitureData[[#This Row],[sold]]/FurnitureData[[#This Row],[price]],0)</f>
        <v>7.7229252064397305E-2</v>
      </c>
      <c r="I1528" s="1">
        <f>LEN(FurnitureData[[#This Row],[productTitle]])</f>
        <v>110</v>
      </c>
      <c r="J1528" s="1"/>
    </row>
    <row r="1529" spans="1:10" x14ac:dyDescent="0.3">
      <c r="A1529" s="1" t="s">
        <v>1412</v>
      </c>
      <c r="B1529" s="7">
        <v>157.41999999999999</v>
      </c>
      <c r="C1529" s="8">
        <v>5</v>
      </c>
      <c r="D1529" s="1" t="s">
        <v>5</v>
      </c>
      <c r="E1529" s="5">
        <f>FurnitureData[[#This Row],[price]]*FurnitureData[[#This Row],[sold]]</f>
        <v>787.09999999999991</v>
      </c>
      <c r="F1529" t="str">
        <f>IF(FurnitureData[[#This Row],[price]]&lt;50,"Under 50",IF(FurnitureData[[#This Row],[price]]&lt;100,"50-100",IF(FurnitureData[[#This Row],[price]]&lt;200,"100-200","Over 200")))</f>
        <v>100-200</v>
      </c>
      <c r="G1529" t="str">
        <f>IF(FurnitureData[[#This Row],[sold]]=0,"No Sales",IF(FurnitureData[[#This Row],[sold]]&lt;=10,"Low Sales",IF(FurnitureData[[#This Row],[sold]]&lt;=50,"Medium Sales","High Sales")))</f>
        <v>Low Sales</v>
      </c>
      <c r="H1529" s="1">
        <f>IF(FurnitureData[[#This Row],[price]]&gt;0,FurnitureData[[#This Row],[sold]]/FurnitureData[[#This Row],[price]],0)</f>
        <v>3.1762164909160208E-2</v>
      </c>
      <c r="I1529" s="1">
        <f>LEN(FurnitureData[[#This Row],[productTitle]])</f>
        <v>127</v>
      </c>
      <c r="J1529" s="1"/>
    </row>
    <row r="1530" spans="1:10" x14ac:dyDescent="0.3">
      <c r="A1530" s="1" t="s">
        <v>1413</v>
      </c>
      <c r="B1530" s="7">
        <v>1.76</v>
      </c>
      <c r="C1530" s="8">
        <v>27</v>
      </c>
      <c r="D1530" s="1" t="s">
        <v>5</v>
      </c>
      <c r="E1530" s="5">
        <f>FurnitureData[[#This Row],[price]]*FurnitureData[[#This Row],[sold]]</f>
        <v>47.52</v>
      </c>
      <c r="F1530" t="str">
        <f>IF(FurnitureData[[#This Row],[price]]&lt;50,"Under 50",IF(FurnitureData[[#This Row],[price]]&lt;100,"50-100",IF(FurnitureData[[#This Row],[price]]&lt;200,"100-200","Over 200")))</f>
        <v>Under 50</v>
      </c>
      <c r="G1530" t="str">
        <f>IF(FurnitureData[[#This Row],[sold]]=0,"No Sales",IF(FurnitureData[[#This Row],[sold]]&lt;=10,"Low Sales",IF(FurnitureData[[#This Row],[sold]]&lt;=50,"Medium Sales","High Sales")))</f>
        <v>Medium Sales</v>
      </c>
      <c r="H1530" s="1">
        <f>IF(FurnitureData[[#This Row],[price]]&gt;0,FurnitureData[[#This Row],[sold]]/FurnitureData[[#This Row],[price]],0)</f>
        <v>15.340909090909092</v>
      </c>
      <c r="I1530" s="1">
        <f>LEN(FurnitureData[[#This Row],[productTitle]])</f>
        <v>126</v>
      </c>
      <c r="J1530" s="1"/>
    </row>
    <row r="1531" spans="1:10" x14ac:dyDescent="0.3">
      <c r="A1531" s="1" t="s">
        <v>1414</v>
      </c>
      <c r="B1531" s="7">
        <v>172.11</v>
      </c>
      <c r="C1531" s="8">
        <v>5</v>
      </c>
      <c r="D1531" s="1" t="s">
        <v>5</v>
      </c>
      <c r="E1531" s="5">
        <f>FurnitureData[[#This Row],[price]]*FurnitureData[[#This Row],[sold]]</f>
        <v>860.55000000000007</v>
      </c>
      <c r="F1531" t="str">
        <f>IF(FurnitureData[[#This Row],[price]]&lt;50,"Under 50",IF(FurnitureData[[#This Row],[price]]&lt;100,"50-100",IF(FurnitureData[[#This Row],[price]]&lt;200,"100-200","Over 200")))</f>
        <v>100-200</v>
      </c>
      <c r="G1531" t="str">
        <f>IF(FurnitureData[[#This Row],[sold]]=0,"No Sales",IF(FurnitureData[[#This Row],[sold]]&lt;=10,"Low Sales",IF(FurnitureData[[#This Row],[sold]]&lt;=50,"Medium Sales","High Sales")))</f>
        <v>Low Sales</v>
      </c>
      <c r="H1531" s="1">
        <f>IF(FurnitureData[[#This Row],[price]]&gt;0,FurnitureData[[#This Row],[sold]]/FurnitureData[[#This Row],[price]],0)</f>
        <v>2.9051188193597116E-2</v>
      </c>
      <c r="I1531" s="1">
        <f>LEN(FurnitureData[[#This Row],[productTitle]])</f>
        <v>67</v>
      </c>
      <c r="J1531" s="1"/>
    </row>
    <row r="1532" spans="1:10" x14ac:dyDescent="0.3">
      <c r="A1532" s="1" t="s">
        <v>1415</v>
      </c>
      <c r="B1532" s="7">
        <v>9.36</v>
      </c>
      <c r="C1532" s="8">
        <v>13</v>
      </c>
      <c r="D1532" s="1" t="s">
        <v>1859</v>
      </c>
      <c r="E1532" s="5">
        <f>FurnitureData[[#This Row],[price]]*FurnitureData[[#This Row],[sold]]</f>
        <v>121.67999999999999</v>
      </c>
      <c r="F1532" t="str">
        <f>IF(FurnitureData[[#This Row],[price]]&lt;50,"Under 50",IF(FurnitureData[[#This Row],[price]]&lt;100,"50-100",IF(FurnitureData[[#This Row],[price]]&lt;200,"100-200","Over 200")))</f>
        <v>Under 50</v>
      </c>
      <c r="G1532" t="str">
        <f>IF(FurnitureData[[#This Row],[sold]]=0,"No Sales",IF(FurnitureData[[#This Row],[sold]]&lt;=10,"Low Sales",IF(FurnitureData[[#This Row],[sold]]&lt;=50,"Medium Sales","High Sales")))</f>
        <v>Medium Sales</v>
      </c>
      <c r="H1532" s="1">
        <f>IF(FurnitureData[[#This Row],[price]]&gt;0,FurnitureData[[#This Row],[sold]]/FurnitureData[[#This Row],[price]],0)</f>
        <v>1.3888888888888891</v>
      </c>
      <c r="I1532" s="1">
        <f>LEN(FurnitureData[[#This Row],[productTitle]])</f>
        <v>114</v>
      </c>
      <c r="J1532" s="1"/>
    </row>
    <row r="1533" spans="1:10" x14ac:dyDescent="0.3">
      <c r="A1533" s="1" t="s">
        <v>1416</v>
      </c>
      <c r="B1533" s="7">
        <v>204.29</v>
      </c>
      <c r="C1533" s="8">
        <v>11</v>
      </c>
      <c r="D1533" s="1" t="s">
        <v>5</v>
      </c>
      <c r="E1533" s="5">
        <f>FurnitureData[[#This Row],[price]]*FurnitureData[[#This Row],[sold]]</f>
        <v>2247.19</v>
      </c>
      <c r="F1533" t="str">
        <f>IF(FurnitureData[[#This Row],[price]]&lt;50,"Under 50",IF(FurnitureData[[#This Row],[price]]&lt;100,"50-100",IF(FurnitureData[[#This Row],[price]]&lt;200,"100-200","Over 200")))</f>
        <v>Over 200</v>
      </c>
      <c r="G1533" t="str">
        <f>IF(FurnitureData[[#This Row],[sold]]=0,"No Sales",IF(FurnitureData[[#This Row],[sold]]&lt;=10,"Low Sales",IF(FurnitureData[[#This Row],[sold]]&lt;=50,"Medium Sales","High Sales")))</f>
        <v>Medium Sales</v>
      </c>
      <c r="H1533" s="1">
        <f>IF(FurnitureData[[#This Row],[price]]&gt;0,FurnitureData[[#This Row],[sold]]/FurnitureData[[#This Row],[price]],0)</f>
        <v>5.3845024230260906E-2</v>
      </c>
      <c r="I1533" s="1">
        <f>LEN(FurnitureData[[#This Row],[productTitle]])</f>
        <v>123</v>
      </c>
      <c r="J1533" s="1"/>
    </row>
    <row r="1534" spans="1:10" x14ac:dyDescent="0.3">
      <c r="A1534" s="1" t="s">
        <v>1417</v>
      </c>
      <c r="B1534" s="7">
        <v>203.11</v>
      </c>
      <c r="C1534" s="8">
        <v>5</v>
      </c>
      <c r="D1534" s="1" t="s">
        <v>5</v>
      </c>
      <c r="E1534" s="5">
        <f>FurnitureData[[#This Row],[price]]*FurnitureData[[#This Row],[sold]]</f>
        <v>1015.5500000000001</v>
      </c>
      <c r="F1534" t="str">
        <f>IF(FurnitureData[[#This Row],[price]]&lt;50,"Under 50",IF(FurnitureData[[#This Row],[price]]&lt;100,"50-100",IF(FurnitureData[[#This Row],[price]]&lt;200,"100-200","Over 200")))</f>
        <v>Over 200</v>
      </c>
      <c r="G1534" t="str">
        <f>IF(FurnitureData[[#This Row],[sold]]=0,"No Sales",IF(FurnitureData[[#This Row],[sold]]&lt;=10,"Low Sales",IF(FurnitureData[[#This Row],[sold]]&lt;=50,"Medium Sales","High Sales")))</f>
        <v>Low Sales</v>
      </c>
      <c r="H1534" s="1">
        <f>IF(FurnitureData[[#This Row],[price]]&gt;0,FurnitureData[[#This Row],[sold]]/FurnitureData[[#This Row],[price]],0)</f>
        <v>2.4617202501107771E-2</v>
      </c>
      <c r="I1534" s="1">
        <f>LEN(FurnitureData[[#This Row],[productTitle]])</f>
        <v>128</v>
      </c>
      <c r="J1534" s="1"/>
    </row>
    <row r="1535" spans="1:10" x14ac:dyDescent="0.3">
      <c r="A1535" s="1" t="s">
        <v>1418</v>
      </c>
      <c r="B1535" s="7">
        <v>131.46</v>
      </c>
      <c r="C1535" s="8">
        <v>9</v>
      </c>
      <c r="D1535" s="1" t="s">
        <v>5</v>
      </c>
      <c r="E1535" s="5">
        <f>FurnitureData[[#This Row],[price]]*FurnitureData[[#This Row],[sold]]</f>
        <v>1183.1400000000001</v>
      </c>
      <c r="F1535" t="str">
        <f>IF(FurnitureData[[#This Row],[price]]&lt;50,"Under 50",IF(FurnitureData[[#This Row],[price]]&lt;100,"50-100",IF(FurnitureData[[#This Row],[price]]&lt;200,"100-200","Over 200")))</f>
        <v>100-200</v>
      </c>
      <c r="G1535" t="str">
        <f>IF(FurnitureData[[#This Row],[sold]]=0,"No Sales",IF(FurnitureData[[#This Row],[sold]]&lt;=10,"Low Sales",IF(FurnitureData[[#This Row],[sold]]&lt;=50,"Medium Sales","High Sales")))</f>
        <v>Low Sales</v>
      </c>
      <c r="H1535" s="1">
        <f>IF(FurnitureData[[#This Row],[price]]&gt;0,FurnitureData[[#This Row],[sold]]/FurnitureData[[#This Row],[price]],0)</f>
        <v>6.8461889548151522E-2</v>
      </c>
      <c r="I1535" s="1">
        <f>LEN(FurnitureData[[#This Row],[productTitle]])</f>
        <v>127</v>
      </c>
      <c r="J1535" s="1"/>
    </row>
    <row r="1536" spans="1:10" x14ac:dyDescent="0.3">
      <c r="A1536" s="1" t="s">
        <v>1419</v>
      </c>
      <c r="B1536" s="7">
        <v>50.75</v>
      </c>
      <c r="C1536" s="8">
        <v>151</v>
      </c>
      <c r="D1536" s="1" t="s">
        <v>1842</v>
      </c>
      <c r="E1536" s="5">
        <f>FurnitureData[[#This Row],[price]]*FurnitureData[[#This Row],[sold]]</f>
        <v>7663.25</v>
      </c>
      <c r="F1536" t="str">
        <f>IF(FurnitureData[[#This Row],[price]]&lt;50,"Under 50",IF(FurnitureData[[#This Row],[price]]&lt;100,"50-100",IF(FurnitureData[[#This Row],[price]]&lt;200,"100-200","Over 200")))</f>
        <v>50-100</v>
      </c>
      <c r="G1536" t="str">
        <f>IF(FurnitureData[[#This Row],[sold]]=0,"No Sales",IF(FurnitureData[[#This Row],[sold]]&lt;=10,"Low Sales",IF(FurnitureData[[#This Row],[sold]]&lt;=50,"Medium Sales","High Sales")))</f>
        <v>High Sales</v>
      </c>
      <c r="H1536" s="1">
        <f>IF(FurnitureData[[#This Row],[price]]&gt;0,FurnitureData[[#This Row],[sold]]/FurnitureData[[#This Row],[price]],0)</f>
        <v>2.9753694581280787</v>
      </c>
      <c r="I1536" s="1">
        <f>LEN(FurnitureData[[#This Row],[productTitle]])</f>
        <v>11</v>
      </c>
      <c r="J1536" s="1"/>
    </row>
    <row r="1537" spans="1:10" x14ac:dyDescent="0.3">
      <c r="A1537" s="1" t="s">
        <v>1420</v>
      </c>
      <c r="B1537" s="7">
        <v>169.14</v>
      </c>
      <c r="C1537" s="8">
        <v>6</v>
      </c>
      <c r="D1537" s="1" t="s">
        <v>5</v>
      </c>
      <c r="E1537" s="5">
        <f>FurnitureData[[#This Row],[price]]*FurnitureData[[#This Row],[sold]]</f>
        <v>1014.8399999999999</v>
      </c>
      <c r="F1537" t="str">
        <f>IF(FurnitureData[[#This Row],[price]]&lt;50,"Under 50",IF(FurnitureData[[#This Row],[price]]&lt;100,"50-100",IF(FurnitureData[[#This Row],[price]]&lt;200,"100-200","Over 200")))</f>
        <v>100-200</v>
      </c>
      <c r="G1537" t="str">
        <f>IF(FurnitureData[[#This Row],[sold]]=0,"No Sales",IF(FurnitureData[[#This Row],[sold]]&lt;=10,"Low Sales",IF(FurnitureData[[#This Row],[sold]]&lt;=50,"Medium Sales","High Sales")))</f>
        <v>Low Sales</v>
      </c>
      <c r="H1537" s="1">
        <f>IF(FurnitureData[[#This Row],[price]]&gt;0,FurnitureData[[#This Row],[sold]]/FurnitureData[[#This Row],[price]],0)</f>
        <v>3.547357218871941E-2</v>
      </c>
      <c r="I1537" s="1">
        <f>LEN(FurnitureData[[#This Row],[productTitle]])</f>
        <v>117</v>
      </c>
      <c r="J1537" s="1"/>
    </row>
    <row r="1538" spans="1:10" x14ac:dyDescent="0.3">
      <c r="A1538" s="1" t="s">
        <v>1421</v>
      </c>
      <c r="B1538" s="7">
        <v>68.02</v>
      </c>
      <c r="C1538" s="8">
        <v>12</v>
      </c>
      <c r="D1538" s="1" t="s">
        <v>5</v>
      </c>
      <c r="E1538" s="5">
        <f>FurnitureData[[#This Row],[price]]*FurnitureData[[#This Row],[sold]]</f>
        <v>816.24</v>
      </c>
      <c r="F1538" t="str">
        <f>IF(FurnitureData[[#This Row],[price]]&lt;50,"Under 50",IF(FurnitureData[[#This Row],[price]]&lt;100,"50-100",IF(FurnitureData[[#This Row],[price]]&lt;200,"100-200","Over 200")))</f>
        <v>50-100</v>
      </c>
      <c r="G1538" t="str">
        <f>IF(FurnitureData[[#This Row],[sold]]=0,"No Sales",IF(FurnitureData[[#This Row],[sold]]&lt;=10,"Low Sales",IF(FurnitureData[[#This Row],[sold]]&lt;=50,"Medium Sales","High Sales")))</f>
        <v>Medium Sales</v>
      </c>
      <c r="H1538" s="1">
        <f>IF(FurnitureData[[#This Row],[price]]&gt;0,FurnitureData[[#This Row],[sold]]/FurnitureData[[#This Row],[price]],0)</f>
        <v>0.17641870038224053</v>
      </c>
      <c r="I1538" s="1">
        <f>LEN(FurnitureData[[#This Row],[productTitle]])</f>
        <v>126</v>
      </c>
      <c r="J1538" s="1"/>
    </row>
    <row r="1539" spans="1:10" x14ac:dyDescent="0.3">
      <c r="A1539" s="1" t="s">
        <v>1422</v>
      </c>
      <c r="B1539" s="7">
        <v>46.28</v>
      </c>
      <c r="C1539" s="8">
        <v>1</v>
      </c>
      <c r="D1539" s="1" t="s">
        <v>5</v>
      </c>
      <c r="E1539" s="5">
        <f>FurnitureData[[#This Row],[price]]*FurnitureData[[#This Row],[sold]]</f>
        <v>46.28</v>
      </c>
      <c r="F1539" t="str">
        <f>IF(FurnitureData[[#This Row],[price]]&lt;50,"Under 50",IF(FurnitureData[[#This Row],[price]]&lt;100,"50-100",IF(FurnitureData[[#This Row],[price]]&lt;200,"100-200","Over 200")))</f>
        <v>Under 50</v>
      </c>
      <c r="G1539" t="str">
        <f>IF(FurnitureData[[#This Row],[sold]]=0,"No Sales",IF(FurnitureData[[#This Row],[sold]]&lt;=10,"Low Sales",IF(FurnitureData[[#This Row],[sold]]&lt;=50,"Medium Sales","High Sales")))</f>
        <v>Low Sales</v>
      </c>
      <c r="H1539" s="1">
        <f>IF(FurnitureData[[#This Row],[price]]&gt;0,FurnitureData[[#This Row],[sold]]/FurnitureData[[#This Row],[price]],0)</f>
        <v>2.1607605877268798E-2</v>
      </c>
      <c r="I1539" s="1">
        <f>LEN(FurnitureData[[#This Row],[productTitle]])</f>
        <v>122</v>
      </c>
      <c r="J1539" s="1"/>
    </row>
    <row r="1540" spans="1:10" x14ac:dyDescent="0.3">
      <c r="A1540" s="1" t="s">
        <v>1423</v>
      </c>
      <c r="B1540" s="7">
        <v>191.8</v>
      </c>
      <c r="C1540" s="8">
        <v>1</v>
      </c>
      <c r="D1540" s="1" t="s">
        <v>5</v>
      </c>
      <c r="E1540" s="5">
        <f>FurnitureData[[#This Row],[price]]*FurnitureData[[#This Row],[sold]]</f>
        <v>191.8</v>
      </c>
      <c r="F1540" t="str">
        <f>IF(FurnitureData[[#This Row],[price]]&lt;50,"Under 50",IF(FurnitureData[[#This Row],[price]]&lt;100,"50-100",IF(FurnitureData[[#This Row],[price]]&lt;200,"100-200","Over 200")))</f>
        <v>100-200</v>
      </c>
      <c r="G1540" t="str">
        <f>IF(FurnitureData[[#This Row],[sold]]=0,"No Sales",IF(FurnitureData[[#This Row],[sold]]&lt;=10,"Low Sales",IF(FurnitureData[[#This Row],[sold]]&lt;=50,"Medium Sales","High Sales")))</f>
        <v>Low Sales</v>
      </c>
      <c r="H1540" s="1">
        <f>IF(FurnitureData[[#This Row],[price]]&gt;0,FurnitureData[[#This Row],[sold]]/FurnitureData[[#This Row],[price]],0)</f>
        <v>5.2137643378519288E-3</v>
      </c>
      <c r="I1540" s="1">
        <f>LEN(FurnitureData[[#This Row],[productTitle]])</f>
        <v>124</v>
      </c>
      <c r="J1540" s="1"/>
    </row>
    <row r="1541" spans="1:10" x14ac:dyDescent="0.3">
      <c r="A1541" s="1" t="s">
        <v>1424</v>
      </c>
      <c r="B1541" s="7">
        <v>153.6</v>
      </c>
      <c r="C1541" s="8">
        <v>5</v>
      </c>
      <c r="D1541" s="1" t="s">
        <v>5</v>
      </c>
      <c r="E1541" s="5">
        <f>FurnitureData[[#This Row],[price]]*FurnitureData[[#This Row],[sold]]</f>
        <v>768</v>
      </c>
      <c r="F1541" t="str">
        <f>IF(FurnitureData[[#This Row],[price]]&lt;50,"Under 50",IF(FurnitureData[[#This Row],[price]]&lt;100,"50-100",IF(FurnitureData[[#This Row],[price]]&lt;200,"100-200","Over 200")))</f>
        <v>100-200</v>
      </c>
      <c r="G1541" t="str">
        <f>IF(FurnitureData[[#This Row],[sold]]=0,"No Sales",IF(FurnitureData[[#This Row],[sold]]&lt;=10,"Low Sales",IF(FurnitureData[[#This Row],[sold]]&lt;=50,"Medium Sales","High Sales")))</f>
        <v>Low Sales</v>
      </c>
      <c r="H1541" s="1">
        <f>IF(FurnitureData[[#This Row],[price]]&gt;0,FurnitureData[[#This Row],[sold]]/FurnitureData[[#This Row],[price]],0)</f>
        <v>3.2552083333333336E-2</v>
      </c>
      <c r="I1541" s="1">
        <f>LEN(FurnitureData[[#This Row],[productTitle]])</f>
        <v>122</v>
      </c>
      <c r="J1541" s="1"/>
    </row>
    <row r="1542" spans="1:10" x14ac:dyDescent="0.3">
      <c r="A1542" s="1" t="s">
        <v>1425</v>
      </c>
      <c r="B1542" s="7">
        <v>116.93</v>
      </c>
      <c r="C1542" s="8">
        <v>40</v>
      </c>
      <c r="D1542" s="1" t="s">
        <v>5</v>
      </c>
      <c r="E1542" s="5">
        <f>FurnitureData[[#This Row],[price]]*FurnitureData[[#This Row],[sold]]</f>
        <v>4677.2000000000007</v>
      </c>
      <c r="F1542" t="str">
        <f>IF(FurnitureData[[#This Row],[price]]&lt;50,"Under 50",IF(FurnitureData[[#This Row],[price]]&lt;100,"50-100",IF(FurnitureData[[#This Row],[price]]&lt;200,"100-200","Over 200")))</f>
        <v>100-200</v>
      </c>
      <c r="G1542" t="str">
        <f>IF(FurnitureData[[#This Row],[sold]]=0,"No Sales",IF(FurnitureData[[#This Row],[sold]]&lt;=10,"Low Sales",IF(FurnitureData[[#This Row],[sold]]&lt;=50,"Medium Sales","High Sales")))</f>
        <v>Medium Sales</v>
      </c>
      <c r="H1542" s="1">
        <f>IF(FurnitureData[[#This Row],[price]]&gt;0,FurnitureData[[#This Row],[sold]]/FurnitureData[[#This Row],[price]],0)</f>
        <v>0.34208500812451892</v>
      </c>
      <c r="I1542" s="1">
        <f>LEN(FurnitureData[[#This Row],[productTitle]])</f>
        <v>124</v>
      </c>
      <c r="J1542" s="1"/>
    </row>
    <row r="1543" spans="1:10" x14ac:dyDescent="0.3">
      <c r="A1543" s="1" t="s">
        <v>1426</v>
      </c>
      <c r="B1543" s="7">
        <v>48.1</v>
      </c>
      <c r="C1543" s="8">
        <v>2</v>
      </c>
      <c r="D1543" s="1" t="s">
        <v>5</v>
      </c>
      <c r="E1543" s="5">
        <f>FurnitureData[[#This Row],[price]]*FurnitureData[[#This Row],[sold]]</f>
        <v>96.2</v>
      </c>
      <c r="F1543" t="str">
        <f>IF(FurnitureData[[#This Row],[price]]&lt;50,"Under 50",IF(FurnitureData[[#This Row],[price]]&lt;100,"50-100",IF(FurnitureData[[#This Row],[price]]&lt;200,"100-200","Over 200")))</f>
        <v>Under 50</v>
      </c>
      <c r="G1543" t="str">
        <f>IF(FurnitureData[[#This Row],[sold]]=0,"No Sales",IF(FurnitureData[[#This Row],[sold]]&lt;=10,"Low Sales",IF(FurnitureData[[#This Row],[sold]]&lt;=50,"Medium Sales","High Sales")))</f>
        <v>Low Sales</v>
      </c>
      <c r="H1543" s="1">
        <f>IF(FurnitureData[[#This Row],[price]]&gt;0,FurnitureData[[#This Row],[sold]]/FurnitureData[[#This Row],[price]],0)</f>
        <v>4.1580041580041575E-2</v>
      </c>
      <c r="I1543" s="1">
        <f>LEN(FurnitureData[[#This Row],[productTitle]])</f>
        <v>111</v>
      </c>
      <c r="J1543" s="1"/>
    </row>
    <row r="1544" spans="1:10" x14ac:dyDescent="0.3">
      <c r="A1544" s="1" t="s">
        <v>1427</v>
      </c>
      <c r="B1544" s="7">
        <v>373.4</v>
      </c>
      <c r="C1544" s="8">
        <v>8</v>
      </c>
      <c r="D1544" s="1" t="s">
        <v>5</v>
      </c>
      <c r="E1544" s="5">
        <f>FurnitureData[[#This Row],[price]]*FurnitureData[[#This Row],[sold]]</f>
        <v>2987.2</v>
      </c>
      <c r="F1544" t="str">
        <f>IF(FurnitureData[[#This Row],[price]]&lt;50,"Under 50",IF(FurnitureData[[#This Row],[price]]&lt;100,"50-100",IF(FurnitureData[[#This Row],[price]]&lt;200,"100-200","Over 200")))</f>
        <v>Over 200</v>
      </c>
      <c r="G1544" t="str">
        <f>IF(FurnitureData[[#This Row],[sold]]=0,"No Sales",IF(FurnitureData[[#This Row],[sold]]&lt;=10,"Low Sales",IF(FurnitureData[[#This Row],[sold]]&lt;=50,"Medium Sales","High Sales")))</f>
        <v>Low Sales</v>
      </c>
      <c r="H1544" s="1">
        <f>IF(FurnitureData[[#This Row],[price]]&gt;0,FurnitureData[[#This Row],[sold]]/FurnitureData[[#This Row],[price]],0)</f>
        <v>2.1424745581146227E-2</v>
      </c>
      <c r="I1544" s="1">
        <f>LEN(FurnitureData[[#This Row],[productTitle]])</f>
        <v>126</v>
      </c>
      <c r="J1544" s="1"/>
    </row>
    <row r="1545" spans="1:10" x14ac:dyDescent="0.3">
      <c r="A1545" s="1" t="s">
        <v>1428</v>
      </c>
      <c r="B1545" s="7">
        <v>131.1</v>
      </c>
      <c r="C1545" s="8">
        <v>3</v>
      </c>
      <c r="D1545" s="1" t="s">
        <v>5</v>
      </c>
      <c r="E1545" s="5">
        <f>FurnitureData[[#This Row],[price]]*FurnitureData[[#This Row],[sold]]</f>
        <v>393.29999999999995</v>
      </c>
      <c r="F1545" t="str">
        <f>IF(FurnitureData[[#This Row],[price]]&lt;50,"Under 50",IF(FurnitureData[[#This Row],[price]]&lt;100,"50-100",IF(FurnitureData[[#This Row],[price]]&lt;200,"100-200","Over 200")))</f>
        <v>100-200</v>
      </c>
      <c r="G1545" t="str">
        <f>IF(FurnitureData[[#This Row],[sold]]=0,"No Sales",IF(FurnitureData[[#This Row],[sold]]&lt;=10,"Low Sales",IF(FurnitureData[[#This Row],[sold]]&lt;=50,"Medium Sales","High Sales")))</f>
        <v>Low Sales</v>
      </c>
      <c r="H1545" s="1">
        <f>IF(FurnitureData[[#This Row],[price]]&gt;0,FurnitureData[[#This Row],[sold]]/FurnitureData[[#This Row],[price]],0)</f>
        <v>2.2883295194508012E-2</v>
      </c>
      <c r="I1545" s="1">
        <f>LEN(FurnitureData[[#This Row],[productTitle]])</f>
        <v>126</v>
      </c>
      <c r="J1545" s="1"/>
    </row>
    <row r="1546" spans="1:10" x14ac:dyDescent="0.3">
      <c r="A1546" s="1" t="s">
        <v>1429</v>
      </c>
      <c r="B1546" s="7">
        <v>201.78</v>
      </c>
      <c r="C1546" s="8">
        <v>1</v>
      </c>
      <c r="D1546" s="1" t="s">
        <v>5</v>
      </c>
      <c r="E1546" s="5">
        <f>FurnitureData[[#This Row],[price]]*FurnitureData[[#This Row],[sold]]</f>
        <v>201.78</v>
      </c>
      <c r="F1546" t="str">
        <f>IF(FurnitureData[[#This Row],[price]]&lt;50,"Under 50",IF(FurnitureData[[#This Row],[price]]&lt;100,"50-100",IF(FurnitureData[[#This Row],[price]]&lt;200,"100-200","Over 200")))</f>
        <v>Over 200</v>
      </c>
      <c r="G1546" t="str">
        <f>IF(FurnitureData[[#This Row],[sold]]=0,"No Sales",IF(FurnitureData[[#This Row],[sold]]&lt;=10,"Low Sales",IF(FurnitureData[[#This Row],[sold]]&lt;=50,"Medium Sales","High Sales")))</f>
        <v>Low Sales</v>
      </c>
      <c r="H1546" s="1">
        <f>IF(FurnitureData[[#This Row],[price]]&gt;0,FurnitureData[[#This Row],[sold]]/FurnitureData[[#This Row],[price]],0)</f>
        <v>4.9558925562493807E-3</v>
      </c>
      <c r="I1546" s="1">
        <f>LEN(FurnitureData[[#This Row],[productTitle]])</f>
        <v>92</v>
      </c>
      <c r="J1546" s="1"/>
    </row>
    <row r="1547" spans="1:10" x14ac:dyDescent="0.3">
      <c r="A1547" s="1" t="s">
        <v>983</v>
      </c>
      <c r="B1547" s="7">
        <v>20.54</v>
      </c>
      <c r="C1547" s="8">
        <v>62</v>
      </c>
      <c r="D1547" s="1" t="s">
        <v>5</v>
      </c>
      <c r="E1547" s="5">
        <f>FurnitureData[[#This Row],[price]]*FurnitureData[[#This Row],[sold]]</f>
        <v>1273.48</v>
      </c>
      <c r="F1547" t="str">
        <f>IF(FurnitureData[[#This Row],[price]]&lt;50,"Under 50",IF(FurnitureData[[#This Row],[price]]&lt;100,"50-100",IF(FurnitureData[[#This Row],[price]]&lt;200,"100-200","Over 200")))</f>
        <v>Under 50</v>
      </c>
      <c r="G1547" t="str">
        <f>IF(FurnitureData[[#This Row],[sold]]=0,"No Sales",IF(FurnitureData[[#This Row],[sold]]&lt;=10,"Low Sales",IF(FurnitureData[[#This Row],[sold]]&lt;=50,"Medium Sales","High Sales")))</f>
        <v>High Sales</v>
      </c>
      <c r="H1547" s="1">
        <f>IF(FurnitureData[[#This Row],[price]]&gt;0,FurnitureData[[#This Row],[sold]]/FurnitureData[[#This Row],[price]],0)</f>
        <v>3.0185004868549172</v>
      </c>
      <c r="I1547" s="1">
        <f>LEN(FurnitureData[[#This Row],[productTitle]])</f>
        <v>123</v>
      </c>
      <c r="J1547" s="1"/>
    </row>
    <row r="1548" spans="1:10" x14ac:dyDescent="0.3">
      <c r="A1548" s="1" t="s">
        <v>1430</v>
      </c>
      <c r="B1548" s="7">
        <v>25.49</v>
      </c>
      <c r="C1548" s="8">
        <v>600</v>
      </c>
      <c r="D1548" s="1" t="s">
        <v>5</v>
      </c>
      <c r="E1548" s="5">
        <f>FurnitureData[[#This Row],[price]]*FurnitureData[[#This Row],[sold]]</f>
        <v>15293.999999999998</v>
      </c>
      <c r="F1548" t="str">
        <f>IF(FurnitureData[[#This Row],[price]]&lt;50,"Under 50",IF(FurnitureData[[#This Row],[price]]&lt;100,"50-100",IF(FurnitureData[[#This Row],[price]]&lt;200,"100-200","Over 200")))</f>
        <v>Under 50</v>
      </c>
      <c r="G1548" t="str">
        <f>IF(FurnitureData[[#This Row],[sold]]=0,"No Sales",IF(FurnitureData[[#This Row],[sold]]&lt;=10,"Low Sales",IF(FurnitureData[[#This Row],[sold]]&lt;=50,"Medium Sales","High Sales")))</f>
        <v>High Sales</v>
      </c>
      <c r="H1548" s="1">
        <f>IF(FurnitureData[[#This Row],[price]]&gt;0,FurnitureData[[#This Row],[sold]]/FurnitureData[[#This Row],[price]],0)</f>
        <v>23.538642604943117</v>
      </c>
      <c r="I1548" s="1">
        <f>LEN(FurnitureData[[#This Row],[productTitle]])</f>
        <v>124</v>
      </c>
      <c r="J1548" s="1"/>
    </row>
    <row r="1549" spans="1:10" x14ac:dyDescent="0.3">
      <c r="A1549" s="1" t="s">
        <v>1431</v>
      </c>
      <c r="B1549" s="7">
        <v>147.5</v>
      </c>
      <c r="C1549" s="8">
        <v>14</v>
      </c>
      <c r="D1549" s="1" t="s">
        <v>5</v>
      </c>
      <c r="E1549" s="5">
        <f>FurnitureData[[#This Row],[price]]*FurnitureData[[#This Row],[sold]]</f>
        <v>2065</v>
      </c>
      <c r="F1549" t="str">
        <f>IF(FurnitureData[[#This Row],[price]]&lt;50,"Under 50",IF(FurnitureData[[#This Row],[price]]&lt;100,"50-100",IF(FurnitureData[[#This Row],[price]]&lt;200,"100-200","Over 200")))</f>
        <v>100-200</v>
      </c>
      <c r="G1549" t="str">
        <f>IF(FurnitureData[[#This Row],[sold]]=0,"No Sales",IF(FurnitureData[[#This Row],[sold]]&lt;=10,"Low Sales",IF(FurnitureData[[#This Row],[sold]]&lt;=50,"Medium Sales","High Sales")))</f>
        <v>Medium Sales</v>
      </c>
      <c r="H1549" s="1">
        <f>IF(FurnitureData[[#This Row],[price]]&gt;0,FurnitureData[[#This Row],[sold]]/FurnitureData[[#This Row],[price]],0)</f>
        <v>9.4915254237288138E-2</v>
      </c>
      <c r="I1549" s="1">
        <f>LEN(FurnitureData[[#This Row],[productTitle]])</f>
        <v>124</v>
      </c>
      <c r="J1549" s="1"/>
    </row>
    <row r="1550" spans="1:10" x14ac:dyDescent="0.3">
      <c r="A1550" s="1" t="s">
        <v>1432</v>
      </c>
      <c r="B1550" s="7">
        <v>190.16</v>
      </c>
      <c r="C1550" s="8">
        <v>0</v>
      </c>
      <c r="D1550" s="1" t="s">
        <v>5</v>
      </c>
      <c r="E1550" s="5">
        <f>FurnitureData[[#This Row],[price]]*FurnitureData[[#This Row],[sold]]</f>
        <v>0</v>
      </c>
      <c r="F1550" t="str">
        <f>IF(FurnitureData[[#This Row],[price]]&lt;50,"Under 50",IF(FurnitureData[[#This Row],[price]]&lt;100,"50-100",IF(FurnitureData[[#This Row],[price]]&lt;200,"100-200","Over 200")))</f>
        <v>100-200</v>
      </c>
      <c r="G1550" t="str">
        <f>IF(FurnitureData[[#This Row],[sold]]=0,"No Sales",IF(FurnitureData[[#This Row],[sold]]&lt;=10,"Low Sales",IF(FurnitureData[[#This Row],[sold]]&lt;=50,"Medium Sales","High Sales")))</f>
        <v>No Sales</v>
      </c>
      <c r="H1550" s="1">
        <f>IF(FurnitureData[[#This Row],[price]]&gt;0,FurnitureData[[#This Row],[sold]]/FurnitureData[[#This Row],[price]],0)</f>
        <v>0</v>
      </c>
      <c r="I1550" s="1">
        <f>LEN(FurnitureData[[#This Row],[productTitle]])</f>
        <v>128</v>
      </c>
      <c r="J1550" s="1"/>
    </row>
    <row r="1551" spans="1:10" x14ac:dyDescent="0.3">
      <c r="A1551" s="1" t="s">
        <v>1433</v>
      </c>
      <c r="B1551" s="7">
        <v>36.65</v>
      </c>
      <c r="C1551" s="8">
        <v>37</v>
      </c>
      <c r="D1551" s="1" t="s">
        <v>5</v>
      </c>
      <c r="E1551" s="5">
        <f>FurnitureData[[#This Row],[price]]*FurnitureData[[#This Row],[sold]]</f>
        <v>1356.05</v>
      </c>
      <c r="F1551" t="str">
        <f>IF(FurnitureData[[#This Row],[price]]&lt;50,"Under 50",IF(FurnitureData[[#This Row],[price]]&lt;100,"50-100",IF(FurnitureData[[#This Row],[price]]&lt;200,"100-200","Over 200")))</f>
        <v>Under 50</v>
      </c>
      <c r="G1551" t="str">
        <f>IF(FurnitureData[[#This Row],[sold]]=0,"No Sales",IF(FurnitureData[[#This Row],[sold]]&lt;=10,"Low Sales",IF(FurnitureData[[#This Row],[sold]]&lt;=50,"Medium Sales","High Sales")))</f>
        <v>Medium Sales</v>
      </c>
      <c r="H1551" s="1">
        <f>IF(FurnitureData[[#This Row],[price]]&gt;0,FurnitureData[[#This Row],[sold]]/FurnitureData[[#This Row],[price]],0)</f>
        <v>1.009549795361528</v>
      </c>
      <c r="I1551" s="1">
        <f>LEN(FurnitureData[[#This Row],[productTitle]])</f>
        <v>125</v>
      </c>
      <c r="J1551" s="1"/>
    </row>
    <row r="1552" spans="1:10" x14ac:dyDescent="0.3">
      <c r="A1552" s="1" t="s">
        <v>1288</v>
      </c>
      <c r="B1552" s="7">
        <v>121.07</v>
      </c>
      <c r="C1552" s="8">
        <v>11</v>
      </c>
      <c r="D1552" s="1" t="s">
        <v>5</v>
      </c>
      <c r="E1552" s="5">
        <f>FurnitureData[[#This Row],[price]]*FurnitureData[[#This Row],[sold]]</f>
        <v>1331.77</v>
      </c>
      <c r="F1552" t="str">
        <f>IF(FurnitureData[[#This Row],[price]]&lt;50,"Under 50",IF(FurnitureData[[#This Row],[price]]&lt;100,"50-100",IF(FurnitureData[[#This Row],[price]]&lt;200,"100-200","Over 200")))</f>
        <v>100-200</v>
      </c>
      <c r="G1552" t="str">
        <f>IF(FurnitureData[[#This Row],[sold]]=0,"No Sales",IF(FurnitureData[[#This Row],[sold]]&lt;=10,"Low Sales",IF(FurnitureData[[#This Row],[sold]]&lt;=50,"Medium Sales","High Sales")))</f>
        <v>Medium Sales</v>
      </c>
      <c r="H1552" s="1">
        <f>IF(FurnitureData[[#This Row],[price]]&gt;0,FurnitureData[[#This Row],[sold]]/FurnitureData[[#This Row],[price]],0)</f>
        <v>9.085652928058148E-2</v>
      </c>
      <c r="I1552" s="1">
        <f>LEN(FurnitureData[[#This Row],[productTitle]])</f>
        <v>112</v>
      </c>
      <c r="J1552" s="1"/>
    </row>
    <row r="1553" spans="1:10" x14ac:dyDescent="0.3">
      <c r="A1553" s="1" t="s">
        <v>1434</v>
      </c>
      <c r="B1553" s="7">
        <v>94</v>
      </c>
      <c r="C1553" s="8">
        <v>0</v>
      </c>
      <c r="D1553" s="1" t="s">
        <v>5</v>
      </c>
      <c r="E1553" s="5">
        <f>FurnitureData[[#This Row],[price]]*FurnitureData[[#This Row],[sold]]</f>
        <v>0</v>
      </c>
      <c r="F1553" t="str">
        <f>IF(FurnitureData[[#This Row],[price]]&lt;50,"Under 50",IF(FurnitureData[[#This Row],[price]]&lt;100,"50-100",IF(FurnitureData[[#This Row],[price]]&lt;200,"100-200","Over 200")))</f>
        <v>50-100</v>
      </c>
      <c r="G1553" t="str">
        <f>IF(FurnitureData[[#This Row],[sold]]=0,"No Sales",IF(FurnitureData[[#This Row],[sold]]&lt;=10,"Low Sales",IF(FurnitureData[[#This Row],[sold]]&lt;=50,"Medium Sales","High Sales")))</f>
        <v>No Sales</v>
      </c>
      <c r="H1553" s="1">
        <f>IF(FurnitureData[[#This Row],[price]]&gt;0,FurnitureData[[#This Row],[sold]]/FurnitureData[[#This Row],[price]],0)</f>
        <v>0</v>
      </c>
      <c r="I1553" s="1">
        <f>LEN(FurnitureData[[#This Row],[productTitle]])</f>
        <v>114</v>
      </c>
      <c r="J1553" s="1"/>
    </row>
    <row r="1554" spans="1:10" x14ac:dyDescent="0.3">
      <c r="A1554" s="1" t="s">
        <v>1435</v>
      </c>
      <c r="B1554" s="7">
        <v>97.94</v>
      </c>
      <c r="C1554" s="8">
        <v>9</v>
      </c>
      <c r="D1554" s="1" t="s">
        <v>5</v>
      </c>
      <c r="E1554" s="5">
        <f>FurnitureData[[#This Row],[price]]*FurnitureData[[#This Row],[sold]]</f>
        <v>881.46</v>
      </c>
      <c r="F1554" t="str">
        <f>IF(FurnitureData[[#This Row],[price]]&lt;50,"Under 50",IF(FurnitureData[[#This Row],[price]]&lt;100,"50-100",IF(FurnitureData[[#This Row],[price]]&lt;200,"100-200","Over 200")))</f>
        <v>50-100</v>
      </c>
      <c r="G1554" t="str">
        <f>IF(FurnitureData[[#This Row],[sold]]=0,"No Sales",IF(FurnitureData[[#This Row],[sold]]&lt;=10,"Low Sales",IF(FurnitureData[[#This Row],[sold]]&lt;=50,"Medium Sales","High Sales")))</f>
        <v>Low Sales</v>
      </c>
      <c r="H1554" s="1">
        <f>IF(FurnitureData[[#This Row],[price]]&gt;0,FurnitureData[[#This Row],[sold]]/FurnitureData[[#This Row],[price]],0)</f>
        <v>9.1892995711660208E-2</v>
      </c>
      <c r="I1554" s="1">
        <f>LEN(FurnitureData[[#This Row],[productTitle]])</f>
        <v>123</v>
      </c>
      <c r="J1554" s="1"/>
    </row>
    <row r="1555" spans="1:10" x14ac:dyDescent="0.3">
      <c r="A1555" s="1" t="s">
        <v>638</v>
      </c>
      <c r="B1555" s="7">
        <v>217.85</v>
      </c>
      <c r="C1555" s="8">
        <v>3</v>
      </c>
      <c r="D1555" s="1" t="s">
        <v>5</v>
      </c>
      <c r="E1555" s="5">
        <f>FurnitureData[[#This Row],[price]]*FurnitureData[[#This Row],[sold]]</f>
        <v>653.54999999999995</v>
      </c>
      <c r="F1555" t="str">
        <f>IF(FurnitureData[[#This Row],[price]]&lt;50,"Under 50",IF(FurnitureData[[#This Row],[price]]&lt;100,"50-100",IF(FurnitureData[[#This Row],[price]]&lt;200,"100-200","Over 200")))</f>
        <v>Over 200</v>
      </c>
      <c r="G1555" t="str">
        <f>IF(FurnitureData[[#This Row],[sold]]=0,"No Sales",IF(FurnitureData[[#This Row],[sold]]&lt;=10,"Low Sales",IF(FurnitureData[[#This Row],[sold]]&lt;=50,"Medium Sales","High Sales")))</f>
        <v>Low Sales</v>
      </c>
      <c r="H1555" s="1">
        <f>IF(FurnitureData[[#This Row],[price]]&gt;0,FurnitureData[[#This Row],[sold]]/FurnitureData[[#This Row],[price]],0)</f>
        <v>1.377094330961671E-2</v>
      </c>
      <c r="I1555" s="1">
        <f>LEN(FurnitureData[[#This Row],[productTitle]])</f>
        <v>73</v>
      </c>
      <c r="J1555" s="1"/>
    </row>
    <row r="1556" spans="1:10" x14ac:dyDescent="0.3">
      <c r="A1556" s="1" t="s">
        <v>1436</v>
      </c>
      <c r="B1556" s="7">
        <v>183.33</v>
      </c>
      <c r="C1556" s="8">
        <v>3</v>
      </c>
      <c r="D1556" s="1" t="s">
        <v>5</v>
      </c>
      <c r="E1556" s="5">
        <f>FurnitureData[[#This Row],[price]]*FurnitureData[[#This Row],[sold]]</f>
        <v>549.99</v>
      </c>
      <c r="F1556" t="str">
        <f>IF(FurnitureData[[#This Row],[price]]&lt;50,"Under 50",IF(FurnitureData[[#This Row],[price]]&lt;100,"50-100",IF(FurnitureData[[#This Row],[price]]&lt;200,"100-200","Over 200")))</f>
        <v>100-200</v>
      </c>
      <c r="G1556" t="str">
        <f>IF(FurnitureData[[#This Row],[sold]]=0,"No Sales",IF(FurnitureData[[#This Row],[sold]]&lt;=10,"Low Sales",IF(FurnitureData[[#This Row],[sold]]&lt;=50,"Medium Sales","High Sales")))</f>
        <v>Low Sales</v>
      </c>
      <c r="H1556" s="1">
        <f>IF(FurnitureData[[#This Row],[price]]&gt;0,FurnitureData[[#This Row],[sold]]/FurnitureData[[#This Row],[price]],0)</f>
        <v>1.6363933889707083E-2</v>
      </c>
      <c r="I1556" s="1">
        <f>LEN(FurnitureData[[#This Row],[productTitle]])</f>
        <v>119</v>
      </c>
      <c r="J1556" s="1"/>
    </row>
    <row r="1557" spans="1:10" x14ac:dyDescent="0.3">
      <c r="A1557" s="1" t="s">
        <v>1437</v>
      </c>
      <c r="B1557" s="7">
        <v>7.15</v>
      </c>
      <c r="C1557" s="8">
        <v>41</v>
      </c>
      <c r="D1557" s="1" t="s">
        <v>5</v>
      </c>
      <c r="E1557" s="5">
        <f>FurnitureData[[#This Row],[price]]*FurnitureData[[#This Row],[sold]]</f>
        <v>293.15000000000003</v>
      </c>
      <c r="F1557" t="str">
        <f>IF(FurnitureData[[#This Row],[price]]&lt;50,"Under 50",IF(FurnitureData[[#This Row],[price]]&lt;100,"50-100",IF(FurnitureData[[#This Row],[price]]&lt;200,"100-200","Over 200")))</f>
        <v>Under 50</v>
      </c>
      <c r="G1557" t="str">
        <f>IF(FurnitureData[[#This Row],[sold]]=0,"No Sales",IF(FurnitureData[[#This Row],[sold]]&lt;=10,"Low Sales",IF(FurnitureData[[#This Row],[sold]]&lt;=50,"Medium Sales","High Sales")))</f>
        <v>Medium Sales</v>
      </c>
      <c r="H1557" s="1">
        <f>IF(FurnitureData[[#This Row],[price]]&gt;0,FurnitureData[[#This Row],[sold]]/FurnitureData[[#This Row],[price]],0)</f>
        <v>5.7342657342657342</v>
      </c>
      <c r="I1557" s="1">
        <f>LEN(FurnitureData[[#This Row],[productTitle]])</f>
        <v>124</v>
      </c>
      <c r="J1557" s="1"/>
    </row>
    <row r="1558" spans="1:10" x14ac:dyDescent="0.3">
      <c r="A1558" s="1" t="s">
        <v>1438</v>
      </c>
      <c r="B1558" s="7">
        <v>112.26</v>
      </c>
      <c r="C1558" s="8">
        <v>2</v>
      </c>
      <c r="D1558" s="1" t="s">
        <v>5</v>
      </c>
      <c r="E1558" s="5">
        <f>FurnitureData[[#This Row],[price]]*FurnitureData[[#This Row],[sold]]</f>
        <v>224.52</v>
      </c>
      <c r="F1558" t="str">
        <f>IF(FurnitureData[[#This Row],[price]]&lt;50,"Under 50",IF(FurnitureData[[#This Row],[price]]&lt;100,"50-100",IF(FurnitureData[[#This Row],[price]]&lt;200,"100-200","Over 200")))</f>
        <v>100-200</v>
      </c>
      <c r="G1558" t="str">
        <f>IF(FurnitureData[[#This Row],[sold]]=0,"No Sales",IF(FurnitureData[[#This Row],[sold]]&lt;=10,"Low Sales",IF(FurnitureData[[#This Row],[sold]]&lt;=50,"Medium Sales","High Sales")))</f>
        <v>Low Sales</v>
      </c>
      <c r="H1558" s="1">
        <f>IF(FurnitureData[[#This Row],[price]]&gt;0,FurnitureData[[#This Row],[sold]]/FurnitureData[[#This Row],[price]],0)</f>
        <v>1.7815784785319793E-2</v>
      </c>
      <c r="I1558" s="1">
        <f>LEN(FurnitureData[[#This Row],[productTitle]])</f>
        <v>113</v>
      </c>
      <c r="J1558" s="1"/>
    </row>
    <row r="1559" spans="1:10" x14ac:dyDescent="0.3">
      <c r="A1559" s="1" t="s">
        <v>1439</v>
      </c>
      <c r="B1559" s="7">
        <v>51.43</v>
      </c>
      <c r="C1559" s="8">
        <v>6</v>
      </c>
      <c r="D1559" s="1" t="s">
        <v>5</v>
      </c>
      <c r="E1559" s="5">
        <f>FurnitureData[[#This Row],[price]]*FurnitureData[[#This Row],[sold]]</f>
        <v>308.58</v>
      </c>
      <c r="F1559" t="str">
        <f>IF(FurnitureData[[#This Row],[price]]&lt;50,"Under 50",IF(FurnitureData[[#This Row],[price]]&lt;100,"50-100",IF(FurnitureData[[#This Row],[price]]&lt;200,"100-200","Over 200")))</f>
        <v>50-100</v>
      </c>
      <c r="G1559" t="str">
        <f>IF(FurnitureData[[#This Row],[sold]]=0,"No Sales",IF(FurnitureData[[#This Row],[sold]]&lt;=10,"Low Sales",IF(FurnitureData[[#This Row],[sold]]&lt;=50,"Medium Sales","High Sales")))</f>
        <v>Low Sales</v>
      </c>
      <c r="H1559" s="1">
        <f>IF(FurnitureData[[#This Row],[price]]&gt;0,FurnitureData[[#This Row],[sold]]/FurnitureData[[#This Row],[price]],0)</f>
        <v>0.116663426015944</v>
      </c>
      <c r="I1559" s="1">
        <f>LEN(FurnitureData[[#This Row],[productTitle]])</f>
        <v>128</v>
      </c>
      <c r="J1559" s="1"/>
    </row>
    <row r="1560" spans="1:10" x14ac:dyDescent="0.3">
      <c r="A1560" s="1" t="s">
        <v>1440</v>
      </c>
      <c r="B1560" s="7">
        <v>60.56</v>
      </c>
      <c r="C1560" s="8">
        <v>5</v>
      </c>
      <c r="D1560" s="1" t="s">
        <v>5</v>
      </c>
      <c r="E1560" s="5">
        <f>FurnitureData[[#This Row],[price]]*FurnitureData[[#This Row],[sold]]</f>
        <v>302.8</v>
      </c>
      <c r="F1560" t="str">
        <f>IF(FurnitureData[[#This Row],[price]]&lt;50,"Under 50",IF(FurnitureData[[#This Row],[price]]&lt;100,"50-100",IF(FurnitureData[[#This Row],[price]]&lt;200,"100-200","Over 200")))</f>
        <v>50-100</v>
      </c>
      <c r="G1560" t="str">
        <f>IF(FurnitureData[[#This Row],[sold]]=0,"No Sales",IF(FurnitureData[[#This Row],[sold]]&lt;=10,"Low Sales",IF(FurnitureData[[#This Row],[sold]]&lt;=50,"Medium Sales","High Sales")))</f>
        <v>Low Sales</v>
      </c>
      <c r="H1560" s="1">
        <f>IF(FurnitureData[[#This Row],[price]]&gt;0,FurnitureData[[#This Row],[sold]]/FurnitureData[[#This Row],[price]],0)</f>
        <v>8.2562747688243066E-2</v>
      </c>
      <c r="I1560" s="1">
        <f>LEN(FurnitureData[[#This Row],[productTitle]])</f>
        <v>108</v>
      </c>
      <c r="J1560" s="1"/>
    </row>
    <row r="1561" spans="1:10" x14ac:dyDescent="0.3">
      <c r="A1561" s="1" t="s">
        <v>1441</v>
      </c>
      <c r="B1561" s="7">
        <v>221.3</v>
      </c>
      <c r="C1561" s="8">
        <v>6</v>
      </c>
      <c r="D1561" s="1" t="s">
        <v>5</v>
      </c>
      <c r="E1561" s="5">
        <f>FurnitureData[[#This Row],[price]]*FurnitureData[[#This Row],[sold]]</f>
        <v>1327.8000000000002</v>
      </c>
      <c r="F1561" t="str">
        <f>IF(FurnitureData[[#This Row],[price]]&lt;50,"Under 50",IF(FurnitureData[[#This Row],[price]]&lt;100,"50-100",IF(FurnitureData[[#This Row],[price]]&lt;200,"100-200","Over 200")))</f>
        <v>Over 200</v>
      </c>
      <c r="G1561" t="str">
        <f>IF(FurnitureData[[#This Row],[sold]]=0,"No Sales",IF(FurnitureData[[#This Row],[sold]]&lt;=10,"Low Sales",IF(FurnitureData[[#This Row],[sold]]&lt;=50,"Medium Sales","High Sales")))</f>
        <v>Low Sales</v>
      </c>
      <c r="H1561" s="1">
        <f>IF(FurnitureData[[#This Row],[price]]&gt;0,FurnitureData[[#This Row],[sold]]/FurnitureData[[#This Row],[price]],0)</f>
        <v>2.711251694532309E-2</v>
      </c>
      <c r="I1561" s="1">
        <f>LEN(FurnitureData[[#This Row],[productTitle]])</f>
        <v>104</v>
      </c>
      <c r="J1561" s="1"/>
    </row>
    <row r="1562" spans="1:10" x14ac:dyDescent="0.3">
      <c r="A1562" s="1" t="s">
        <v>1442</v>
      </c>
      <c r="B1562" s="7">
        <v>106.63</v>
      </c>
      <c r="C1562" s="8">
        <v>8</v>
      </c>
      <c r="D1562" s="1" t="s">
        <v>5</v>
      </c>
      <c r="E1562" s="5">
        <f>FurnitureData[[#This Row],[price]]*FurnitureData[[#This Row],[sold]]</f>
        <v>853.04</v>
      </c>
      <c r="F1562" t="str">
        <f>IF(FurnitureData[[#This Row],[price]]&lt;50,"Under 50",IF(FurnitureData[[#This Row],[price]]&lt;100,"50-100",IF(FurnitureData[[#This Row],[price]]&lt;200,"100-200","Over 200")))</f>
        <v>100-200</v>
      </c>
      <c r="G1562" t="str">
        <f>IF(FurnitureData[[#This Row],[sold]]=0,"No Sales",IF(FurnitureData[[#This Row],[sold]]&lt;=10,"Low Sales",IF(FurnitureData[[#This Row],[sold]]&lt;=50,"Medium Sales","High Sales")))</f>
        <v>Low Sales</v>
      </c>
      <c r="H1562" s="1">
        <f>IF(FurnitureData[[#This Row],[price]]&gt;0,FurnitureData[[#This Row],[sold]]/FurnitureData[[#This Row],[price]],0)</f>
        <v>7.5025790115352153E-2</v>
      </c>
      <c r="I1562" s="1">
        <f>LEN(FurnitureData[[#This Row],[productTitle]])</f>
        <v>95</v>
      </c>
      <c r="J1562" s="1"/>
    </row>
    <row r="1563" spans="1:10" x14ac:dyDescent="0.3">
      <c r="A1563" s="1" t="s">
        <v>1443</v>
      </c>
      <c r="B1563" s="7">
        <v>38.71</v>
      </c>
      <c r="C1563" s="8">
        <v>2</v>
      </c>
      <c r="D1563" s="1" t="s">
        <v>5</v>
      </c>
      <c r="E1563" s="5">
        <f>FurnitureData[[#This Row],[price]]*FurnitureData[[#This Row],[sold]]</f>
        <v>77.42</v>
      </c>
      <c r="F1563" t="str">
        <f>IF(FurnitureData[[#This Row],[price]]&lt;50,"Under 50",IF(FurnitureData[[#This Row],[price]]&lt;100,"50-100",IF(FurnitureData[[#This Row],[price]]&lt;200,"100-200","Over 200")))</f>
        <v>Under 50</v>
      </c>
      <c r="G1563" t="str">
        <f>IF(FurnitureData[[#This Row],[sold]]=0,"No Sales",IF(FurnitureData[[#This Row],[sold]]&lt;=10,"Low Sales",IF(FurnitureData[[#This Row],[sold]]&lt;=50,"Medium Sales","High Sales")))</f>
        <v>Low Sales</v>
      </c>
      <c r="H1563" s="1">
        <f>IF(FurnitureData[[#This Row],[price]]&gt;0,FurnitureData[[#This Row],[sold]]/FurnitureData[[#This Row],[price]],0)</f>
        <v>5.1666236114699046E-2</v>
      </c>
      <c r="I1563" s="1">
        <f>LEN(FurnitureData[[#This Row],[productTitle]])</f>
        <v>128</v>
      </c>
      <c r="J1563" s="1"/>
    </row>
    <row r="1564" spans="1:10" x14ac:dyDescent="0.3">
      <c r="A1564" s="1" t="s">
        <v>1444</v>
      </c>
      <c r="B1564" s="7">
        <v>20.04</v>
      </c>
      <c r="C1564" s="8">
        <v>4</v>
      </c>
      <c r="D1564" s="1" t="s">
        <v>5</v>
      </c>
      <c r="E1564" s="5">
        <f>FurnitureData[[#This Row],[price]]*FurnitureData[[#This Row],[sold]]</f>
        <v>80.16</v>
      </c>
      <c r="F1564" t="str">
        <f>IF(FurnitureData[[#This Row],[price]]&lt;50,"Under 50",IF(FurnitureData[[#This Row],[price]]&lt;100,"50-100",IF(FurnitureData[[#This Row],[price]]&lt;200,"100-200","Over 200")))</f>
        <v>Under 50</v>
      </c>
      <c r="G1564" t="str">
        <f>IF(FurnitureData[[#This Row],[sold]]=0,"No Sales",IF(FurnitureData[[#This Row],[sold]]&lt;=10,"Low Sales",IF(FurnitureData[[#This Row],[sold]]&lt;=50,"Medium Sales","High Sales")))</f>
        <v>Low Sales</v>
      </c>
      <c r="H1564" s="1">
        <f>IF(FurnitureData[[#This Row],[price]]&gt;0,FurnitureData[[#This Row],[sold]]/FurnitureData[[#This Row],[price]],0)</f>
        <v>0.19960079840319361</v>
      </c>
      <c r="I1564" s="1">
        <f>LEN(FurnitureData[[#This Row],[productTitle]])</f>
        <v>112</v>
      </c>
      <c r="J1564" s="1"/>
    </row>
    <row r="1565" spans="1:10" x14ac:dyDescent="0.3">
      <c r="A1565" s="1" t="s">
        <v>1445</v>
      </c>
      <c r="B1565" s="7">
        <v>293.95</v>
      </c>
      <c r="C1565" s="8">
        <v>15</v>
      </c>
      <c r="D1565" s="1" t="s">
        <v>5</v>
      </c>
      <c r="E1565" s="5">
        <f>FurnitureData[[#This Row],[price]]*FurnitureData[[#This Row],[sold]]</f>
        <v>4409.25</v>
      </c>
      <c r="F1565" t="str">
        <f>IF(FurnitureData[[#This Row],[price]]&lt;50,"Under 50",IF(FurnitureData[[#This Row],[price]]&lt;100,"50-100",IF(FurnitureData[[#This Row],[price]]&lt;200,"100-200","Over 200")))</f>
        <v>Over 200</v>
      </c>
      <c r="G1565" t="str">
        <f>IF(FurnitureData[[#This Row],[sold]]=0,"No Sales",IF(FurnitureData[[#This Row],[sold]]&lt;=10,"Low Sales",IF(FurnitureData[[#This Row],[sold]]&lt;=50,"Medium Sales","High Sales")))</f>
        <v>Medium Sales</v>
      </c>
      <c r="H1565" s="1">
        <f>IF(FurnitureData[[#This Row],[price]]&gt;0,FurnitureData[[#This Row],[sold]]/FurnitureData[[#This Row],[price]],0)</f>
        <v>5.1029086579350229E-2</v>
      </c>
      <c r="I1565" s="1">
        <f>LEN(FurnitureData[[#This Row],[productTitle]])</f>
        <v>117</v>
      </c>
      <c r="J1565" s="1"/>
    </row>
    <row r="1566" spans="1:10" x14ac:dyDescent="0.3">
      <c r="A1566" s="1" t="s">
        <v>1446</v>
      </c>
      <c r="B1566" s="7">
        <v>178.31</v>
      </c>
      <c r="C1566" s="8">
        <v>1</v>
      </c>
      <c r="D1566" s="1" t="s">
        <v>5</v>
      </c>
      <c r="E1566" s="5">
        <f>FurnitureData[[#This Row],[price]]*FurnitureData[[#This Row],[sold]]</f>
        <v>178.31</v>
      </c>
      <c r="F1566" t="str">
        <f>IF(FurnitureData[[#This Row],[price]]&lt;50,"Under 50",IF(FurnitureData[[#This Row],[price]]&lt;100,"50-100",IF(FurnitureData[[#This Row],[price]]&lt;200,"100-200","Over 200")))</f>
        <v>100-200</v>
      </c>
      <c r="G1566" t="str">
        <f>IF(FurnitureData[[#This Row],[sold]]=0,"No Sales",IF(FurnitureData[[#This Row],[sold]]&lt;=10,"Low Sales",IF(FurnitureData[[#This Row],[sold]]&lt;=50,"Medium Sales","High Sales")))</f>
        <v>Low Sales</v>
      </c>
      <c r="H1566" s="1">
        <f>IF(FurnitureData[[#This Row],[price]]&gt;0,FurnitureData[[#This Row],[sold]]/FurnitureData[[#This Row],[price]],0)</f>
        <v>5.6082104200549602E-3</v>
      </c>
      <c r="I1566" s="1">
        <f>LEN(FurnitureData[[#This Row],[productTitle]])</f>
        <v>124</v>
      </c>
      <c r="J1566" s="1"/>
    </row>
    <row r="1567" spans="1:10" x14ac:dyDescent="0.3">
      <c r="A1567" s="1" t="s">
        <v>1447</v>
      </c>
      <c r="B1567" s="7">
        <v>279.77</v>
      </c>
      <c r="C1567" s="8">
        <v>4</v>
      </c>
      <c r="D1567" s="1" t="s">
        <v>5</v>
      </c>
      <c r="E1567" s="5">
        <f>FurnitureData[[#This Row],[price]]*FurnitureData[[#This Row],[sold]]</f>
        <v>1119.08</v>
      </c>
      <c r="F1567" t="str">
        <f>IF(FurnitureData[[#This Row],[price]]&lt;50,"Under 50",IF(FurnitureData[[#This Row],[price]]&lt;100,"50-100",IF(FurnitureData[[#This Row],[price]]&lt;200,"100-200","Over 200")))</f>
        <v>Over 200</v>
      </c>
      <c r="G1567" t="str">
        <f>IF(FurnitureData[[#This Row],[sold]]=0,"No Sales",IF(FurnitureData[[#This Row],[sold]]&lt;=10,"Low Sales",IF(FurnitureData[[#This Row],[sold]]&lt;=50,"Medium Sales","High Sales")))</f>
        <v>Low Sales</v>
      </c>
      <c r="H1567" s="1">
        <f>IF(FurnitureData[[#This Row],[price]]&gt;0,FurnitureData[[#This Row],[sold]]/FurnitureData[[#This Row],[price]],0)</f>
        <v>1.42974586267291E-2</v>
      </c>
      <c r="I1567" s="1">
        <f>LEN(FurnitureData[[#This Row],[productTitle]])</f>
        <v>83</v>
      </c>
      <c r="J1567" s="1"/>
    </row>
    <row r="1568" spans="1:10" x14ac:dyDescent="0.3">
      <c r="A1568" s="1" t="s">
        <v>1448</v>
      </c>
      <c r="B1568" s="7">
        <v>213.86</v>
      </c>
      <c r="C1568" s="8">
        <v>2</v>
      </c>
      <c r="D1568" s="1" t="s">
        <v>5</v>
      </c>
      <c r="E1568" s="5">
        <f>FurnitureData[[#This Row],[price]]*FurnitureData[[#This Row],[sold]]</f>
        <v>427.72</v>
      </c>
      <c r="F1568" t="str">
        <f>IF(FurnitureData[[#This Row],[price]]&lt;50,"Under 50",IF(FurnitureData[[#This Row],[price]]&lt;100,"50-100",IF(FurnitureData[[#This Row],[price]]&lt;200,"100-200","Over 200")))</f>
        <v>Over 200</v>
      </c>
      <c r="G1568" t="str">
        <f>IF(FurnitureData[[#This Row],[sold]]=0,"No Sales",IF(FurnitureData[[#This Row],[sold]]&lt;=10,"Low Sales",IF(FurnitureData[[#This Row],[sold]]&lt;=50,"Medium Sales","High Sales")))</f>
        <v>Low Sales</v>
      </c>
      <c r="H1568" s="1">
        <f>IF(FurnitureData[[#This Row],[price]]&gt;0,FurnitureData[[#This Row],[sold]]/FurnitureData[[#This Row],[price]],0)</f>
        <v>9.3519124660993175E-3</v>
      </c>
      <c r="I1568" s="1">
        <f>LEN(FurnitureData[[#This Row],[productTitle]])</f>
        <v>126</v>
      </c>
      <c r="J1568" s="1"/>
    </row>
    <row r="1569" spans="1:10" x14ac:dyDescent="0.3">
      <c r="A1569" s="1" t="s">
        <v>1449</v>
      </c>
      <c r="B1569" s="7">
        <v>0.99</v>
      </c>
      <c r="C1569" s="8">
        <v>26</v>
      </c>
      <c r="D1569" s="1" t="s">
        <v>5</v>
      </c>
      <c r="E1569" s="5">
        <f>FurnitureData[[#This Row],[price]]*FurnitureData[[#This Row],[sold]]</f>
        <v>25.74</v>
      </c>
      <c r="F1569" t="str">
        <f>IF(FurnitureData[[#This Row],[price]]&lt;50,"Under 50",IF(FurnitureData[[#This Row],[price]]&lt;100,"50-100",IF(FurnitureData[[#This Row],[price]]&lt;200,"100-200","Over 200")))</f>
        <v>Under 50</v>
      </c>
      <c r="G1569" t="str">
        <f>IF(FurnitureData[[#This Row],[sold]]=0,"No Sales",IF(FurnitureData[[#This Row],[sold]]&lt;=10,"Low Sales",IF(FurnitureData[[#This Row],[sold]]&lt;=50,"Medium Sales","High Sales")))</f>
        <v>Medium Sales</v>
      </c>
      <c r="H1569" s="1">
        <f>IF(FurnitureData[[#This Row],[price]]&gt;0,FurnitureData[[#This Row],[sold]]/FurnitureData[[#This Row],[price]],0)</f>
        <v>26.262626262626263</v>
      </c>
      <c r="I1569" s="1">
        <f>LEN(FurnitureData[[#This Row],[productTitle]])</f>
        <v>124</v>
      </c>
      <c r="J1569" s="1"/>
    </row>
    <row r="1570" spans="1:10" x14ac:dyDescent="0.3">
      <c r="A1570" s="1" t="s">
        <v>1450</v>
      </c>
      <c r="B1570" s="7">
        <v>47.31</v>
      </c>
      <c r="C1570" s="8">
        <v>5</v>
      </c>
      <c r="D1570" s="1" t="s">
        <v>5</v>
      </c>
      <c r="E1570" s="5">
        <f>FurnitureData[[#This Row],[price]]*FurnitureData[[#This Row],[sold]]</f>
        <v>236.55</v>
      </c>
      <c r="F1570" t="str">
        <f>IF(FurnitureData[[#This Row],[price]]&lt;50,"Under 50",IF(FurnitureData[[#This Row],[price]]&lt;100,"50-100",IF(FurnitureData[[#This Row],[price]]&lt;200,"100-200","Over 200")))</f>
        <v>Under 50</v>
      </c>
      <c r="G1570" t="str">
        <f>IF(FurnitureData[[#This Row],[sold]]=0,"No Sales",IF(FurnitureData[[#This Row],[sold]]&lt;=10,"Low Sales",IF(FurnitureData[[#This Row],[sold]]&lt;=50,"Medium Sales","High Sales")))</f>
        <v>Low Sales</v>
      </c>
      <c r="H1570" s="1">
        <f>IF(FurnitureData[[#This Row],[price]]&gt;0,FurnitureData[[#This Row],[sold]]/FurnitureData[[#This Row],[price]],0)</f>
        <v>0.1056859015007398</v>
      </c>
      <c r="I1570" s="1">
        <f>LEN(FurnitureData[[#This Row],[productTitle]])</f>
        <v>124</v>
      </c>
      <c r="J1570" s="1"/>
    </row>
    <row r="1571" spans="1:10" x14ac:dyDescent="0.3">
      <c r="A1571" s="1" t="s">
        <v>1451</v>
      </c>
      <c r="B1571" s="7">
        <v>6.55</v>
      </c>
      <c r="C1571" s="8">
        <v>600</v>
      </c>
      <c r="D1571" s="1" t="s">
        <v>5</v>
      </c>
      <c r="E1571" s="5">
        <f>FurnitureData[[#This Row],[price]]*FurnitureData[[#This Row],[sold]]</f>
        <v>3930</v>
      </c>
      <c r="F1571" t="str">
        <f>IF(FurnitureData[[#This Row],[price]]&lt;50,"Under 50",IF(FurnitureData[[#This Row],[price]]&lt;100,"50-100",IF(FurnitureData[[#This Row],[price]]&lt;200,"100-200","Over 200")))</f>
        <v>Under 50</v>
      </c>
      <c r="G1571" t="str">
        <f>IF(FurnitureData[[#This Row],[sold]]=0,"No Sales",IF(FurnitureData[[#This Row],[sold]]&lt;=10,"Low Sales",IF(FurnitureData[[#This Row],[sold]]&lt;=50,"Medium Sales","High Sales")))</f>
        <v>High Sales</v>
      </c>
      <c r="H1571" s="1">
        <f>IF(FurnitureData[[#This Row],[price]]&gt;0,FurnitureData[[#This Row],[sold]]/FurnitureData[[#This Row],[price]],0)</f>
        <v>91.603053435114504</v>
      </c>
      <c r="I1571" s="1">
        <f>LEN(FurnitureData[[#This Row],[productTitle]])</f>
        <v>120</v>
      </c>
      <c r="J1571" s="1"/>
    </row>
    <row r="1572" spans="1:10" x14ac:dyDescent="0.3">
      <c r="A1572" s="1" t="s">
        <v>1376</v>
      </c>
      <c r="B1572" s="7">
        <v>42.16</v>
      </c>
      <c r="C1572" s="8">
        <v>17</v>
      </c>
      <c r="D1572" s="1" t="s">
        <v>5</v>
      </c>
      <c r="E1572" s="5">
        <f>FurnitureData[[#This Row],[price]]*FurnitureData[[#This Row],[sold]]</f>
        <v>716.71999999999991</v>
      </c>
      <c r="F1572" t="str">
        <f>IF(FurnitureData[[#This Row],[price]]&lt;50,"Under 50",IF(FurnitureData[[#This Row],[price]]&lt;100,"50-100",IF(FurnitureData[[#This Row],[price]]&lt;200,"100-200","Over 200")))</f>
        <v>Under 50</v>
      </c>
      <c r="G1572" t="str">
        <f>IF(FurnitureData[[#This Row],[sold]]=0,"No Sales",IF(FurnitureData[[#This Row],[sold]]&lt;=10,"Low Sales",IF(FurnitureData[[#This Row],[sold]]&lt;=50,"Medium Sales","High Sales")))</f>
        <v>Medium Sales</v>
      </c>
      <c r="H1572" s="1">
        <f>IF(FurnitureData[[#This Row],[price]]&gt;0,FurnitureData[[#This Row],[sold]]/FurnitureData[[#This Row],[price]],0)</f>
        <v>0.40322580645161293</v>
      </c>
      <c r="I1572" s="1">
        <f>LEN(FurnitureData[[#This Row],[productTitle]])</f>
        <v>126</v>
      </c>
      <c r="J1572" s="1"/>
    </row>
    <row r="1573" spans="1:10" x14ac:dyDescent="0.3">
      <c r="A1573" s="1" t="s">
        <v>1452</v>
      </c>
      <c r="B1573" s="7">
        <v>121.75</v>
      </c>
      <c r="C1573" s="8">
        <v>17</v>
      </c>
      <c r="D1573" s="1" t="s">
        <v>5</v>
      </c>
      <c r="E1573" s="5">
        <f>FurnitureData[[#This Row],[price]]*FurnitureData[[#This Row],[sold]]</f>
        <v>2069.75</v>
      </c>
      <c r="F1573" t="str">
        <f>IF(FurnitureData[[#This Row],[price]]&lt;50,"Under 50",IF(FurnitureData[[#This Row],[price]]&lt;100,"50-100",IF(FurnitureData[[#This Row],[price]]&lt;200,"100-200","Over 200")))</f>
        <v>100-200</v>
      </c>
      <c r="G1573" t="str">
        <f>IF(FurnitureData[[#This Row],[sold]]=0,"No Sales",IF(FurnitureData[[#This Row],[sold]]&lt;=10,"Low Sales",IF(FurnitureData[[#This Row],[sold]]&lt;=50,"Medium Sales","High Sales")))</f>
        <v>Medium Sales</v>
      </c>
      <c r="H1573" s="1">
        <f>IF(FurnitureData[[#This Row],[price]]&gt;0,FurnitureData[[#This Row],[sold]]/FurnitureData[[#This Row],[price]],0)</f>
        <v>0.13963039014373715</v>
      </c>
      <c r="I1573" s="1">
        <f>LEN(FurnitureData[[#This Row],[productTitle]])</f>
        <v>115</v>
      </c>
      <c r="J1573" s="1"/>
    </row>
    <row r="1574" spans="1:10" x14ac:dyDescent="0.3">
      <c r="A1574" s="1" t="s">
        <v>1453</v>
      </c>
      <c r="B1574" s="7">
        <v>8.85</v>
      </c>
      <c r="C1574" s="8">
        <v>46</v>
      </c>
      <c r="D1574" s="1" t="s">
        <v>5</v>
      </c>
      <c r="E1574" s="5">
        <f>FurnitureData[[#This Row],[price]]*FurnitureData[[#This Row],[sold]]</f>
        <v>407.09999999999997</v>
      </c>
      <c r="F1574" t="str">
        <f>IF(FurnitureData[[#This Row],[price]]&lt;50,"Under 50",IF(FurnitureData[[#This Row],[price]]&lt;100,"50-100",IF(FurnitureData[[#This Row],[price]]&lt;200,"100-200","Over 200")))</f>
        <v>Under 50</v>
      </c>
      <c r="G1574" t="str">
        <f>IF(FurnitureData[[#This Row],[sold]]=0,"No Sales",IF(FurnitureData[[#This Row],[sold]]&lt;=10,"Low Sales",IF(FurnitureData[[#This Row],[sold]]&lt;=50,"Medium Sales","High Sales")))</f>
        <v>Medium Sales</v>
      </c>
      <c r="H1574" s="1">
        <f>IF(FurnitureData[[#This Row],[price]]&gt;0,FurnitureData[[#This Row],[sold]]/FurnitureData[[#This Row],[price]],0)</f>
        <v>5.1977401129943503</v>
      </c>
      <c r="I1574" s="1">
        <f>LEN(FurnitureData[[#This Row],[productTitle]])</f>
        <v>128</v>
      </c>
      <c r="J1574" s="1"/>
    </row>
    <row r="1575" spans="1:10" x14ac:dyDescent="0.3">
      <c r="A1575" s="1" t="s">
        <v>1454</v>
      </c>
      <c r="B1575" s="7">
        <v>68.02</v>
      </c>
      <c r="C1575" s="8">
        <v>12</v>
      </c>
      <c r="D1575" s="1" t="s">
        <v>5</v>
      </c>
      <c r="E1575" s="5">
        <f>FurnitureData[[#This Row],[price]]*FurnitureData[[#This Row],[sold]]</f>
        <v>816.24</v>
      </c>
      <c r="F1575" t="str">
        <f>IF(FurnitureData[[#This Row],[price]]&lt;50,"Under 50",IF(FurnitureData[[#This Row],[price]]&lt;100,"50-100",IF(FurnitureData[[#This Row],[price]]&lt;200,"100-200","Over 200")))</f>
        <v>50-100</v>
      </c>
      <c r="G1575" t="str">
        <f>IF(FurnitureData[[#This Row],[sold]]=0,"No Sales",IF(FurnitureData[[#This Row],[sold]]&lt;=10,"Low Sales",IF(FurnitureData[[#This Row],[sold]]&lt;=50,"Medium Sales","High Sales")))</f>
        <v>Medium Sales</v>
      </c>
      <c r="H1575" s="1">
        <f>IF(FurnitureData[[#This Row],[price]]&gt;0,FurnitureData[[#This Row],[sold]]/FurnitureData[[#This Row],[price]],0)</f>
        <v>0.17641870038224053</v>
      </c>
      <c r="I1575" s="1">
        <f>LEN(FurnitureData[[#This Row],[productTitle]])</f>
        <v>97</v>
      </c>
      <c r="J1575" s="1"/>
    </row>
    <row r="1576" spans="1:10" x14ac:dyDescent="0.3">
      <c r="A1576" s="1" t="s">
        <v>1455</v>
      </c>
      <c r="B1576" s="7">
        <v>125.04</v>
      </c>
      <c r="C1576" s="8">
        <v>1</v>
      </c>
      <c r="D1576" s="1" t="s">
        <v>5</v>
      </c>
      <c r="E1576" s="5">
        <f>FurnitureData[[#This Row],[price]]*FurnitureData[[#This Row],[sold]]</f>
        <v>125.04</v>
      </c>
      <c r="F1576" t="str">
        <f>IF(FurnitureData[[#This Row],[price]]&lt;50,"Under 50",IF(FurnitureData[[#This Row],[price]]&lt;100,"50-100",IF(FurnitureData[[#This Row],[price]]&lt;200,"100-200","Over 200")))</f>
        <v>100-200</v>
      </c>
      <c r="G1576" t="str">
        <f>IF(FurnitureData[[#This Row],[sold]]=0,"No Sales",IF(FurnitureData[[#This Row],[sold]]&lt;=10,"Low Sales",IF(FurnitureData[[#This Row],[sold]]&lt;=50,"Medium Sales","High Sales")))</f>
        <v>Low Sales</v>
      </c>
      <c r="H1576" s="1">
        <f>IF(FurnitureData[[#This Row],[price]]&gt;0,FurnitureData[[#This Row],[sold]]/FurnitureData[[#This Row],[price]],0)</f>
        <v>7.9974408189379398E-3</v>
      </c>
      <c r="I1576" s="1">
        <f>LEN(FurnitureData[[#This Row],[productTitle]])</f>
        <v>113</v>
      </c>
      <c r="J1576" s="1"/>
    </row>
    <row r="1577" spans="1:10" x14ac:dyDescent="0.3">
      <c r="A1577" s="1" t="s">
        <v>1456</v>
      </c>
      <c r="B1577" s="7">
        <v>142.66</v>
      </c>
      <c r="C1577" s="8">
        <v>0</v>
      </c>
      <c r="D1577" s="1" t="s">
        <v>5</v>
      </c>
      <c r="E1577" s="5">
        <f>FurnitureData[[#This Row],[price]]*FurnitureData[[#This Row],[sold]]</f>
        <v>0</v>
      </c>
      <c r="F1577" t="str">
        <f>IF(FurnitureData[[#This Row],[price]]&lt;50,"Under 50",IF(FurnitureData[[#This Row],[price]]&lt;100,"50-100",IF(FurnitureData[[#This Row],[price]]&lt;200,"100-200","Over 200")))</f>
        <v>100-200</v>
      </c>
      <c r="G1577" t="str">
        <f>IF(FurnitureData[[#This Row],[sold]]=0,"No Sales",IF(FurnitureData[[#This Row],[sold]]&lt;=10,"Low Sales",IF(FurnitureData[[#This Row],[sold]]&lt;=50,"Medium Sales","High Sales")))</f>
        <v>No Sales</v>
      </c>
      <c r="H1577" s="1">
        <f>IF(FurnitureData[[#This Row],[price]]&gt;0,FurnitureData[[#This Row],[sold]]/FurnitureData[[#This Row],[price]],0)</f>
        <v>0</v>
      </c>
      <c r="I1577" s="1">
        <f>LEN(FurnitureData[[#This Row],[productTitle]])</f>
        <v>124</v>
      </c>
      <c r="J1577" s="1"/>
    </row>
    <row r="1578" spans="1:10" x14ac:dyDescent="0.3">
      <c r="A1578" s="1" t="s">
        <v>1457</v>
      </c>
      <c r="B1578" s="7">
        <v>6.4</v>
      </c>
      <c r="C1578" s="8">
        <v>18</v>
      </c>
      <c r="D1578" s="1" t="s">
        <v>1812</v>
      </c>
      <c r="E1578" s="5">
        <f>FurnitureData[[#This Row],[price]]*FurnitureData[[#This Row],[sold]]</f>
        <v>115.2</v>
      </c>
      <c r="F1578" t="str">
        <f>IF(FurnitureData[[#This Row],[price]]&lt;50,"Under 50",IF(FurnitureData[[#This Row],[price]]&lt;100,"50-100",IF(FurnitureData[[#This Row],[price]]&lt;200,"100-200","Over 200")))</f>
        <v>Under 50</v>
      </c>
      <c r="G1578" t="str">
        <f>IF(FurnitureData[[#This Row],[sold]]=0,"No Sales",IF(FurnitureData[[#This Row],[sold]]&lt;=10,"Low Sales",IF(FurnitureData[[#This Row],[sold]]&lt;=50,"Medium Sales","High Sales")))</f>
        <v>Medium Sales</v>
      </c>
      <c r="H1578" s="1">
        <f>IF(FurnitureData[[#This Row],[price]]&gt;0,FurnitureData[[#This Row],[sold]]/FurnitureData[[#This Row],[price]],0)</f>
        <v>2.8125</v>
      </c>
      <c r="I1578" s="1">
        <f>LEN(FurnitureData[[#This Row],[productTitle]])</f>
        <v>118</v>
      </c>
      <c r="J1578" s="1"/>
    </row>
    <row r="1579" spans="1:10" x14ac:dyDescent="0.3">
      <c r="A1579" s="1" t="s">
        <v>1458</v>
      </c>
      <c r="B1579" s="7">
        <v>104.24</v>
      </c>
      <c r="C1579" s="8">
        <v>2</v>
      </c>
      <c r="D1579" s="1" t="s">
        <v>1860</v>
      </c>
      <c r="E1579" s="5">
        <f>FurnitureData[[#This Row],[price]]*FurnitureData[[#This Row],[sold]]</f>
        <v>208.48</v>
      </c>
      <c r="F1579" t="str">
        <f>IF(FurnitureData[[#This Row],[price]]&lt;50,"Under 50",IF(FurnitureData[[#This Row],[price]]&lt;100,"50-100",IF(FurnitureData[[#This Row],[price]]&lt;200,"100-200","Over 200")))</f>
        <v>100-200</v>
      </c>
      <c r="G1579" t="str">
        <f>IF(FurnitureData[[#This Row],[sold]]=0,"No Sales",IF(FurnitureData[[#This Row],[sold]]&lt;=10,"Low Sales",IF(FurnitureData[[#This Row],[sold]]&lt;=50,"Medium Sales","High Sales")))</f>
        <v>Low Sales</v>
      </c>
      <c r="H1579" s="1">
        <f>IF(FurnitureData[[#This Row],[price]]&gt;0,FurnitureData[[#This Row],[sold]]/FurnitureData[[#This Row],[price]],0)</f>
        <v>1.9186492709132773E-2</v>
      </c>
      <c r="I1579" s="1">
        <f>LEN(FurnitureData[[#This Row],[productTitle]])</f>
        <v>124</v>
      </c>
      <c r="J1579" s="1"/>
    </row>
    <row r="1580" spans="1:10" x14ac:dyDescent="0.3">
      <c r="A1580" s="1" t="s">
        <v>1459</v>
      </c>
      <c r="B1580" s="7">
        <v>5.15</v>
      </c>
      <c r="C1580" s="8">
        <v>60</v>
      </c>
      <c r="D1580" s="1" t="s">
        <v>5</v>
      </c>
      <c r="E1580" s="5">
        <f>FurnitureData[[#This Row],[price]]*FurnitureData[[#This Row],[sold]]</f>
        <v>309</v>
      </c>
      <c r="F1580" t="str">
        <f>IF(FurnitureData[[#This Row],[price]]&lt;50,"Under 50",IF(FurnitureData[[#This Row],[price]]&lt;100,"50-100",IF(FurnitureData[[#This Row],[price]]&lt;200,"100-200","Over 200")))</f>
        <v>Under 50</v>
      </c>
      <c r="G1580" t="str">
        <f>IF(FurnitureData[[#This Row],[sold]]=0,"No Sales",IF(FurnitureData[[#This Row],[sold]]&lt;=10,"Low Sales",IF(FurnitureData[[#This Row],[sold]]&lt;=50,"Medium Sales","High Sales")))</f>
        <v>High Sales</v>
      </c>
      <c r="H1580" s="1">
        <f>IF(FurnitureData[[#This Row],[price]]&gt;0,FurnitureData[[#This Row],[sold]]/FurnitureData[[#This Row],[price]],0)</f>
        <v>11.650485436893202</v>
      </c>
      <c r="I1580" s="1">
        <f>LEN(FurnitureData[[#This Row],[productTitle]])</f>
        <v>102</v>
      </c>
      <c r="J1580" s="1"/>
    </row>
    <row r="1581" spans="1:10" x14ac:dyDescent="0.3">
      <c r="A1581" s="1" t="s">
        <v>1460</v>
      </c>
      <c r="B1581" s="7">
        <v>48.42</v>
      </c>
      <c r="C1581" s="8">
        <v>8</v>
      </c>
      <c r="D1581" s="1" t="s">
        <v>5</v>
      </c>
      <c r="E1581" s="5">
        <f>FurnitureData[[#This Row],[price]]*FurnitureData[[#This Row],[sold]]</f>
        <v>387.36</v>
      </c>
      <c r="F1581" t="str">
        <f>IF(FurnitureData[[#This Row],[price]]&lt;50,"Under 50",IF(FurnitureData[[#This Row],[price]]&lt;100,"50-100",IF(FurnitureData[[#This Row],[price]]&lt;200,"100-200","Over 200")))</f>
        <v>Under 50</v>
      </c>
      <c r="G1581" t="str">
        <f>IF(FurnitureData[[#This Row],[sold]]=0,"No Sales",IF(FurnitureData[[#This Row],[sold]]&lt;=10,"Low Sales",IF(FurnitureData[[#This Row],[sold]]&lt;=50,"Medium Sales","High Sales")))</f>
        <v>Low Sales</v>
      </c>
      <c r="H1581" s="1">
        <f>IF(FurnitureData[[#This Row],[price]]&gt;0,FurnitureData[[#This Row],[sold]]/FurnitureData[[#This Row],[price]],0)</f>
        <v>0.16522098306484923</v>
      </c>
      <c r="I1581" s="1">
        <f>LEN(FurnitureData[[#This Row],[productTitle]])</f>
        <v>69</v>
      </c>
      <c r="J1581" s="1"/>
    </row>
    <row r="1582" spans="1:10" x14ac:dyDescent="0.3">
      <c r="A1582" s="1" t="s">
        <v>1461</v>
      </c>
      <c r="B1582" s="7">
        <v>442.39</v>
      </c>
      <c r="C1582" s="8">
        <v>3</v>
      </c>
      <c r="D1582" s="1" t="s">
        <v>5</v>
      </c>
      <c r="E1582" s="5">
        <f>FurnitureData[[#This Row],[price]]*FurnitureData[[#This Row],[sold]]</f>
        <v>1327.17</v>
      </c>
      <c r="F1582" t="str">
        <f>IF(FurnitureData[[#This Row],[price]]&lt;50,"Under 50",IF(FurnitureData[[#This Row],[price]]&lt;100,"50-100",IF(FurnitureData[[#This Row],[price]]&lt;200,"100-200","Over 200")))</f>
        <v>Over 200</v>
      </c>
      <c r="G1582" t="str">
        <f>IF(FurnitureData[[#This Row],[sold]]=0,"No Sales",IF(FurnitureData[[#This Row],[sold]]&lt;=10,"Low Sales",IF(FurnitureData[[#This Row],[sold]]&lt;=50,"Medium Sales","High Sales")))</f>
        <v>Low Sales</v>
      </c>
      <c r="H1582" s="1">
        <f>IF(FurnitureData[[#This Row],[price]]&gt;0,FurnitureData[[#This Row],[sold]]/FurnitureData[[#This Row],[price]],0)</f>
        <v>6.7813467754696084E-3</v>
      </c>
      <c r="I1582" s="1">
        <f>LEN(FurnitureData[[#This Row],[productTitle]])</f>
        <v>123</v>
      </c>
      <c r="J1582" s="1"/>
    </row>
    <row r="1583" spans="1:10" x14ac:dyDescent="0.3">
      <c r="A1583" s="1" t="s">
        <v>1462</v>
      </c>
      <c r="B1583" s="7">
        <v>51.02</v>
      </c>
      <c r="C1583" s="8">
        <v>8</v>
      </c>
      <c r="D1583" s="1" t="s">
        <v>5</v>
      </c>
      <c r="E1583" s="5">
        <f>FurnitureData[[#This Row],[price]]*FurnitureData[[#This Row],[sold]]</f>
        <v>408.16</v>
      </c>
      <c r="F1583" t="str">
        <f>IF(FurnitureData[[#This Row],[price]]&lt;50,"Under 50",IF(FurnitureData[[#This Row],[price]]&lt;100,"50-100",IF(FurnitureData[[#This Row],[price]]&lt;200,"100-200","Over 200")))</f>
        <v>50-100</v>
      </c>
      <c r="G1583" t="str">
        <f>IF(FurnitureData[[#This Row],[sold]]=0,"No Sales",IF(FurnitureData[[#This Row],[sold]]&lt;=10,"Low Sales",IF(FurnitureData[[#This Row],[sold]]&lt;=50,"Medium Sales","High Sales")))</f>
        <v>Low Sales</v>
      </c>
      <c r="H1583" s="1">
        <f>IF(FurnitureData[[#This Row],[price]]&gt;0,FurnitureData[[#This Row],[sold]]/FurnitureData[[#This Row],[price]],0)</f>
        <v>0.15680125441003528</v>
      </c>
      <c r="I1583" s="1">
        <f>LEN(FurnitureData[[#This Row],[productTitle]])</f>
        <v>126</v>
      </c>
      <c r="J1583" s="1"/>
    </row>
    <row r="1584" spans="1:10" x14ac:dyDescent="0.3">
      <c r="A1584" s="1" t="s">
        <v>1324</v>
      </c>
      <c r="B1584" s="7">
        <v>52.15</v>
      </c>
      <c r="C1584" s="8">
        <v>0</v>
      </c>
      <c r="D1584" s="1" t="s">
        <v>5</v>
      </c>
      <c r="E1584" s="5">
        <f>FurnitureData[[#This Row],[price]]*FurnitureData[[#This Row],[sold]]</f>
        <v>0</v>
      </c>
      <c r="F1584" t="str">
        <f>IF(FurnitureData[[#This Row],[price]]&lt;50,"Under 50",IF(FurnitureData[[#This Row],[price]]&lt;100,"50-100",IF(FurnitureData[[#This Row],[price]]&lt;200,"100-200","Over 200")))</f>
        <v>50-100</v>
      </c>
      <c r="G1584" t="str">
        <f>IF(FurnitureData[[#This Row],[sold]]=0,"No Sales",IF(FurnitureData[[#This Row],[sold]]&lt;=10,"Low Sales",IF(FurnitureData[[#This Row],[sold]]&lt;=50,"Medium Sales","High Sales")))</f>
        <v>No Sales</v>
      </c>
      <c r="H1584" s="1">
        <f>IF(FurnitureData[[#This Row],[price]]&gt;0,FurnitureData[[#This Row],[sold]]/FurnitureData[[#This Row],[price]],0)</f>
        <v>0</v>
      </c>
      <c r="I1584" s="1">
        <f>LEN(FurnitureData[[#This Row],[productTitle]])</f>
        <v>112</v>
      </c>
      <c r="J1584" s="1"/>
    </row>
    <row r="1585" spans="1:10" x14ac:dyDescent="0.3">
      <c r="A1585" s="1" t="s">
        <v>1463</v>
      </c>
      <c r="B1585" s="7">
        <v>0.99</v>
      </c>
      <c r="C1585" s="8">
        <v>41</v>
      </c>
      <c r="D1585" s="1" t="s">
        <v>5</v>
      </c>
      <c r="E1585" s="5">
        <f>FurnitureData[[#This Row],[price]]*FurnitureData[[#This Row],[sold]]</f>
        <v>40.589999999999996</v>
      </c>
      <c r="F1585" t="str">
        <f>IF(FurnitureData[[#This Row],[price]]&lt;50,"Under 50",IF(FurnitureData[[#This Row],[price]]&lt;100,"50-100",IF(FurnitureData[[#This Row],[price]]&lt;200,"100-200","Over 200")))</f>
        <v>Under 50</v>
      </c>
      <c r="G1585" t="str">
        <f>IF(FurnitureData[[#This Row],[sold]]=0,"No Sales",IF(FurnitureData[[#This Row],[sold]]&lt;=10,"Low Sales",IF(FurnitureData[[#This Row],[sold]]&lt;=50,"Medium Sales","High Sales")))</f>
        <v>Medium Sales</v>
      </c>
      <c r="H1585" s="1">
        <f>IF(FurnitureData[[#This Row],[price]]&gt;0,FurnitureData[[#This Row],[sold]]/FurnitureData[[#This Row],[price]],0)</f>
        <v>41.414141414141412</v>
      </c>
      <c r="I1585" s="1">
        <f>LEN(FurnitureData[[#This Row],[productTitle]])</f>
        <v>117</v>
      </c>
      <c r="J1585" s="1"/>
    </row>
    <row r="1586" spans="1:10" x14ac:dyDescent="0.3">
      <c r="A1586" s="1" t="s">
        <v>1464</v>
      </c>
      <c r="B1586" s="7">
        <v>30.77</v>
      </c>
      <c r="C1586" s="8">
        <v>28</v>
      </c>
      <c r="D1586" s="1" t="s">
        <v>1861</v>
      </c>
      <c r="E1586" s="5">
        <f>FurnitureData[[#This Row],[price]]*FurnitureData[[#This Row],[sold]]</f>
        <v>861.56</v>
      </c>
      <c r="F1586" t="str">
        <f>IF(FurnitureData[[#This Row],[price]]&lt;50,"Under 50",IF(FurnitureData[[#This Row],[price]]&lt;100,"50-100",IF(FurnitureData[[#This Row],[price]]&lt;200,"100-200","Over 200")))</f>
        <v>Under 50</v>
      </c>
      <c r="G1586" t="str">
        <f>IF(FurnitureData[[#This Row],[sold]]=0,"No Sales",IF(FurnitureData[[#This Row],[sold]]&lt;=10,"Low Sales",IF(FurnitureData[[#This Row],[sold]]&lt;=50,"Medium Sales","High Sales")))</f>
        <v>Medium Sales</v>
      </c>
      <c r="H1586" s="1">
        <f>IF(FurnitureData[[#This Row],[price]]&gt;0,FurnitureData[[#This Row],[sold]]/FurnitureData[[#This Row],[price]],0)</f>
        <v>0.9099772505687358</v>
      </c>
      <c r="I1586" s="1">
        <f>LEN(FurnitureData[[#This Row],[productTitle]])</f>
        <v>119</v>
      </c>
      <c r="J1586" s="1"/>
    </row>
    <row r="1587" spans="1:10" x14ac:dyDescent="0.3">
      <c r="A1587" s="1" t="s">
        <v>1465</v>
      </c>
      <c r="B1587" s="7">
        <v>148.26</v>
      </c>
      <c r="C1587" s="8">
        <v>2</v>
      </c>
      <c r="D1587" s="1" t="s">
        <v>5</v>
      </c>
      <c r="E1587" s="5">
        <f>FurnitureData[[#This Row],[price]]*FurnitureData[[#This Row],[sold]]</f>
        <v>296.52</v>
      </c>
      <c r="F1587" t="str">
        <f>IF(FurnitureData[[#This Row],[price]]&lt;50,"Under 50",IF(FurnitureData[[#This Row],[price]]&lt;100,"50-100",IF(FurnitureData[[#This Row],[price]]&lt;200,"100-200","Over 200")))</f>
        <v>100-200</v>
      </c>
      <c r="G1587" t="str">
        <f>IF(FurnitureData[[#This Row],[sold]]=0,"No Sales",IF(FurnitureData[[#This Row],[sold]]&lt;=10,"Low Sales",IF(FurnitureData[[#This Row],[sold]]&lt;=50,"Medium Sales","High Sales")))</f>
        <v>Low Sales</v>
      </c>
      <c r="H1587" s="1">
        <f>IF(FurnitureData[[#This Row],[price]]&gt;0,FurnitureData[[#This Row],[sold]]/FurnitureData[[#This Row],[price]],0)</f>
        <v>1.3489815189531905E-2</v>
      </c>
      <c r="I1587" s="1">
        <f>LEN(FurnitureData[[#This Row],[productTitle]])</f>
        <v>128</v>
      </c>
      <c r="J1587" s="1"/>
    </row>
    <row r="1588" spans="1:10" x14ac:dyDescent="0.3">
      <c r="A1588" s="1" t="s">
        <v>1466</v>
      </c>
      <c r="B1588" s="7">
        <v>0.99</v>
      </c>
      <c r="C1588" s="8">
        <v>23</v>
      </c>
      <c r="D1588" s="1" t="s">
        <v>5</v>
      </c>
      <c r="E1588" s="5">
        <f>FurnitureData[[#This Row],[price]]*FurnitureData[[#This Row],[sold]]</f>
        <v>22.77</v>
      </c>
      <c r="F1588" t="str">
        <f>IF(FurnitureData[[#This Row],[price]]&lt;50,"Under 50",IF(FurnitureData[[#This Row],[price]]&lt;100,"50-100",IF(FurnitureData[[#This Row],[price]]&lt;200,"100-200","Over 200")))</f>
        <v>Under 50</v>
      </c>
      <c r="G1588" t="str">
        <f>IF(FurnitureData[[#This Row],[sold]]=0,"No Sales",IF(FurnitureData[[#This Row],[sold]]&lt;=10,"Low Sales",IF(FurnitureData[[#This Row],[sold]]&lt;=50,"Medium Sales","High Sales")))</f>
        <v>Medium Sales</v>
      </c>
      <c r="H1588" s="1">
        <f>IF(FurnitureData[[#This Row],[price]]&gt;0,FurnitureData[[#This Row],[sold]]/FurnitureData[[#This Row],[price]],0)</f>
        <v>23.232323232323232</v>
      </c>
      <c r="I1588" s="1">
        <f>LEN(FurnitureData[[#This Row],[productTitle]])</f>
        <v>65</v>
      </c>
      <c r="J1588" s="1"/>
    </row>
    <row r="1589" spans="1:10" x14ac:dyDescent="0.3">
      <c r="A1589" s="1" t="s">
        <v>1467</v>
      </c>
      <c r="B1589" s="7">
        <v>242.37</v>
      </c>
      <c r="C1589" s="8">
        <v>0</v>
      </c>
      <c r="D1589" s="1" t="s">
        <v>5</v>
      </c>
      <c r="E1589" s="5">
        <f>FurnitureData[[#This Row],[price]]*FurnitureData[[#This Row],[sold]]</f>
        <v>0</v>
      </c>
      <c r="F1589" t="str">
        <f>IF(FurnitureData[[#This Row],[price]]&lt;50,"Under 50",IF(FurnitureData[[#This Row],[price]]&lt;100,"50-100",IF(FurnitureData[[#This Row],[price]]&lt;200,"100-200","Over 200")))</f>
        <v>Over 200</v>
      </c>
      <c r="G1589" t="str">
        <f>IF(FurnitureData[[#This Row],[sold]]=0,"No Sales",IF(FurnitureData[[#This Row],[sold]]&lt;=10,"Low Sales",IF(FurnitureData[[#This Row],[sold]]&lt;=50,"Medium Sales","High Sales")))</f>
        <v>No Sales</v>
      </c>
      <c r="H1589" s="1">
        <f>IF(FurnitureData[[#This Row],[price]]&gt;0,FurnitureData[[#This Row],[sold]]/FurnitureData[[#This Row],[price]],0)</f>
        <v>0</v>
      </c>
      <c r="I1589" s="1">
        <f>LEN(FurnitureData[[#This Row],[productTitle]])</f>
        <v>119</v>
      </c>
      <c r="J1589" s="1"/>
    </row>
    <row r="1590" spans="1:10" x14ac:dyDescent="0.3">
      <c r="A1590" s="1" t="s">
        <v>1468</v>
      </c>
      <c r="B1590" s="7">
        <v>52.99</v>
      </c>
      <c r="C1590" s="8">
        <v>6</v>
      </c>
      <c r="D1590" s="1" t="s">
        <v>5</v>
      </c>
      <c r="E1590" s="5">
        <f>FurnitureData[[#This Row],[price]]*FurnitureData[[#This Row],[sold]]</f>
        <v>317.94</v>
      </c>
      <c r="F1590" t="str">
        <f>IF(FurnitureData[[#This Row],[price]]&lt;50,"Under 50",IF(FurnitureData[[#This Row],[price]]&lt;100,"50-100",IF(FurnitureData[[#This Row],[price]]&lt;200,"100-200","Over 200")))</f>
        <v>50-100</v>
      </c>
      <c r="G1590" t="str">
        <f>IF(FurnitureData[[#This Row],[sold]]=0,"No Sales",IF(FurnitureData[[#This Row],[sold]]&lt;=10,"Low Sales",IF(FurnitureData[[#This Row],[sold]]&lt;=50,"Medium Sales","High Sales")))</f>
        <v>Low Sales</v>
      </c>
      <c r="H1590" s="1">
        <f>IF(FurnitureData[[#This Row],[price]]&gt;0,FurnitureData[[#This Row],[sold]]/FurnitureData[[#This Row],[price]],0)</f>
        <v>0.11322891111530477</v>
      </c>
      <c r="I1590" s="1">
        <f>LEN(FurnitureData[[#This Row],[productTitle]])</f>
        <v>124</v>
      </c>
      <c r="J1590" s="1"/>
    </row>
    <row r="1591" spans="1:10" x14ac:dyDescent="0.3">
      <c r="A1591" s="1" t="s">
        <v>1469</v>
      </c>
      <c r="B1591" s="7">
        <v>147.53</v>
      </c>
      <c r="C1591" s="8">
        <v>8</v>
      </c>
      <c r="D1591" s="1" t="s">
        <v>5</v>
      </c>
      <c r="E1591" s="5">
        <f>FurnitureData[[#This Row],[price]]*FurnitureData[[#This Row],[sold]]</f>
        <v>1180.24</v>
      </c>
      <c r="F1591" t="str">
        <f>IF(FurnitureData[[#This Row],[price]]&lt;50,"Under 50",IF(FurnitureData[[#This Row],[price]]&lt;100,"50-100",IF(FurnitureData[[#This Row],[price]]&lt;200,"100-200","Over 200")))</f>
        <v>100-200</v>
      </c>
      <c r="G1591" t="str">
        <f>IF(FurnitureData[[#This Row],[sold]]=0,"No Sales",IF(FurnitureData[[#This Row],[sold]]&lt;=10,"Low Sales",IF(FurnitureData[[#This Row],[sold]]&lt;=50,"Medium Sales","High Sales")))</f>
        <v>Low Sales</v>
      </c>
      <c r="H1591" s="1">
        <f>IF(FurnitureData[[#This Row],[price]]&gt;0,FurnitureData[[#This Row],[sold]]/FurnitureData[[#This Row],[price]],0)</f>
        <v>5.4226259065952687E-2</v>
      </c>
      <c r="I1591" s="1">
        <f>LEN(FurnitureData[[#This Row],[productTitle]])</f>
        <v>117</v>
      </c>
      <c r="J1591" s="1"/>
    </row>
    <row r="1592" spans="1:10" x14ac:dyDescent="0.3">
      <c r="A1592" s="1" t="s">
        <v>1470</v>
      </c>
      <c r="B1592" s="7">
        <v>40.479999999999997</v>
      </c>
      <c r="C1592" s="8">
        <v>6</v>
      </c>
      <c r="D1592" s="1" t="s">
        <v>5</v>
      </c>
      <c r="E1592" s="5">
        <f>FurnitureData[[#This Row],[price]]*FurnitureData[[#This Row],[sold]]</f>
        <v>242.88</v>
      </c>
      <c r="F1592" t="str">
        <f>IF(FurnitureData[[#This Row],[price]]&lt;50,"Under 50",IF(FurnitureData[[#This Row],[price]]&lt;100,"50-100",IF(FurnitureData[[#This Row],[price]]&lt;200,"100-200","Over 200")))</f>
        <v>Under 50</v>
      </c>
      <c r="G1592" t="str">
        <f>IF(FurnitureData[[#This Row],[sold]]=0,"No Sales",IF(FurnitureData[[#This Row],[sold]]&lt;=10,"Low Sales",IF(FurnitureData[[#This Row],[sold]]&lt;=50,"Medium Sales","High Sales")))</f>
        <v>Low Sales</v>
      </c>
      <c r="H1592" s="1">
        <f>IF(FurnitureData[[#This Row],[price]]&gt;0,FurnitureData[[#This Row],[sold]]/FurnitureData[[#This Row],[price]],0)</f>
        <v>0.14822134387351779</v>
      </c>
      <c r="I1592" s="1">
        <f>LEN(FurnitureData[[#This Row],[productTitle]])</f>
        <v>124</v>
      </c>
      <c r="J1592" s="1"/>
    </row>
    <row r="1593" spans="1:10" x14ac:dyDescent="0.3">
      <c r="A1593" s="1" t="s">
        <v>1471</v>
      </c>
      <c r="B1593" s="7">
        <v>8.86</v>
      </c>
      <c r="C1593" s="8">
        <v>7</v>
      </c>
      <c r="D1593" s="1" t="s">
        <v>1862</v>
      </c>
      <c r="E1593" s="5">
        <f>FurnitureData[[#This Row],[price]]*FurnitureData[[#This Row],[sold]]</f>
        <v>62.019999999999996</v>
      </c>
      <c r="F1593" t="str">
        <f>IF(FurnitureData[[#This Row],[price]]&lt;50,"Under 50",IF(FurnitureData[[#This Row],[price]]&lt;100,"50-100",IF(FurnitureData[[#This Row],[price]]&lt;200,"100-200","Over 200")))</f>
        <v>Under 50</v>
      </c>
      <c r="G1593" t="str">
        <f>IF(FurnitureData[[#This Row],[sold]]=0,"No Sales",IF(FurnitureData[[#This Row],[sold]]&lt;=10,"Low Sales",IF(FurnitureData[[#This Row],[sold]]&lt;=50,"Medium Sales","High Sales")))</f>
        <v>Low Sales</v>
      </c>
      <c r="H1593" s="1">
        <f>IF(FurnitureData[[#This Row],[price]]&gt;0,FurnitureData[[#This Row],[sold]]/FurnitureData[[#This Row],[price]],0)</f>
        <v>0.79006772009029347</v>
      </c>
      <c r="I1593" s="1">
        <f>LEN(FurnitureData[[#This Row],[productTitle]])</f>
        <v>118</v>
      </c>
      <c r="J1593" s="1"/>
    </row>
    <row r="1594" spans="1:10" x14ac:dyDescent="0.3">
      <c r="A1594" s="1" t="s">
        <v>1472</v>
      </c>
      <c r="B1594" s="7">
        <v>116.47</v>
      </c>
      <c r="C1594" s="8">
        <v>35</v>
      </c>
      <c r="D1594" s="1" t="s">
        <v>5</v>
      </c>
      <c r="E1594" s="5">
        <f>FurnitureData[[#This Row],[price]]*FurnitureData[[#This Row],[sold]]</f>
        <v>4076.45</v>
      </c>
      <c r="F1594" t="str">
        <f>IF(FurnitureData[[#This Row],[price]]&lt;50,"Under 50",IF(FurnitureData[[#This Row],[price]]&lt;100,"50-100",IF(FurnitureData[[#This Row],[price]]&lt;200,"100-200","Over 200")))</f>
        <v>100-200</v>
      </c>
      <c r="G1594" t="str">
        <f>IF(FurnitureData[[#This Row],[sold]]=0,"No Sales",IF(FurnitureData[[#This Row],[sold]]&lt;=10,"Low Sales",IF(FurnitureData[[#This Row],[sold]]&lt;=50,"Medium Sales","High Sales")))</f>
        <v>Medium Sales</v>
      </c>
      <c r="H1594" s="1">
        <f>IF(FurnitureData[[#This Row],[price]]&gt;0,FurnitureData[[#This Row],[sold]]/FurnitureData[[#This Row],[price]],0)</f>
        <v>0.300506568214991</v>
      </c>
      <c r="I1594" s="1">
        <f>LEN(FurnitureData[[#This Row],[productTitle]])</f>
        <v>124</v>
      </c>
      <c r="J1594" s="1"/>
    </row>
    <row r="1595" spans="1:10" x14ac:dyDescent="0.3">
      <c r="A1595" s="1" t="s">
        <v>1473</v>
      </c>
      <c r="B1595" s="7">
        <v>21.57</v>
      </c>
      <c r="C1595" s="8">
        <v>3</v>
      </c>
      <c r="D1595" s="1" t="s">
        <v>5</v>
      </c>
      <c r="E1595" s="5">
        <f>FurnitureData[[#This Row],[price]]*FurnitureData[[#This Row],[sold]]</f>
        <v>64.710000000000008</v>
      </c>
      <c r="F1595" t="str">
        <f>IF(FurnitureData[[#This Row],[price]]&lt;50,"Under 50",IF(FurnitureData[[#This Row],[price]]&lt;100,"50-100",IF(FurnitureData[[#This Row],[price]]&lt;200,"100-200","Over 200")))</f>
        <v>Under 50</v>
      </c>
      <c r="G1595" t="str">
        <f>IF(FurnitureData[[#This Row],[sold]]=0,"No Sales",IF(FurnitureData[[#This Row],[sold]]&lt;=10,"Low Sales",IF(FurnitureData[[#This Row],[sold]]&lt;=50,"Medium Sales","High Sales")))</f>
        <v>Low Sales</v>
      </c>
      <c r="H1595" s="1">
        <f>IF(FurnitureData[[#This Row],[price]]&gt;0,FurnitureData[[#This Row],[sold]]/FurnitureData[[#This Row],[price]],0)</f>
        <v>0.13908205841446453</v>
      </c>
      <c r="I1595" s="1">
        <f>LEN(FurnitureData[[#This Row],[productTitle]])</f>
        <v>95</v>
      </c>
      <c r="J1595" s="1"/>
    </row>
    <row r="1596" spans="1:10" x14ac:dyDescent="0.3">
      <c r="A1596" s="1" t="s">
        <v>1474</v>
      </c>
      <c r="B1596" s="7">
        <v>23.48</v>
      </c>
      <c r="C1596" s="8">
        <v>7</v>
      </c>
      <c r="D1596" s="1" t="s">
        <v>5</v>
      </c>
      <c r="E1596" s="5">
        <f>FurnitureData[[#This Row],[price]]*FurnitureData[[#This Row],[sold]]</f>
        <v>164.36</v>
      </c>
      <c r="F1596" t="str">
        <f>IF(FurnitureData[[#This Row],[price]]&lt;50,"Under 50",IF(FurnitureData[[#This Row],[price]]&lt;100,"50-100",IF(FurnitureData[[#This Row],[price]]&lt;200,"100-200","Over 200")))</f>
        <v>Under 50</v>
      </c>
      <c r="G1596" t="str">
        <f>IF(FurnitureData[[#This Row],[sold]]=0,"No Sales",IF(FurnitureData[[#This Row],[sold]]&lt;=10,"Low Sales",IF(FurnitureData[[#This Row],[sold]]&lt;=50,"Medium Sales","High Sales")))</f>
        <v>Low Sales</v>
      </c>
      <c r="H1596" s="1">
        <f>IF(FurnitureData[[#This Row],[price]]&gt;0,FurnitureData[[#This Row],[sold]]/FurnitureData[[#This Row],[price]],0)</f>
        <v>0.2981260647359455</v>
      </c>
      <c r="I1596" s="1">
        <f>LEN(FurnitureData[[#This Row],[productTitle]])</f>
        <v>52</v>
      </c>
      <c r="J1596" s="1"/>
    </row>
    <row r="1597" spans="1:10" x14ac:dyDescent="0.3">
      <c r="A1597" s="1" t="s">
        <v>1475</v>
      </c>
      <c r="B1597" s="7">
        <v>131.6</v>
      </c>
      <c r="C1597" s="8">
        <v>3</v>
      </c>
      <c r="D1597" s="1" t="s">
        <v>5</v>
      </c>
      <c r="E1597" s="5">
        <f>FurnitureData[[#This Row],[price]]*FurnitureData[[#This Row],[sold]]</f>
        <v>394.79999999999995</v>
      </c>
      <c r="F1597" t="str">
        <f>IF(FurnitureData[[#This Row],[price]]&lt;50,"Under 50",IF(FurnitureData[[#This Row],[price]]&lt;100,"50-100",IF(FurnitureData[[#This Row],[price]]&lt;200,"100-200","Over 200")))</f>
        <v>100-200</v>
      </c>
      <c r="G1597" t="str">
        <f>IF(FurnitureData[[#This Row],[sold]]=0,"No Sales",IF(FurnitureData[[#This Row],[sold]]&lt;=10,"Low Sales",IF(FurnitureData[[#This Row],[sold]]&lt;=50,"Medium Sales","High Sales")))</f>
        <v>Low Sales</v>
      </c>
      <c r="H1597" s="1">
        <f>IF(FurnitureData[[#This Row],[price]]&gt;0,FurnitureData[[#This Row],[sold]]/FurnitureData[[#This Row],[price]],0)</f>
        <v>2.2796352583586626E-2</v>
      </c>
      <c r="I1597" s="1">
        <f>LEN(FurnitureData[[#This Row],[productTitle]])</f>
        <v>115</v>
      </c>
      <c r="J1597" s="1"/>
    </row>
    <row r="1598" spans="1:10" x14ac:dyDescent="0.3">
      <c r="A1598" s="1" t="s">
        <v>1476</v>
      </c>
      <c r="B1598" s="7">
        <v>24.64</v>
      </c>
      <c r="C1598" s="8">
        <v>1</v>
      </c>
      <c r="D1598" s="1" t="s">
        <v>5</v>
      </c>
      <c r="E1598" s="5">
        <f>FurnitureData[[#This Row],[price]]*FurnitureData[[#This Row],[sold]]</f>
        <v>24.64</v>
      </c>
      <c r="F1598" t="str">
        <f>IF(FurnitureData[[#This Row],[price]]&lt;50,"Under 50",IF(FurnitureData[[#This Row],[price]]&lt;100,"50-100",IF(FurnitureData[[#This Row],[price]]&lt;200,"100-200","Over 200")))</f>
        <v>Under 50</v>
      </c>
      <c r="G1598" t="str">
        <f>IF(FurnitureData[[#This Row],[sold]]=0,"No Sales",IF(FurnitureData[[#This Row],[sold]]&lt;=10,"Low Sales",IF(FurnitureData[[#This Row],[sold]]&lt;=50,"Medium Sales","High Sales")))</f>
        <v>Low Sales</v>
      </c>
      <c r="H1598" s="1">
        <f>IF(FurnitureData[[#This Row],[price]]&gt;0,FurnitureData[[#This Row],[sold]]/FurnitureData[[#This Row],[price]],0)</f>
        <v>4.0584415584415584E-2</v>
      </c>
      <c r="I1598" s="1">
        <f>LEN(FurnitureData[[#This Row],[productTitle]])</f>
        <v>116</v>
      </c>
      <c r="J1598" s="1"/>
    </row>
    <row r="1599" spans="1:10" x14ac:dyDescent="0.3">
      <c r="A1599" s="1" t="s">
        <v>648</v>
      </c>
      <c r="B1599" s="7">
        <v>365.2</v>
      </c>
      <c r="C1599" s="8">
        <v>3</v>
      </c>
      <c r="D1599" s="1" t="s">
        <v>5</v>
      </c>
      <c r="E1599" s="5">
        <f>FurnitureData[[#This Row],[price]]*FurnitureData[[#This Row],[sold]]</f>
        <v>1095.5999999999999</v>
      </c>
      <c r="F1599" t="str">
        <f>IF(FurnitureData[[#This Row],[price]]&lt;50,"Under 50",IF(FurnitureData[[#This Row],[price]]&lt;100,"50-100",IF(FurnitureData[[#This Row],[price]]&lt;200,"100-200","Over 200")))</f>
        <v>Over 200</v>
      </c>
      <c r="G1599" t="str">
        <f>IF(FurnitureData[[#This Row],[sold]]=0,"No Sales",IF(FurnitureData[[#This Row],[sold]]&lt;=10,"Low Sales",IF(FurnitureData[[#This Row],[sold]]&lt;=50,"Medium Sales","High Sales")))</f>
        <v>Low Sales</v>
      </c>
      <c r="H1599" s="1">
        <f>IF(FurnitureData[[#This Row],[price]]&gt;0,FurnitureData[[#This Row],[sold]]/FurnitureData[[#This Row],[price]],0)</f>
        <v>8.2146768893756848E-3</v>
      </c>
      <c r="I1599" s="1">
        <f>LEN(FurnitureData[[#This Row],[productTitle]])</f>
        <v>125</v>
      </c>
      <c r="J1599" s="1"/>
    </row>
    <row r="1600" spans="1:10" x14ac:dyDescent="0.3">
      <c r="A1600" s="1" t="s">
        <v>1477</v>
      </c>
      <c r="B1600" s="7">
        <v>55.63</v>
      </c>
      <c r="C1600" s="8">
        <v>28</v>
      </c>
      <c r="D1600" s="1" t="s">
        <v>5</v>
      </c>
      <c r="E1600" s="5">
        <f>FurnitureData[[#This Row],[price]]*FurnitureData[[#This Row],[sold]]</f>
        <v>1557.64</v>
      </c>
      <c r="F1600" t="str">
        <f>IF(FurnitureData[[#This Row],[price]]&lt;50,"Under 50",IF(FurnitureData[[#This Row],[price]]&lt;100,"50-100",IF(FurnitureData[[#This Row],[price]]&lt;200,"100-200","Over 200")))</f>
        <v>50-100</v>
      </c>
      <c r="G1600" t="str">
        <f>IF(FurnitureData[[#This Row],[sold]]=0,"No Sales",IF(FurnitureData[[#This Row],[sold]]&lt;=10,"Low Sales",IF(FurnitureData[[#This Row],[sold]]&lt;=50,"Medium Sales","High Sales")))</f>
        <v>Medium Sales</v>
      </c>
      <c r="H1600" s="1">
        <f>IF(FurnitureData[[#This Row],[price]]&gt;0,FurnitureData[[#This Row],[sold]]/FurnitureData[[#This Row],[price]],0)</f>
        <v>0.50332554377134642</v>
      </c>
      <c r="I1600" s="1">
        <f>LEN(FurnitureData[[#This Row],[productTitle]])</f>
        <v>112</v>
      </c>
      <c r="J1600" s="1"/>
    </row>
    <row r="1601" spans="1:10" x14ac:dyDescent="0.3">
      <c r="A1601" s="1" t="s">
        <v>1478</v>
      </c>
      <c r="B1601" s="7">
        <v>159.44999999999999</v>
      </c>
      <c r="C1601" s="8">
        <v>3</v>
      </c>
      <c r="D1601" s="1" t="s">
        <v>5</v>
      </c>
      <c r="E1601" s="5">
        <f>FurnitureData[[#This Row],[price]]*FurnitureData[[#This Row],[sold]]</f>
        <v>478.34999999999997</v>
      </c>
      <c r="F1601" t="str">
        <f>IF(FurnitureData[[#This Row],[price]]&lt;50,"Under 50",IF(FurnitureData[[#This Row],[price]]&lt;100,"50-100",IF(FurnitureData[[#This Row],[price]]&lt;200,"100-200","Over 200")))</f>
        <v>100-200</v>
      </c>
      <c r="G1601" t="str">
        <f>IF(FurnitureData[[#This Row],[sold]]=0,"No Sales",IF(FurnitureData[[#This Row],[sold]]&lt;=10,"Low Sales",IF(FurnitureData[[#This Row],[sold]]&lt;=50,"Medium Sales","High Sales")))</f>
        <v>Low Sales</v>
      </c>
      <c r="H1601" s="1">
        <f>IF(FurnitureData[[#This Row],[price]]&gt;0,FurnitureData[[#This Row],[sold]]/FurnitureData[[#This Row],[price]],0)</f>
        <v>1.8814675446848544E-2</v>
      </c>
      <c r="I1601" s="1">
        <f>LEN(FurnitureData[[#This Row],[productTitle]])</f>
        <v>125</v>
      </c>
      <c r="J1601" s="1"/>
    </row>
    <row r="1602" spans="1:10" x14ac:dyDescent="0.3">
      <c r="A1602" s="1" t="s">
        <v>1479</v>
      </c>
      <c r="B1602" s="7">
        <v>192.15</v>
      </c>
      <c r="C1602" s="8">
        <v>1</v>
      </c>
      <c r="D1602" s="1" t="s">
        <v>5</v>
      </c>
      <c r="E1602" s="5">
        <f>FurnitureData[[#This Row],[price]]*FurnitureData[[#This Row],[sold]]</f>
        <v>192.15</v>
      </c>
      <c r="F1602" t="str">
        <f>IF(FurnitureData[[#This Row],[price]]&lt;50,"Under 50",IF(FurnitureData[[#This Row],[price]]&lt;100,"50-100",IF(FurnitureData[[#This Row],[price]]&lt;200,"100-200","Over 200")))</f>
        <v>100-200</v>
      </c>
      <c r="G1602" t="str">
        <f>IF(FurnitureData[[#This Row],[sold]]=0,"No Sales",IF(FurnitureData[[#This Row],[sold]]&lt;=10,"Low Sales",IF(FurnitureData[[#This Row],[sold]]&lt;=50,"Medium Sales","High Sales")))</f>
        <v>Low Sales</v>
      </c>
      <c r="H1602" s="1">
        <f>IF(FurnitureData[[#This Row],[price]]&gt;0,FurnitureData[[#This Row],[sold]]/FurnitureData[[#This Row],[price]],0)</f>
        <v>5.2042674993494666E-3</v>
      </c>
      <c r="I1602" s="1">
        <f>LEN(FurnitureData[[#This Row],[productTitle]])</f>
        <v>128</v>
      </c>
      <c r="J1602" s="1"/>
    </row>
    <row r="1603" spans="1:10" x14ac:dyDescent="0.3">
      <c r="A1603" s="1" t="s">
        <v>1480</v>
      </c>
      <c r="B1603" s="7">
        <v>175.1</v>
      </c>
      <c r="C1603" s="8">
        <v>1</v>
      </c>
      <c r="D1603" s="1" t="s">
        <v>5</v>
      </c>
      <c r="E1603" s="5">
        <f>FurnitureData[[#This Row],[price]]*FurnitureData[[#This Row],[sold]]</f>
        <v>175.1</v>
      </c>
      <c r="F1603" t="str">
        <f>IF(FurnitureData[[#This Row],[price]]&lt;50,"Under 50",IF(FurnitureData[[#This Row],[price]]&lt;100,"50-100",IF(FurnitureData[[#This Row],[price]]&lt;200,"100-200","Over 200")))</f>
        <v>100-200</v>
      </c>
      <c r="G1603" t="str">
        <f>IF(FurnitureData[[#This Row],[sold]]=0,"No Sales",IF(FurnitureData[[#This Row],[sold]]&lt;=10,"Low Sales",IF(FurnitureData[[#This Row],[sold]]&lt;=50,"Medium Sales","High Sales")))</f>
        <v>Low Sales</v>
      </c>
      <c r="H1603" s="1">
        <f>IF(FurnitureData[[#This Row],[price]]&gt;0,FurnitureData[[#This Row],[sold]]/FurnitureData[[#This Row],[price]],0)</f>
        <v>5.7110222729868645E-3</v>
      </c>
      <c r="I1603" s="1">
        <f>LEN(FurnitureData[[#This Row],[productTitle]])</f>
        <v>126</v>
      </c>
      <c r="J1603" s="1"/>
    </row>
    <row r="1604" spans="1:10" x14ac:dyDescent="0.3">
      <c r="A1604" s="1" t="s">
        <v>1481</v>
      </c>
      <c r="B1604" s="7">
        <v>27.69</v>
      </c>
      <c r="C1604" s="8">
        <v>5</v>
      </c>
      <c r="D1604" s="1" t="s">
        <v>5</v>
      </c>
      <c r="E1604" s="5">
        <f>FurnitureData[[#This Row],[price]]*FurnitureData[[#This Row],[sold]]</f>
        <v>138.45000000000002</v>
      </c>
      <c r="F1604" t="str">
        <f>IF(FurnitureData[[#This Row],[price]]&lt;50,"Under 50",IF(FurnitureData[[#This Row],[price]]&lt;100,"50-100",IF(FurnitureData[[#This Row],[price]]&lt;200,"100-200","Over 200")))</f>
        <v>Under 50</v>
      </c>
      <c r="G1604" t="str">
        <f>IF(FurnitureData[[#This Row],[sold]]=0,"No Sales",IF(FurnitureData[[#This Row],[sold]]&lt;=10,"Low Sales",IF(FurnitureData[[#This Row],[sold]]&lt;=50,"Medium Sales","High Sales")))</f>
        <v>Low Sales</v>
      </c>
      <c r="H1604" s="1">
        <f>IF(FurnitureData[[#This Row],[price]]&gt;0,FurnitureData[[#This Row],[sold]]/FurnitureData[[#This Row],[price]],0)</f>
        <v>0.18057060310581435</v>
      </c>
      <c r="I1604" s="1">
        <f>LEN(FurnitureData[[#This Row],[productTitle]])</f>
        <v>109</v>
      </c>
      <c r="J1604" s="1"/>
    </row>
    <row r="1605" spans="1:10" x14ac:dyDescent="0.3">
      <c r="A1605" s="1" t="s">
        <v>1482</v>
      </c>
      <c r="B1605" s="7">
        <v>107.67</v>
      </c>
      <c r="C1605" s="8">
        <v>6</v>
      </c>
      <c r="D1605" s="1" t="s">
        <v>5</v>
      </c>
      <c r="E1605" s="5">
        <f>FurnitureData[[#This Row],[price]]*FurnitureData[[#This Row],[sold]]</f>
        <v>646.02</v>
      </c>
      <c r="F1605" t="str">
        <f>IF(FurnitureData[[#This Row],[price]]&lt;50,"Under 50",IF(FurnitureData[[#This Row],[price]]&lt;100,"50-100",IF(FurnitureData[[#This Row],[price]]&lt;200,"100-200","Over 200")))</f>
        <v>100-200</v>
      </c>
      <c r="G1605" t="str">
        <f>IF(FurnitureData[[#This Row],[sold]]=0,"No Sales",IF(FurnitureData[[#This Row],[sold]]&lt;=10,"Low Sales",IF(FurnitureData[[#This Row],[sold]]&lt;=50,"Medium Sales","High Sales")))</f>
        <v>Low Sales</v>
      </c>
      <c r="H1605" s="1">
        <f>IF(FurnitureData[[#This Row],[price]]&gt;0,FurnitureData[[#This Row],[sold]]/FurnitureData[[#This Row],[price]],0)</f>
        <v>5.572582892170521E-2</v>
      </c>
      <c r="I1605" s="1">
        <f>LEN(FurnitureData[[#This Row],[productTitle]])</f>
        <v>112</v>
      </c>
      <c r="J1605" s="1"/>
    </row>
    <row r="1606" spans="1:10" x14ac:dyDescent="0.3">
      <c r="A1606" s="1" t="s">
        <v>1483</v>
      </c>
      <c r="B1606" s="7">
        <v>117.21</v>
      </c>
      <c r="C1606" s="8">
        <v>4</v>
      </c>
      <c r="D1606" s="1" t="s">
        <v>5</v>
      </c>
      <c r="E1606" s="5">
        <f>FurnitureData[[#This Row],[price]]*FurnitureData[[#This Row],[sold]]</f>
        <v>468.84</v>
      </c>
      <c r="F1606" t="str">
        <f>IF(FurnitureData[[#This Row],[price]]&lt;50,"Under 50",IF(FurnitureData[[#This Row],[price]]&lt;100,"50-100",IF(FurnitureData[[#This Row],[price]]&lt;200,"100-200","Over 200")))</f>
        <v>100-200</v>
      </c>
      <c r="G1606" t="str">
        <f>IF(FurnitureData[[#This Row],[sold]]=0,"No Sales",IF(FurnitureData[[#This Row],[sold]]&lt;=10,"Low Sales",IF(FurnitureData[[#This Row],[sold]]&lt;=50,"Medium Sales","High Sales")))</f>
        <v>Low Sales</v>
      </c>
      <c r="H1606" s="1">
        <f>IF(FurnitureData[[#This Row],[price]]&gt;0,FurnitureData[[#This Row],[sold]]/FurnitureData[[#This Row],[price]],0)</f>
        <v>3.4126780991382992E-2</v>
      </c>
      <c r="I1606" s="1">
        <f>LEN(FurnitureData[[#This Row],[productTitle]])</f>
        <v>123</v>
      </c>
      <c r="J1606" s="1"/>
    </row>
    <row r="1607" spans="1:10" x14ac:dyDescent="0.3">
      <c r="A1607" s="1" t="s">
        <v>1484</v>
      </c>
      <c r="B1607" s="7">
        <v>103.99</v>
      </c>
      <c r="C1607" s="8">
        <v>11</v>
      </c>
      <c r="D1607" s="1" t="s">
        <v>5</v>
      </c>
      <c r="E1607" s="5">
        <f>FurnitureData[[#This Row],[price]]*FurnitureData[[#This Row],[sold]]</f>
        <v>1143.8899999999999</v>
      </c>
      <c r="F1607" t="str">
        <f>IF(FurnitureData[[#This Row],[price]]&lt;50,"Under 50",IF(FurnitureData[[#This Row],[price]]&lt;100,"50-100",IF(FurnitureData[[#This Row],[price]]&lt;200,"100-200","Over 200")))</f>
        <v>100-200</v>
      </c>
      <c r="G1607" t="str">
        <f>IF(FurnitureData[[#This Row],[sold]]=0,"No Sales",IF(FurnitureData[[#This Row],[sold]]&lt;=10,"Low Sales",IF(FurnitureData[[#This Row],[sold]]&lt;=50,"Medium Sales","High Sales")))</f>
        <v>Medium Sales</v>
      </c>
      <c r="H1607" s="1">
        <f>IF(FurnitureData[[#This Row],[price]]&gt;0,FurnitureData[[#This Row],[sold]]/FurnitureData[[#This Row],[price]],0)</f>
        <v>0.105779401865564</v>
      </c>
      <c r="I1607" s="1">
        <f>LEN(FurnitureData[[#This Row],[productTitle]])</f>
        <v>118</v>
      </c>
      <c r="J1607" s="1"/>
    </row>
    <row r="1608" spans="1:10" x14ac:dyDescent="0.3">
      <c r="A1608" s="1" t="s">
        <v>1485</v>
      </c>
      <c r="B1608" s="7">
        <v>146.37</v>
      </c>
      <c r="C1608" s="8">
        <v>1</v>
      </c>
      <c r="D1608" s="1" t="s">
        <v>5</v>
      </c>
      <c r="E1608" s="5">
        <f>FurnitureData[[#This Row],[price]]*FurnitureData[[#This Row],[sold]]</f>
        <v>146.37</v>
      </c>
      <c r="F1608" t="str">
        <f>IF(FurnitureData[[#This Row],[price]]&lt;50,"Under 50",IF(FurnitureData[[#This Row],[price]]&lt;100,"50-100",IF(FurnitureData[[#This Row],[price]]&lt;200,"100-200","Over 200")))</f>
        <v>100-200</v>
      </c>
      <c r="G1608" t="str">
        <f>IF(FurnitureData[[#This Row],[sold]]=0,"No Sales",IF(FurnitureData[[#This Row],[sold]]&lt;=10,"Low Sales",IF(FurnitureData[[#This Row],[sold]]&lt;=50,"Medium Sales","High Sales")))</f>
        <v>Low Sales</v>
      </c>
      <c r="H1608" s="1">
        <f>IF(FurnitureData[[#This Row],[price]]&gt;0,FurnitureData[[#This Row],[sold]]/FurnitureData[[#This Row],[price]],0)</f>
        <v>6.8320010931201746E-3</v>
      </c>
      <c r="I1608" s="1">
        <f>LEN(FurnitureData[[#This Row],[productTitle]])</f>
        <v>123</v>
      </c>
      <c r="J1608" s="1"/>
    </row>
    <row r="1609" spans="1:10" x14ac:dyDescent="0.3">
      <c r="A1609" s="1" t="s">
        <v>1486</v>
      </c>
      <c r="B1609" s="7">
        <v>69.58</v>
      </c>
      <c r="C1609" s="8">
        <v>8</v>
      </c>
      <c r="D1609" s="1" t="s">
        <v>5</v>
      </c>
      <c r="E1609" s="5">
        <f>FurnitureData[[#This Row],[price]]*FurnitureData[[#This Row],[sold]]</f>
        <v>556.64</v>
      </c>
      <c r="F1609" t="str">
        <f>IF(FurnitureData[[#This Row],[price]]&lt;50,"Under 50",IF(FurnitureData[[#This Row],[price]]&lt;100,"50-100",IF(FurnitureData[[#This Row],[price]]&lt;200,"100-200","Over 200")))</f>
        <v>50-100</v>
      </c>
      <c r="G1609" t="str">
        <f>IF(FurnitureData[[#This Row],[sold]]=0,"No Sales",IF(FurnitureData[[#This Row],[sold]]&lt;=10,"Low Sales",IF(FurnitureData[[#This Row],[sold]]&lt;=50,"Medium Sales","High Sales")))</f>
        <v>Low Sales</v>
      </c>
      <c r="H1609" s="1">
        <f>IF(FurnitureData[[#This Row],[price]]&gt;0,FurnitureData[[#This Row],[sold]]/FurnitureData[[#This Row],[price]],0)</f>
        <v>0.11497556769186548</v>
      </c>
      <c r="I1609" s="1">
        <f>LEN(FurnitureData[[#This Row],[productTitle]])</f>
        <v>120</v>
      </c>
      <c r="J1609" s="1"/>
    </row>
    <row r="1610" spans="1:10" x14ac:dyDescent="0.3">
      <c r="A1610" s="1" t="s">
        <v>1487</v>
      </c>
      <c r="B1610" s="7">
        <v>7.86</v>
      </c>
      <c r="C1610" s="8">
        <v>10</v>
      </c>
      <c r="D1610" s="1" t="s">
        <v>5</v>
      </c>
      <c r="E1610" s="5">
        <f>FurnitureData[[#This Row],[price]]*FurnitureData[[#This Row],[sold]]</f>
        <v>78.600000000000009</v>
      </c>
      <c r="F1610" t="str">
        <f>IF(FurnitureData[[#This Row],[price]]&lt;50,"Under 50",IF(FurnitureData[[#This Row],[price]]&lt;100,"50-100",IF(FurnitureData[[#This Row],[price]]&lt;200,"100-200","Over 200")))</f>
        <v>Under 50</v>
      </c>
      <c r="G1610" t="str">
        <f>IF(FurnitureData[[#This Row],[sold]]=0,"No Sales",IF(FurnitureData[[#This Row],[sold]]&lt;=10,"Low Sales",IF(FurnitureData[[#This Row],[sold]]&lt;=50,"Medium Sales","High Sales")))</f>
        <v>Low Sales</v>
      </c>
      <c r="H1610" s="1">
        <f>IF(FurnitureData[[#This Row],[price]]&gt;0,FurnitureData[[#This Row],[sold]]/FurnitureData[[#This Row],[price]],0)</f>
        <v>1.272264631043257</v>
      </c>
      <c r="I1610" s="1">
        <f>LEN(FurnitureData[[#This Row],[productTitle]])</f>
        <v>68</v>
      </c>
      <c r="J1610" s="1"/>
    </row>
    <row r="1611" spans="1:10" x14ac:dyDescent="0.3">
      <c r="A1611" s="1" t="s">
        <v>1488</v>
      </c>
      <c r="B1611" s="7">
        <v>94.49</v>
      </c>
      <c r="C1611" s="8">
        <v>10</v>
      </c>
      <c r="D1611" s="1" t="s">
        <v>5</v>
      </c>
      <c r="E1611" s="5">
        <f>FurnitureData[[#This Row],[price]]*FurnitureData[[#This Row],[sold]]</f>
        <v>944.9</v>
      </c>
      <c r="F1611" t="str">
        <f>IF(FurnitureData[[#This Row],[price]]&lt;50,"Under 50",IF(FurnitureData[[#This Row],[price]]&lt;100,"50-100",IF(FurnitureData[[#This Row],[price]]&lt;200,"100-200","Over 200")))</f>
        <v>50-100</v>
      </c>
      <c r="G1611" t="str">
        <f>IF(FurnitureData[[#This Row],[sold]]=0,"No Sales",IF(FurnitureData[[#This Row],[sold]]&lt;=10,"Low Sales",IF(FurnitureData[[#This Row],[sold]]&lt;=50,"Medium Sales","High Sales")))</f>
        <v>Low Sales</v>
      </c>
      <c r="H1611" s="1">
        <f>IF(FurnitureData[[#This Row],[price]]&gt;0,FurnitureData[[#This Row],[sold]]/FurnitureData[[#This Row],[price]],0)</f>
        <v>0.10583130489998942</v>
      </c>
      <c r="I1611" s="1">
        <f>LEN(FurnitureData[[#This Row],[productTitle]])</f>
        <v>128</v>
      </c>
      <c r="J1611" s="1"/>
    </row>
    <row r="1612" spans="1:10" x14ac:dyDescent="0.3">
      <c r="A1612" s="1" t="s">
        <v>1489</v>
      </c>
      <c r="B1612" s="7">
        <v>3.63</v>
      </c>
      <c r="C1612" s="8">
        <v>12</v>
      </c>
      <c r="D1612" s="1" t="s">
        <v>5</v>
      </c>
      <c r="E1612" s="5">
        <f>FurnitureData[[#This Row],[price]]*FurnitureData[[#This Row],[sold]]</f>
        <v>43.56</v>
      </c>
      <c r="F1612" t="str">
        <f>IF(FurnitureData[[#This Row],[price]]&lt;50,"Under 50",IF(FurnitureData[[#This Row],[price]]&lt;100,"50-100",IF(FurnitureData[[#This Row],[price]]&lt;200,"100-200","Over 200")))</f>
        <v>Under 50</v>
      </c>
      <c r="G1612" t="str">
        <f>IF(FurnitureData[[#This Row],[sold]]=0,"No Sales",IF(FurnitureData[[#This Row],[sold]]&lt;=10,"Low Sales",IF(FurnitureData[[#This Row],[sold]]&lt;=50,"Medium Sales","High Sales")))</f>
        <v>Medium Sales</v>
      </c>
      <c r="H1612" s="1">
        <f>IF(FurnitureData[[#This Row],[price]]&gt;0,FurnitureData[[#This Row],[sold]]/FurnitureData[[#This Row],[price]],0)</f>
        <v>3.3057851239669422</v>
      </c>
      <c r="I1612" s="1">
        <f>LEN(FurnitureData[[#This Row],[productTitle]])</f>
        <v>123</v>
      </c>
      <c r="J1612" s="1"/>
    </row>
    <row r="1613" spans="1:10" x14ac:dyDescent="0.3">
      <c r="A1613" s="1" t="s">
        <v>1490</v>
      </c>
      <c r="B1613" s="7">
        <v>3.78</v>
      </c>
      <c r="C1613" s="8">
        <v>48</v>
      </c>
      <c r="D1613" s="1" t="s">
        <v>5</v>
      </c>
      <c r="E1613" s="5">
        <f>FurnitureData[[#This Row],[price]]*FurnitureData[[#This Row],[sold]]</f>
        <v>181.44</v>
      </c>
      <c r="F1613" t="str">
        <f>IF(FurnitureData[[#This Row],[price]]&lt;50,"Under 50",IF(FurnitureData[[#This Row],[price]]&lt;100,"50-100",IF(FurnitureData[[#This Row],[price]]&lt;200,"100-200","Over 200")))</f>
        <v>Under 50</v>
      </c>
      <c r="G1613" t="str">
        <f>IF(FurnitureData[[#This Row],[sold]]=0,"No Sales",IF(FurnitureData[[#This Row],[sold]]&lt;=10,"Low Sales",IF(FurnitureData[[#This Row],[sold]]&lt;=50,"Medium Sales","High Sales")))</f>
        <v>Medium Sales</v>
      </c>
      <c r="H1613" s="1">
        <f>IF(FurnitureData[[#This Row],[price]]&gt;0,FurnitureData[[#This Row],[sold]]/FurnitureData[[#This Row],[price]],0)</f>
        <v>12.698412698412699</v>
      </c>
      <c r="I1613" s="1">
        <f>LEN(FurnitureData[[#This Row],[productTitle]])</f>
        <v>126</v>
      </c>
      <c r="J1613" s="1"/>
    </row>
    <row r="1614" spans="1:10" x14ac:dyDescent="0.3">
      <c r="A1614" s="1" t="s">
        <v>1491</v>
      </c>
      <c r="B1614" s="7">
        <v>19.95</v>
      </c>
      <c r="C1614" s="8">
        <v>10</v>
      </c>
      <c r="D1614" s="1" t="s">
        <v>5</v>
      </c>
      <c r="E1614" s="5">
        <f>FurnitureData[[#This Row],[price]]*FurnitureData[[#This Row],[sold]]</f>
        <v>199.5</v>
      </c>
      <c r="F1614" t="str">
        <f>IF(FurnitureData[[#This Row],[price]]&lt;50,"Under 50",IF(FurnitureData[[#This Row],[price]]&lt;100,"50-100",IF(FurnitureData[[#This Row],[price]]&lt;200,"100-200","Over 200")))</f>
        <v>Under 50</v>
      </c>
      <c r="G1614" t="str">
        <f>IF(FurnitureData[[#This Row],[sold]]=0,"No Sales",IF(FurnitureData[[#This Row],[sold]]&lt;=10,"Low Sales",IF(FurnitureData[[#This Row],[sold]]&lt;=50,"Medium Sales","High Sales")))</f>
        <v>Low Sales</v>
      </c>
      <c r="H1614" s="1">
        <f>IF(FurnitureData[[#This Row],[price]]&gt;0,FurnitureData[[#This Row],[sold]]/FurnitureData[[#This Row],[price]],0)</f>
        <v>0.50125313283208017</v>
      </c>
      <c r="I1614" s="1">
        <f>LEN(FurnitureData[[#This Row],[productTitle]])</f>
        <v>128</v>
      </c>
      <c r="J1614" s="1"/>
    </row>
    <row r="1615" spans="1:10" x14ac:dyDescent="0.3">
      <c r="A1615" s="1" t="s">
        <v>1492</v>
      </c>
      <c r="B1615" s="7">
        <v>7.77</v>
      </c>
      <c r="C1615" s="8">
        <v>2</v>
      </c>
      <c r="D1615" s="1" t="s">
        <v>5</v>
      </c>
      <c r="E1615" s="5">
        <f>FurnitureData[[#This Row],[price]]*FurnitureData[[#This Row],[sold]]</f>
        <v>15.54</v>
      </c>
      <c r="F1615" t="str">
        <f>IF(FurnitureData[[#This Row],[price]]&lt;50,"Under 50",IF(FurnitureData[[#This Row],[price]]&lt;100,"50-100",IF(FurnitureData[[#This Row],[price]]&lt;200,"100-200","Over 200")))</f>
        <v>Under 50</v>
      </c>
      <c r="G1615" t="str">
        <f>IF(FurnitureData[[#This Row],[sold]]=0,"No Sales",IF(FurnitureData[[#This Row],[sold]]&lt;=10,"Low Sales",IF(FurnitureData[[#This Row],[sold]]&lt;=50,"Medium Sales","High Sales")))</f>
        <v>Low Sales</v>
      </c>
      <c r="H1615" s="1">
        <f>IF(FurnitureData[[#This Row],[price]]&gt;0,FurnitureData[[#This Row],[sold]]/FurnitureData[[#This Row],[price]],0)</f>
        <v>0.2574002574002574</v>
      </c>
      <c r="I1615" s="1">
        <f>LEN(FurnitureData[[#This Row],[productTitle]])</f>
        <v>90</v>
      </c>
      <c r="J1615" s="1"/>
    </row>
    <row r="1616" spans="1:10" x14ac:dyDescent="0.3">
      <c r="A1616" s="1" t="s">
        <v>1493</v>
      </c>
      <c r="B1616" s="7">
        <v>157.62</v>
      </c>
      <c r="C1616" s="8">
        <v>1</v>
      </c>
      <c r="D1616" s="1" t="s">
        <v>5</v>
      </c>
      <c r="E1616" s="5">
        <f>FurnitureData[[#This Row],[price]]*FurnitureData[[#This Row],[sold]]</f>
        <v>157.62</v>
      </c>
      <c r="F1616" t="str">
        <f>IF(FurnitureData[[#This Row],[price]]&lt;50,"Under 50",IF(FurnitureData[[#This Row],[price]]&lt;100,"50-100",IF(FurnitureData[[#This Row],[price]]&lt;200,"100-200","Over 200")))</f>
        <v>100-200</v>
      </c>
      <c r="G1616" t="str">
        <f>IF(FurnitureData[[#This Row],[sold]]=0,"No Sales",IF(FurnitureData[[#This Row],[sold]]&lt;=10,"Low Sales",IF(FurnitureData[[#This Row],[sold]]&lt;=50,"Medium Sales","High Sales")))</f>
        <v>Low Sales</v>
      </c>
      <c r="H1616" s="1">
        <f>IF(FurnitureData[[#This Row],[price]]&gt;0,FurnitureData[[#This Row],[sold]]/FurnitureData[[#This Row],[price]],0)</f>
        <v>6.3443725415556398E-3</v>
      </c>
      <c r="I1616" s="1">
        <f>LEN(FurnitureData[[#This Row],[productTitle]])</f>
        <v>128</v>
      </c>
      <c r="J1616" s="1"/>
    </row>
    <row r="1617" spans="1:10" x14ac:dyDescent="0.3">
      <c r="A1617" s="1" t="s">
        <v>1494</v>
      </c>
      <c r="B1617" s="7">
        <v>137.58000000000001</v>
      </c>
      <c r="C1617" s="8">
        <v>5</v>
      </c>
      <c r="D1617" s="1" t="s">
        <v>5</v>
      </c>
      <c r="E1617" s="5">
        <f>FurnitureData[[#This Row],[price]]*FurnitureData[[#This Row],[sold]]</f>
        <v>687.90000000000009</v>
      </c>
      <c r="F1617" t="str">
        <f>IF(FurnitureData[[#This Row],[price]]&lt;50,"Under 50",IF(FurnitureData[[#This Row],[price]]&lt;100,"50-100",IF(FurnitureData[[#This Row],[price]]&lt;200,"100-200","Over 200")))</f>
        <v>100-200</v>
      </c>
      <c r="G1617" t="str">
        <f>IF(FurnitureData[[#This Row],[sold]]=0,"No Sales",IF(FurnitureData[[#This Row],[sold]]&lt;=10,"Low Sales",IF(FurnitureData[[#This Row],[sold]]&lt;=50,"Medium Sales","High Sales")))</f>
        <v>Low Sales</v>
      </c>
      <c r="H1617" s="1">
        <f>IF(FurnitureData[[#This Row],[price]]&gt;0,FurnitureData[[#This Row],[sold]]/FurnitureData[[#This Row],[price]],0)</f>
        <v>3.6342491641226916E-2</v>
      </c>
      <c r="I1617" s="1">
        <f>LEN(FurnitureData[[#This Row],[productTitle]])</f>
        <v>87</v>
      </c>
      <c r="J1617" s="1"/>
    </row>
    <row r="1618" spans="1:10" x14ac:dyDescent="0.3">
      <c r="A1618" s="1" t="s">
        <v>1495</v>
      </c>
      <c r="B1618" s="7">
        <v>61.01</v>
      </c>
      <c r="C1618" s="8">
        <v>21</v>
      </c>
      <c r="D1618" s="1" t="s">
        <v>5</v>
      </c>
      <c r="E1618" s="5">
        <f>FurnitureData[[#This Row],[price]]*FurnitureData[[#This Row],[sold]]</f>
        <v>1281.21</v>
      </c>
      <c r="F1618" t="str">
        <f>IF(FurnitureData[[#This Row],[price]]&lt;50,"Under 50",IF(FurnitureData[[#This Row],[price]]&lt;100,"50-100",IF(FurnitureData[[#This Row],[price]]&lt;200,"100-200","Over 200")))</f>
        <v>50-100</v>
      </c>
      <c r="G1618" t="str">
        <f>IF(FurnitureData[[#This Row],[sold]]=0,"No Sales",IF(FurnitureData[[#This Row],[sold]]&lt;=10,"Low Sales",IF(FurnitureData[[#This Row],[sold]]&lt;=50,"Medium Sales","High Sales")))</f>
        <v>Medium Sales</v>
      </c>
      <c r="H1618" s="1">
        <f>IF(FurnitureData[[#This Row],[price]]&gt;0,FurnitureData[[#This Row],[sold]]/FurnitureData[[#This Row],[price]],0)</f>
        <v>0.34420586789050978</v>
      </c>
      <c r="I1618" s="1">
        <f>LEN(FurnitureData[[#This Row],[productTitle]])</f>
        <v>124</v>
      </c>
      <c r="J1618" s="1"/>
    </row>
    <row r="1619" spans="1:10" x14ac:dyDescent="0.3">
      <c r="A1619" s="1" t="s">
        <v>1496</v>
      </c>
      <c r="B1619" s="7">
        <v>28.91</v>
      </c>
      <c r="C1619" s="8">
        <v>30</v>
      </c>
      <c r="D1619" s="1" t="s">
        <v>5</v>
      </c>
      <c r="E1619" s="5">
        <f>FurnitureData[[#This Row],[price]]*FurnitureData[[#This Row],[sold]]</f>
        <v>867.3</v>
      </c>
      <c r="F1619" t="str">
        <f>IF(FurnitureData[[#This Row],[price]]&lt;50,"Under 50",IF(FurnitureData[[#This Row],[price]]&lt;100,"50-100",IF(FurnitureData[[#This Row],[price]]&lt;200,"100-200","Over 200")))</f>
        <v>Under 50</v>
      </c>
      <c r="G1619" t="str">
        <f>IF(FurnitureData[[#This Row],[sold]]=0,"No Sales",IF(FurnitureData[[#This Row],[sold]]&lt;=10,"Low Sales",IF(FurnitureData[[#This Row],[sold]]&lt;=50,"Medium Sales","High Sales")))</f>
        <v>Medium Sales</v>
      </c>
      <c r="H1619" s="1">
        <f>IF(FurnitureData[[#This Row],[price]]&gt;0,FurnitureData[[#This Row],[sold]]/FurnitureData[[#This Row],[price]],0)</f>
        <v>1.0377032168799722</v>
      </c>
      <c r="I1619" s="1">
        <f>LEN(FurnitureData[[#This Row],[productTitle]])</f>
        <v>126</v>
      </c>
      <c r="J1619" s="1"/>
    </row>
    <row r="1620" spans="1:10" x14ac:dyDescent="0.3">
      <c r="A1620" s="1" t="s">
        <v>1497</v>
      </c>
      <c r="B1620" s="7">
        <v>19.940000000000001</v>
      </c>
      <c r="C1620" s="8">
        <v>6</v>
      </c>
      <c r="D1620" s="1" t="s">
        <v>1863</v>
      </c>
      <c r="E1620" s="5">
        <f>FurnitureData[[#This Row],[price]]*FurnitureData[[#This Row],[sold]]</f>
        <v>119.64000000000001</v>
      </c>
      <c r="F1620" t="str">
        <f>IF(FurnitureData[[#This Row],[price]]&lt;50,"Under 50",IF(FurnitureData[[#This Row],[price]]&lt;100,"50-100",IF(FurnitureData[[#This Row],[price]]&lt;200,"100-200","Over 200")))</f>
        <v>Under 50</v>
      </c>
      <c r="G1620" t="str">
        <f>IF(FurnitureData[[#This Row],[sold]]=0,"No Sales",IF(FurnitureData[[#This Row],[sold]]&lt;=10,"Low Sales",IF(FurnitureData[[#This Row],[sold]]&lt;=50,"Medium Sales","High Sales")))</f>
        <v>Low Sales</v>
      </c>
      <c r="H1620" s="1">
        <f>IF(FurnitureData[[#This Row],[price]]&gt;0,FurnitureData[[#This Row],[sold]]/FurnitureData[[#This Row],[price]],0)</f>
        <v>0.30090270812437309</v>
      </c>
      <c r="I1620" s="1">
        <f>LEN(FurnitureData[[#This Row],[productTitle]])</f>
        <v>124</v>
      </c>
      <c r="J1620" s="1"/>
    </row>
    <row r="1621" spans="1:10" x14ac:dyDescent="0.3">
      <c r="A1621" s="1" t="s">
        <v>1498</v>
      </c>
      <c r="B1621" s="7">
        <v>37.19</v>
      </c>
      <c r="C1621" s="8">
        <v>111</v>
      </c>
      <c r="D1621" s="1" t="s">
        <v>5</v>
      </c>
      <c r="E1621" s="5">
        <f>FurnitureData[[#This Row],[price]]*FurnitureData[[#This Row],[sold]]</f>
        <v>4128.09</v>
      </c>
      <c r="F1621" t="str">
        <f>IF(FurnitureData[[#This Row],[price]]&lt;50,"Under 50",IF(FurnitureData[[#This Row],[price]]&lt;100,"50-100",IF(FurnitureData[[#This Row],[price]]&lt;200,"100-200","Over 200")))</f>
        <v>Under 50</v>
      </c>
      <c r="G1621" t="str">
        <f>IF(FurnitureData[[#This Row],[sold]]=0,"No Sales",IF(FurnitureData[[#This Row],[sold]]&lt;=10,"Low Sales",IF(FurnitureData[[#This Row],[sold]]&lt;=50,"Medium Sales","High Sales")))</f>
        <v>High Sales</v>
      </c>
      <c r="H1621" s="1">
        <f>IF(FurnitureData[[#This Row],[price]]&gt;0,FurnitureData[[#This Row],[sold]]/FurnitureData[[#This Row],[price]],0)</f>
        <v>2.9846732992739984</v>
      </c>
      <c r="I1621" s="1">
        <f>LEN(FurnitureData[[#This Row],[productTitle]])</f>
        <v>126</v>
      </c>
      <c r="J1621" s="1"/>
    </row>
    <row r="1622" spans="1:10" x14ac:dyDescent="0.3">
      <c r="A1622" s="1" t="s">
        <v>1297</v>
      </c>
      <c r="B1622" s="7">
        <v>95.45</v>
      </c>
      <c r="C1622" s="8">
        <v>38</v>
      </c>
      <c r="D1622" s="1" t="s">
        <v>5</v>
      </c>
      <c r="E1622" s="5">
        <f>FurnitureData[[#This Row],[price]]*FurnitureData[[#This Row],[sold]]</f>
        <v>3627.1</v>
      </c>
      <c r="F1622" t="str">
        <f>IF(FurnitureData[[#This Row],[price]]&lt;50,"Under 50",IF(FurnitureData[[#This Row],[price]]&lt;100,"50-100",IF(FurnitureData[[#This Row],[price]]&lt;200,"100-200","Over 200")))</f>
        <v>50-100</v>
      </c>
      <c r="G1622" t="str">
        <f>IF(FurnitureData[[#This Row],[sold]]=0,"No Sales",IF(FurnitureData[[#This Row],[sold]]&lt;=10,"Low Sales",IF(FurnitureData[[#This Row],[sold]]&lt;=50,"Medium Sales","High Sales")))</f>
        <v>Medium Sales</v>
      </c>
      <c r="H1622" s="1">
        <f>IF(FurnitureData[[#This Row],[price]]&gt;0,FurnitureData[[#This Row],[sold]]/FurnitureData[[#This Row],[price]],0)</f>
        <v>0.39811419591409114</v>
      </c>
      <c r="I1622" s="1">
        <f>LEN(FurnitureData[[#This Row],[productTitle]])</f>
        <v>128</v>
      </c>
      <c r="J1622" s="1"/>
    </row>
    <row r="1623" spans="1:10" x14ac:dyDescent="0.3">
      <c r="A1623" s="1" t="s">
        <v>1499</v>
      </c>
      <c r="B1623" s="7">
        <v>26.62</v>
      </c>
      <c r="C1623" s="8">
        <v>1</v>
      </c>
      <c r="D1623" s="1" t="s">
        <v>5</v>
      </c>
      <c r="E1623" s="5">
        <f>FurnitureData[[#This Row],[price]]*FurnitureData[[#This Row],[sold]]</f>
        <v>26.62</v>
      </c>
      <c r="F1623" t="str">
        <f>IF(FurnitureData[[#This Row],[price]]&lt;50,"Under 50",IF(FurnitureData[[#This Row],[price]]&lt;100,"50-100",IF(FurnitureData[[#This Row],[price]]&lt;200,"100-200","Over 200")))</f>
        <v>Under 50</v>
      </c>
      <c r="G1623" t="str">
        <f>IF(FurnitureData[[#This Row],[sold]]=0,"No Sales",IF(FurnitureData[[#This Row],[sold]]&lt;=10,"Low Sales",IF(FurnitureData[[#This Row],[sold]]&lt;=50,"Medium Sales","High Sales")))</f>
        <v>Low Sales</v>
      </c>
      <c r="H1623" s="1">
        <f>IF(FurnitureData[[#This Row],[price]]&gt;0,FurnitureData[[#This Row],[sold]]/FurnitureData[[#This Row],[price]],0)</f>
        <v>3.7565740045078885E-2</v>
      </c>
      <c r="I1623" s="1">
        <f>LEN(FurnitureData[[#This Row],[productTitle]])</f>
        <v>118</v>
      </c>
      <c r="J1623" s="1"/>
    </row>
    <row r="1624" spans="1:10" x14ac:dyDescent="0.3">
      <c r="A1624" s="1" t="s">
        <v>1500</v>
      </c>
      <c r="B1624" s="7">
        <v>276.64999999999998</v>
      </c>
      <c r="C1624" s="8">
        <v>2</v>
      </c>
      <c r="D1624" s="1" t="s">
        <v>5</v>
      </c>
      <c r="E1624" s="5">
        <f>FurnitureData[[#This Row],[price]]*FurnitureData[[#This Row],[sold]]</f>
        <v>553.29999999999995</v>
      </c>
      <c r="F1624" t="str">
        <f>IF(FurnitureData[[#This Row],[price]]&lt;50,"Under 50",IF(FurnitureData[[#This Row],[price]]&lt;100,"50-100",IF(FurnitureData[[#This Row],[price]]&lt;200,"100-200","Over 200")))</f>
        <v>Over 200</v>
      </c>
      <c r="G1624" t="str">
        <f>IF(FurnitureData[[#This Row],[sold]]=0,"No Sales",IF(FurnitureData[[#This Row],[sold]]&lt;=10,"Low Sales",IF(FurnitureData[[#This Row],[sold]]&lt;=50,"Medium Sales","High Sales")))</f>
        <v>Low Sales</v>
      </c>
      <c r="H1624" s="1">
        <f>IF(FurnitureData[[#This Row],[price]]&gt;0,FurnitureData[[#This Row],[sold]]/FurnitureData[[#This Row],[price]],0)</f>
        <v>7.2293511657328764E-3</v>
      </c>
      <c r="I1624" s="1">
        <f>LEN(FurnitureData[[#This Row],[productTitle]])</f>
        <v>127</v>
      </c>
      <c r="J1624" s="1"/>
    </row>
    <row r="1625" spans="1:10" x14ac:dyDescent="0.3">
      <c r="A1625" s="1" t="s">
        <v>1501</v>
      </c>
      <c r="B1625" s="7">
        <v>148.88</v>
      </c>
      <c r="C1625" s="8">
        <v>15</v>
      </c>
      <c r="D1625" s="1" t="s">
        <v>5</v>
      </c>
      <c r="E1625" s="5">
        <f>FurnitureData[[#This Row],[price]]*FurnitureData[[#This Row],[sold]]</f>
        <v>2233.1999999999998</v>
      </c>
      <c r="F1625" t="str">
        <f>IF(FurnitureData[[#This Row],[price]]&lt;50,"Under 50",IF(FurnitureData[[#This Row],[price]]&lt;100,"50-100",IF(FurnitureData[[#This Row],[price]]&lt;200,"100-200","Over 200")))</f>
        <v>100-200</v>
      </c>
      <c r="G1625" t="str">
        <f>IF(FurnitureData[[#This Row],[sold]]=0,"No Sales",IF(FurnitureData[[#This Row],[sold]]&lt;=10,"Low Sales",IF(FurnitureData[[#This Row],[sold]]&lt;=50,"Medium Sales","High Sales")))</f>
        <v>Medium Sales</v>
      </c>
      <c r="H1625" s="1">
        <f>IF(FurnitureData[[#This Row],[price]]&gt;0,FurnitureData[[#This Row],[sold]]/FurnitureData[[#This Row],[price]],0)</f>
        <v>0.10075228371843095</v>
      </c>
      <c r="I1625" s="1">
        <f>LEN(FurnitureData[[#This Row],[productTitle]])</f>
        <v>121</v>
      </c>
      <c r="J1625" s="1"/>
    </row>
    <row r="1626" spans="1:10" x14ac:dyDescent="0.3">
      <c r="A1626" s="1" t="s">
        <v>1502</v>
      </c>
      <c r="B1626" s="7">
        <v>91.73</v>
      </c>
      <c r="C1626" s="8">
        <v>2</v>
      </c>
      <c r="D1626" s="1" t="s">
        <v>5</v>
      </c>
      <c r="E1626" s="5">
        <f>FurnitureData[[#This Row],[price]]*FurnitureData[[#This Row],[sold]]</f>
        <v>183.46</v>
      </c>
      <c r="F1626" t="str">
        <f>IF(FurnitureData[[#This Row],[price]]&lt;50,"Under 50",IF(FurnitureData[[#This Row],[price]]&lt;100,"50-100",IF(FurnitureData[[#This Row],[price]]&lt;200,"100-200","Over 200")))</f>
        <v>50-100</v>
      </c>
      <c r="G1626" t="str">
        <f>IF(FurnitureData[[#This Row],[sold]]=0,"No Sales",IF(FurnitureData[[#This Row],[sold]]&lt;=10,"Low Sales",IF(FurnitureData[[#This Row],[sold]]&lt;=50,"Medium Sales","High Sales")))</f>
        <v>Low Sales</v>
      </c>
      <c r="H1626" s="1">
        <f>IF(FurnitureData[[#This Row],[price]]&gt;0,FurnitureData[[#This Row],[sold]]/FurnitureData[[#This Row],[price]],0)</f>
        <v>2.1803117845851955E-2</v>
      </c>
      <c r="I1626" s="1">
        <f>LEN(FurnitureData[[#This Row],[productTitle]])</f>
        <v>112</v>
      </c>
      <c r="J1626" s="1"/>
    </row>
    <row r="1627" spans="1:10" x14ac:dyDescent="0.3">
      <c r="A1627" s="1" t="s">
        <v>1503</v>
      </c>
      <c r="B1627" s="7">
        <v>4.28</v>
      </c>
      <c r="C1627" s="8">
        <v>37</v>
      </c>
      <c r="D1627" s="1" t="s">
        <v>5</v>
      </c>
      <c r="E1627" s="5">
        <f>FurnitureData[[#This Row],[price]]*FurnitureData[[#This Row],[sold]]</f>
        <v>158.36000000000001</v>
      </c>
      <c r="F1627" t="str">
        <f>IF(FurnitureData[[#This Row],[price]]&lt;50,"Under 50",IF(FurnitureData[[#This Row],[price]]&lt;100,"50-100",IF(FurnitureData[[#This Row],[price]]&lt;200,"100-200","Over 200")))</f>
        <v>Under 50</v>
      </c>
      <c r="G1627" t="str">
        <f>IF(FurnitureData[[#This Row],[sold]]=0,"No Sales",IF(FurnitureData[[#This Row],[sold]]&lt;=10,"Low Sales",IF(FurnitureData[[#This Row],[sold]]&lt;=50,"Medium Sales","High Sales")))</f>
        <v>Medium Sales</v>
      </c>
      <c r="H1627" s="1">
        <f>IF(FurnitureData[[#This Row],[price]]&gt;0,FurnitureData[[#This Row],[sold]]/FurnitureData[[#This Row],[price]],0)</f>
        <v>8.6448598130841123</v>
      </c>
      <c r="I1627" s="1">
        <f>LEN(FurnitureData[[#This Row],[productTitle]])</f>
        <v>128</v>
      </c>
      <c r="J1627" s="1"/>
    </row>
    <row r="1628" spans="1:10" x14ac:dyDescent="0.3">
      <c r="A1628" s="1" t="s">
        <v>1504</v>
      </c>
      <c r="B1628" s="7">
        <v>216.64</v>
      </c>
      <c r="C1628" s="8">
        <v>10</v>
      </c>
      <c r="D1628" s="1" t="s">
        <v>5</v>
      </c>
      <c r="E1628" s="5">
        <f>FurnitureData[[#This Row],[price]]*FurnitureData[[#This Row],[sold]]</f>
        <v>2166.3999999999996</v>
      </c>
      <c r="F1628" t="str">
        <f>IF(FurnitureData[[#This Row],[price]]&lt;50,"Under 50",IF(FurnitureData[[#This Row],[price]]&lt;100,"50-100",IF(FurnitureData[[#This Row],[price]]&lt;200,"100-200","Over 200")))</f>
        <v>Over 200</v>
      </c>
      <c r="G1628" t="str">
        <f>IF(FurnitureData[[#This Row],[sold]]=0,"No Sales",IF(FurnitureData[[#This Row],[sold]]&lt;=10,"Low Sales",IF(FurnitureData[[#This Row],[sold]]&lt;=50,"Medium Sales","High Sales")))</f>
        <v>Low Sales</v>
      </c>
      <c r="H1628" s="1">
        <f>IF(FurnitureData[[#This Row],[price]]&gt;0,FurnitureData[[#This Row],[sold]]/FurnitureData[[#This Row],[price]],0)</f>
        <v>4.6159527326440179E-2</v>
      </c>
      <c r="I1628" s="1">
        <f>LEN(FurnitureData[[#This Row],[productTitle]])</f>
        <v>126</v>
      </c>
      <c r="J1628" s="1"/>
    </row>
    <row r="1629" spans="1:10" x14ac:dyDescent="0.3">
      <c r="A1629" s="1" t="s">
        <v>1505</v>
      </c>
      <c r="B1629" s="7">
        <v>59.1</v>
      </c>
      <c r="C1629" s="8">
        <v>41</v>
      </c>
      <c r="D1629" s="1" t="s">
        <v>1864</v>
      </c>
      <c r="E1629" s="5">
        <f>FurnitureData[[#This Row],[price]]*FurnitureData[[#This Row],[sold]]</f>
        <v>2423.1</v>
      </c>
      <c r="F1629" t="str">
        <f>IF(FurnitureData[[#This Row],[price]]&lt;50,"Under 50",IF(FurnitureData[[#This Row],[price]]&lt;100,"50-100",IF(FurnitureData[[#This Row],[price]]&lt;200,"100-200","Over 200")))</f>
        <v>50-100</v>
      </c>
      <c r="G1629" t="str">
        <f>IF(FurnitureData[[#This Row],[sold]]=0,"No Sales",IF(FurnitureData[[#This Row],[sold]]&lt;=10,"Low Sales",IF(FurnitureData[[#This Row],[sold]]&lt;=50,"Medium Sales","High Sales")))</f>
        <v>Medium Sales</v>
      </c>
      <c r="H1629" s="1">
        <f>IF(FurnitureData[[#This Row],[price]]&gt;0,FurnitureData[[#This Row],[sold]]/FurnitureData[[#This Row],[price]],0)</f>
        <v>0.69373942470389172</v>
      </c>
      <c r="I1629" s="1">
        <f>LEN(FurnitureData[[#This Row],[productTitle]])</f>
        <v>101</v>
      </c>
      <c r="J1629" s="1"/>
    </row>
    <row r="1630" spans="1:10" x14ac:dyDescent="0.3">
      <c r="A1630" s="1" t="s">
        <v>1506</v>
      </c>
      <c r="B1630" s="7">
        <v>159.25</v>
      </c>
      <c r="C1630" s="8">
        <v>8</v>
      </c>
      <c r="D1630" s="1" t="s">
        <v>5</v>
      </c>
      <c r="E1630" s="5">
        <f>FurnitureData[[#This Row],[price]]*FurnitureData[[#This Row],[sold]]</f>
        <v>1274</v>
      </c>
      <c r="F1630" t="str">
        <f>IF(FurnitureData[[#This Row],[price]]&lt;50,"Under 50",IF(FurnitureData[[#This Row],[price]]&lt;100,"50-100",IF(FurnitureData[[#This Row],[price]]&lt;200,"100-200","Over 200")))</f>
        <v>100-200</v>
      </c>
      <c r="G1630" t="str">
        <f>IF(FurnitureData[[#This Row],[sold]]=0,"No Sales",IF(FurnitureData[[#This Row],[sold]]&lt;=10,"Low Sales",IF(FurnitureData[[#This Row],[sold]]&lt;=50,"Medium Sales","High Sales")))</f>
        <v>Low Sales</v>
      </c>
      <c r="H1630" s="1">
        <f>IF(FurnitureData[[#This Row],[price]]&gt;0,FurnitureData[[#This Row],[sold]]/FurnitureData[[#This Row],[price]],0)</f>
        <v>5.0235478806907381E-2</v>
      </c>
      <c r="I1630" s="1">
        <f>LEN(FurnitureData[[#This Row],[productTitle]])</f>
        <v>112</v>
      </c>
      <c r="J1630" s="1"/>
    </row>
    <row r="1631" spans="1:10" x14ac:dyDescent="0.3">
      <c r="A1631" s="1" t="s">
        <v>1456</v>
      </c>
      <c r="B1631" s="7">
        <v>182.76</v>
      </c>
      <c r="C1631" s="8">
        <v>8</v>
      </c>
      <c r="D1631" s="1" t="s">
        <v>5</v>
      </c>
      <c r="E1631" s="5">
        <f>FurnitureData[[#This Row],[price]]*FurnitureData[[#This Row],[sold]]</f>
        <v>1462.08</v>
      </c>
      <c r="F1631" t="str">
        <f>IF(FurnitureData[[#This Row],[price]]&lt;50,"Under 50",IF(FurnitureData[[#This Row],[price]]&lt;100,"50-100",IF(FurnitureData[[#This Row],[price]]&lt;200,"100-200","Over 200")))</f>
        <v>100-200</v>
      </c>
      <c r="G1631" t="str">
        <f>IF(FurnitureData[[#This Row],[sold]]=0,"No Sales",IF(FurnitureData[[#This Row],[sold]]&lt;=10,"Low Sales",IF(FurnitureData[[#This Row],[sold]]&lt;=50,"Medium Sales","High Sales")))</f>
        <v>Low Sales</v>
      </c>
      <c r="H1631" s="1">
        <f>IF(FurnitureData[[#This Row],[price]]&gt;0,FurnitureData[[#This Row],[sold]]/FurnitureData[[#This Row],[price]],0)</f>
        <v>4.3773254541475161E-2</v>
      </c>
      <c r="I1631" s="1">
        <f>LEN(FurnitureData[[#This Row],[productTitle]])</f>
        <v>124</v>
      </c>
      <c r="J1631" s="1"/>
    </row>
    <row r="1632" spans="1:10" x14ac:dyDescent="0.3">
      <c r="A1632" s="1" t="s">
        <v>1507</v>
      </c>
      <c r="B1632" s="7">
        <v>3.75</v>
      </c>
      <c r="C1632" s="8">
        <v>33</v>
      </c>
      <c r="D1632" s="1" t="s">
        <v>5</v>
      </c>
      <c r="E1632" s="5">
        <f>FurnitureData[[#This Row],[price]]*FurnitureData[[#This Row],[sold]]</f>
        <v>123.75</v>
      </c>
      <c r="F1632" t="str">
        <f>IF(FurnitureData[[#This Row],[price]]&lt;50,"Under 50",IF(FurnitureData[[#This Row],[price]]&lt;100,"50-100",IF(FurnitureData[[#This Row],[price]]&lt;200,"100-200","Over 200")))</f>
        <v>Under 50</v>
      </c>
      <c r="G1632" t="str">
        <f>IF(FurnitureData[[#This Row],[sold]]=0,"No Sales",IF(FurnitureData[[#This Row],[sold]]&lt;=10,"Low Sales",IF(FurnitureData[[#This Row],[sold]]&lt;=50,"Medium Sales","High Sales")))</f>
        <v>Medium Sales</v>
      </c>
      <c r="H1632" s="1">
        <f>IF(FurnitureData[[#This Row],[price]]&gt;0,FurnitureData[[#This Row],[sold]]/FurnitureData[[#This Row],[price]],0)</f>
        <v>8.8000000000000007</v>
      </c>
      <c r="I1632" s="1">
        <f>LEN(FurnitureData[[#This Row],[productTitle]])</f>
        <v>88</v>
      </c>
      <c r="J1632" s="1"/>
    </row>
    <row r="1633" spans="1:10" x14ac:dyDescent="0.3">
      <c r="A1633" s="1" t="s">
        <v>1508</v>
      </c>
      <c r="B1633" s="7">
        <v>5.76</v>
      </c>
      <c r="C1633" s="8">
        <v>11</v>
      </c>
      <c r="D1633" s="1" t="s">
        <v>5</v>
      </c>
      <c r="E1633" s="5">
        <f>FurnitureData[[#This Row],[price]]*FurnitureData[[#This Row],[sold]]</f>
        <v>63.36</v>
      </c>
      <c r="F1633" t="str">
        <f>IF(FurnitureData[[#This Row],[price]]&lt;50,"Under 50",IF(FurnitureData[[#This Row],[price]]&lt;100,"50-100",IF(FurnitureData[[#This Row],[price]]&lt;200,"100-200","Over 200")))</f>
        <v>Under 50</v>
      </c>
      <c r="G1633" t="str">
        <f>IF(FurnitureData[[#This Row],[sold]]=0,"No Sales",IF(FurnitureData[[#This Row],[sold]]&lt;=10,"Low Sales",IF(FurnitureData[[#This Row],[sold]]&lt;=50,"Medium Sales","High Sales")))</f>
        <v>Medium Sales</v>
      </c>
      <c r="H1633" s="1">
        <f>IF(FurnitureData[[#This Row],[price]]&gt;0,FurnitureData[[#This Row],[sold]]/FurnitureData[[#This Row],[price]],0)</f>
        <v>1.9097222222222223</v>
      </c>
      <c r="I1633" s="1">
        <f>LEN(FurnitureData[[#This Row],[productTitle]])</f>
        <v>104</v>
      </c>
      <c r="J1633" s="1"/>
    </row>
    <row r="1634" spans="1:10" x14ac:dyDescent="0.3">
      <c r="A1634" s="1" t="s">
        <v>1509</v>
      </c>
      <c r="B1634" s="7">
        <v>56.31</v>
      </c>
      <c r="C1634" s="8">
        <v>13</v>
      </c>
      <c r="D1634" s="1" t="s">
        <v>5</v>
      </c>
      <c r="E1634" s="5">
        <f>FurnitureData[[#This Row],[price]]*FurnitureData[[#This Row],[sold]]</f>
        <v>732.03</v>
      </c>
      <c r="F1634" t="str">
        <f>IF(FurnitureData[[#This Row],[price]]&lt;50,"Under 50",IF(FurnitureData[[#This Row],[price]]&lt;100,"50-100",IF(FurnitureData[[#This Row],[price]]&lt;200,"100-200","Over 200")))</f>
        <v>50-100</v>
      </c>
      <c r="G1634" t="str">
        <f>IF(FurnitureData[[#This Row],[sold]]=0,"No Sales",IF(FurnitureData[[#This Row],[sold]]&lt;=10,"Low Sales",IF(FurnitureData[[#This Row],[sold]]&lt;=50,"Medium Sales","High Sales")))</f>
        <v>Medium Sales</v>
      </c>
      <c r="H1634" s="1">
        <f>IF(FurnitureData[[#This Row],[price]]&gt;0,FurnitureData[[#This Row],[sold]]/FurnitureData[[#This Row],[price]],0)</f>
        <v>0.23086485526549458</v>
      </c>
      <c r="I1634" s="1">
        <f>LEN(FurnitureData[[#This Row],[productTitle]])</f>
        <v>128</v>
      </c>
      <c r="J1634" s="1"/>
    </row>
    <row r="1635" spans="1:10" x14ac:dyDescent="0.3">
      <c r="A1635" s="1" t="s">
        <v>1510</v>
      </c>
      <c r="B1635" s="7">
        <v>44.62</v>
      </c>
      <c r="C1635" s="8">
        <v>5</v>
      </c>
      <c r="D1635" s="1" t="s">
        <v>5</v>
      </c>
      <c r="E1635" s="5">
        <f>FurnitureData[[#This Row],[price]]*FurnitureData[[#This Row],[sold]]</f>
        <v>223.1</v>
      </c>
      <c r="F1635" t="str">
        <f>IF(FurnitureData[[#This Row],[price]]&lt;50,"Under 50",IF(FurnitureData[[#This Row],[price]]&lt;100,"50-100",IF(FurnitureData[[#This Row],[price]]&lt;200,"100-200","Over 200")))</f>
        <v>Under 50</v>
      </c>
      <c r="G1635" t="str">
        <f>IF(FurnitureData[[#This Row],[sold]]=0,"No Sales",IF(FurnitureData[[#This Row],[sold]]&lt;=10,"Low Sales",IF(FurnitureData[[#This Row],[sold]]&lt;=50,"Medium Sales","High Sales")))</f>
        <v>Low Sales</v>
      </c>
      <c r="H1635" s="1">
        <f>IF(FurnitureData[[#This Row],[price]]&gt;0,FurnitureData[[#This Row],[sold]]/FurnitureData[[#This Row],[price]],0)</f>
        <v>0.11205737337516809</v>
      </c>
      <c r="I1635" s="1">
        <f>LEN(FurnitureData[[#This Row],[productTitle]])</f>
        <v>111</v>
      </c>
      <c r="J1635" s="1"/>
    </row>
    <row r="1636" spans="1:10" x14ac:dyDescent="0.3">
      <c r="A1636" s="1" t="s">
        <v>918</v>
      </c>
      <c r="B1636" s="7">
        <v>164.62</v>
      </c>
      <c r="C1636" s="8">
        <v>18</v>
      </c>
      <c r="D1636" s="1" t="s">
        <v>5</v>
      </c>
      <c r="E1636" s="5">
        <f>FurnitureData[[#This Row],[price]]*FurnitureData[[#This Row],[sold]]</f>
        <v>2963.16</v>
      </c>
      <c r="F1636" t="str">
        <f>IF(FurnitureData[[#This Row],[price]]&lt;50,"Under 50",IF(FurnitureData[[#This Row],[price]]&lt;100,"50-100",IF(FurnitureData[[#This Row],[price]]&lt;200,"100-200","Over 200")))</f>
        <v>100-200</v>
      </c>
      <c r="G1636" t="str">
        <f>IF(FurnitureData[[#This Row],[sold]]=0,"No Sales",IF(FurnitureData[[#This Row],[sold]]&lt;=10,"Low Sales",IF(FurnitureData[[#This Row],[sold]]&lt;=50,"Medium Sales","High Sales")))</f>
        <v>Medium Sales</v>
      </c>
      <c r="H1636" s="1">
        <f>IF(FurnitureData[[#This Row],[price]]&gt;0,FurnitureData[[#This Row],[sold]]/FurnitureData[[#This Row],[price]],0)</f>
        <v>0.10934272870854088</v>
      </c>
      <c r="I1636" s="1">
        <f>LEN(FurnitureData[[#This Row],[productTitle]])</f>
        <v>127</v>
      </c>
      <c r="J1636" s="1"/>
    </row>
    <row r="1637" spans="1:10" x14ac:dyDescent="0.3">
      <c r="A1637" s="1" t="s">
        <v>1511</v>
      </c>
      <c r="B1637" s="7">
        <v>239.45</v>
      </c>
      <c r="C1637" s="8">
        <v>2</v>
      </c>
      <c r="D1637" s="1" t="s">
        <v>5</v>
      </c>
      <c r="E1637" s="5">
        <f>FurnitureData[[#This Row],[price]]*FurnitureData[[#This Row],[sold]]</f>
        <v>478.9</v>
      </c>
      <c r="F1637" t="str">
        <f>IF(FurnitureData[[#This Row],[price]]&lt;50,"Under 50",IF(FurnitureData[[#This Row],[price]]&lt;100,"50-100",IF(FurnitureData[[#This Row],[price]]&lt;200,"100-200","Over 200")))</f>
        <v>Over 200</v>
      </c>
      <c r="G1637" t="str">
        <f>IF(FurnitureData[[#This Row],[sold]]=0,"No Sales",IF(FurnitureData[[#This Row],[sold]]&lt;=10,"Low Sales",IF(FurnitureData[[#This Row],[sold]]&lt;=50,"Medium Sales","High Sales")))</f>
        <v>Low Sales</v>
      </c>
      <c r="H1637" s="1">
        <f>IF(FurnitureData[[#This Row],[price]]&gt;0,FurnitureData[[#This Row],[sold]]/FurnitureData[[#This Row],[price]],0)</f>
        <v>8.3524744205470871E-3</v>
      </c>
      <c r="I1637" s="1">
        <f>LEN(FurnitureData[[#This Row],[productTitle]])</f>
        <v>115</v>
      </c>
      <c r="J1637" s="1"/>
    </row>
    <row r="1638" spans="1:10" x14ac:dyDescent="0.3">
      <c r="A1638" s="1" t="s">
        <v>1512</v>
      </c>
      <c r="B1638" s="7">
        <v>6.87</v>
      </c>
      <c r="C1638" s="8">
        <v>1</v>
      </c>
      <c r="D1638" s="1" t="s">
        <v>1865</v>
      </c>
      <c r="E1638" s="5">
        <f>FurnitureData[[#This Row],[price]]*FurnitureData[[#This Row],[sold]]</f>
        <v>6.87</v>
      </c>
      <c r="F1638" t="str">
        <f>IF(FurnitureData[[#This Row],[price]]&lt;50,"Under 50",IF(FurnitureData[[#This Row],[price]]&lt;100,"50-100",IF(FurnitureData[[#This Row],[price]]&lt;200,"100-200","Over 200")))</f>
        <v>Under 50</v>
      </c>
      <c r="G1638" t="str">
        <f>IF(FurnitureData[[#This Row],[sold]]=0,"No Sales",IF(FurnitureData[[#This Row],[sold]]&lt;=10,"Low Sales",IF(FurnitureData[[#This Row],[sold]]&lt;=50,"Medium Sales","High Sales")))</f>
        <v>Low Sales</v>
      </c>
      <c r="H1638" s="1">
        <f>IF(FurnitureData[[#This Row],[price]]&gt;0,FurnitureData[[#This Row],[sold]]/FurnitureData[[#This Row],[price]],0)</f>
        <v>0.14556040756914118</v>
      </c>
      <c r="I1638" s="1">
        <f>LEN(FurnitureData[[#This Row],[productTitle]])</f>
        <v>123</v>
      </c>
      <c r="J1638" s="1"/>
    </row>
    <row r="1639" spans="1:10" x14ac:dyDescent="0.3">
      <c r="A1639" s="1" t="s">
        <v>1513</v>
      </c>
      <c r="B1639" s="7">
        <v>35.46</v>
      </c>
      <c r="C1639" s="8">
        <v>19</v>
      </c>
      <c r="D1639" s="1" t="s">
        <v>5</v>
      </c>
      <c r="E1639" s="5">
        <f>FurnitureData[[#This Row],[price]]*FurnitureData[[#This Row],[sold]]</f>
        <v>673.74</v>
      </c>
      <c r="F1639" t="str">
        <f>IF(FurnitureData[[#This Row],[price]]&lt;50,"Under 50",IF(FurnitureData[[#This Row],[price]]&lt;100,"50-100",IF(FurnitureData[[#This Row],[price]]&lt;200,"100-200","Over 200")))</f>
        <v>Under 50</v>
      </c>
      <c r="G1639" t="str">
        <f>IF(FurnitureData[[#This Row],[sold]]=0,"No Sales",IF(FurnitureData[[#This Row],[sold]]&lt;=10,"Low Sales",IF(FurnitureData[[#This Row],[sold]]&lt;=50,"Medium Sales","High Sales")))</f>
        <v>Medium Sales</v>
      </c>
      <c r="H1639" s="1">
        <f>IF(FurnitureData[[#This Row],[price]]&gt;0,FurnitureData[[#This Row],[sold]]/FurnitureData[[#This Row],[price]],0)</f>
        <v>0.53581500282007899</v>
      </c>
      <c r="I1639" s="1">
        <f>LEN(FurnitureData[[#This Row],[productTitle]])</f>
        <v>128</v>
      </c>
      <c r="J1639" s="1"/>
    </row>
    <row r="1640" spans="1:10" x14ac:dyDescent="0.3">
      <c r="A1640" s="1" t="s">
        <v>1514</v>
      </c>
      <c r="B1640" s="7">
        <v>41.83</v>
      </c>
      <c r="C1640" s="8">
        <v>39</v>
      </c>
      <c r="D1640" s="1" t="s">
        <v>5</v>
      </c>
      <c r="E1640" s="5">
        <f>FurnitureData[[#This Row],[price]]*FurnitureData[[#This Row],[sold]]</f>
        <v>1631.37</v>
      </c>
      <c r="F1640" t="str">
        <f>IF(FurnitureData[[#This Row],[price]]&lt;50,"Under 50",IF(FurnitureData[[#This Row],[price]]&lt;100,"50-100",IF(FurnitureData[[#This Row],[price]]&lt;200,"100-200","Over 200")))</f>
        <v>Under 50</v>
      </c>
      <c r="G1640" t="str">
        <f>IF(FurnitureData[[#This Row],[sold]]=0,"No Sales",IF(FurnitureData[[#This Row],[sold]]&lt;=10,"Low Sales",IF(FurnitureData[[#This Row],[sold]]&lt;=50,"Medium Sales","High Sales")))</f>
        <v>Medium Sales</v>
      </c>
      <c r="H1640" s="1">
        <f>IF(FurnitureData[[#This Row],[price]]&gt;0,FurnitureData[[#This Row],[sold]]/FurnitureData[[#This Row],[price]],0)</f>
        <v>0.93234520678938559</v>
      </c>
      <c r="I1640" s="1">
        <f>LEN(FurnitureData[[#This Row],[productTitle]])</f>
        <v>125</v>
      </c>
      <c r="J1640" s="1"/>
    </row>
    <row r="1641" spans="1:10" x14ac:dyDescent="0.3">
      <c r="A1641" s="1" t="s">
        <v>1515</v>
      </c>
      <c r="B1641" s="7">
        <v>37.89</v>
      </c>
      <c r="C1641" s="8">
        <v>2</v>
      </c>
      <c r="D1641" s="1" t="s">
        <v>5</v>
      </c>
      <c r="E1641" s="5">
        <f>FurnitureData[[#This Row],[price]]*FurnitureData[[#This Row],[sold]]</f>
        <v>75.78</v>
      </c>
      <c r="F1641" t="str">
        <f>IF(FurnitureData[[#This Row],[price]]&lt;50,"Under 50",IF(FurnitureData[[#This Row],[price]]&lt;100,"50-100",IF(FurnitureData[[#This Row],[price]]&lt;200,"100-200","Over 200")))</f>
        <v>Under 50</v>
      </c>
      <c r="G1641" t="str">
        <f>IF(FurnitureData[[#This Row],[sold]]=0,"No Sales",IF(FurnitureData[[#This Row],[sold]]&lt;=10,"Low Sales",IF(FurnitureData[[#This Row],[sold]]&lt;=50,"Medium Sales","High Sales")))</f>
        <v>Low Sales</v>
      </c>
      <c r="H1641" s="1">
        <f>IF(FurnitureData[[#This Row],[price]]&gt;0,FurnitureData[[#This Row],[sold]]/FurnitureData[[#This Row],[price]],0)</f>
        <v>5.2784375824755869E-2</v>
      </c>
      <c r="I1641" s="1">
        <f>LEN(FurnitureData[[#This Row],[productTitle]])</f>
        <v>121</v>
      </c>
      <c r="J1641" s="1"/>
    </row>
    <row r="1642" spans="1:10" x14ac:dyDescent="0.3">
      <c r="A1642" s="1" t="s">
        <v>1516</v>
      </c>
      <c r="B1642" s="7">
        <v>100.03</v>
      </c>
      <c r="C1642" s="8">
        <v>8</v>
      </c>
      <c r="D1642" s="1" t="s">
        <v>5</v>
      </c>
      <c r="E1642" s="5">
        <f>FurnitureData[[#This Row],[price]]*FurnitureData[[#This Row],[sold]]</f>
        <v>800.24</v>
      </c>
      <c r="F1642" t="str">
        <f>IF(FurnitureData[[#This Row],[price]]&lt;50,"Under 50",IF(FurnitureData[[#This Row],[price]]&lt;100,"50-100",IF(FurnitureData[[#This Row],[price]]&lt;200,"100-200","Over 200")))</f>
        <v>100-200</v>
      </c>
      <c r="G1642" t="str">
        <f>IF(FurnitureData[[#This Row],[sold]]=0,"No Sales",IF(FurnitureData[[#This Row],[sold]]&lt;=10,"Low Sales",IF(FurnitureData[[#This Row],[sold]]&lt;=50,"Medium Sales","High Sales")))</f>
        <v>Low Sales</v>
      </c>
      <c r="H1642" s="1">
        <f>IF(FurnitureData[[#This Row],[price]]&gt;0,FurnitureData[[#This Row],[sold]]/FurnitureData[[#This Row],[price]],0)</f>
        <v>7.9976007197840648E-2</v>
      </c>
      <c r="I1642" s="1">
        <f>LEN(FurnitureData[[#This Row],[productTitle]])</f>
        <v>114</v>
      </c>
      <c r="J1642" s="1"/>
    </row>
    <row r="1643" spans="1:10" x14ac:dyDescent="0.3">
      <c r="A1643" s="1" t="s">
        <v>1517</v>
      </c>
      <c r="B1643" s="7">
        <v>12.64</v>
      </c>
      <c r="C1643" s="8">
        <v>20</v>
      </c>
      <c r="D1643" s="1" t="s">
        <v>5</v>
      </c>
      <c r="E1643" s="5">
        <f>FurnitureData[[#This Row],[price]]*FurnitureData[[#This Row],[sold]]</f>
        <v>252.8</v>
      </c>
      <c r="F1643" t="str">
        <f>IF(FurnitureData[[#This Row],[price]]&lt;50,"Under 50",IF(FurnitureData[[#This Row],[price]]&lt;100,"50-100",IF(FurnitureData[[#This Row],[price]]&lt;200,"100-200","Over 200")))</f>
        <v>Under 50</v>
      </c>
      <c r="G1643" t="str">
        <f>IF(FurnitureData[[#This Row],[sold]]=0,"No Sales",IF(FurnitureData[[#This Row],[sold]]&lt;=10,"Low Sales",IF(FurnitureData[[#This Row],[sold]]&lt;=50,"Medium Sales","High Sales")))</f>
        <v>Medium Sales</v>
      </c>
      <c r="H1643" s="1">
        <f>IF(FurnitureData[[#This Row],[price]]&gt;0,FurnitureData[[#This Row],[sold]]/FurnitureData[[#This Row],[price]],0)</f>
        <v>1.5822784810126582</v>
      </c>
      <c r="I1643" s="1">
        <f>LEN(FurnitureData[[#This Row],[productTitle]])</f>
        <v>109</v>
      </c>
      <c r="J1643" s="1"/>
    </row>
    <row r="1644" spans="1:10" x14ac:dyDescent="0.3">
      <c r="A1644" s="1" t="s">
        <v>1518</v>
      </c>
      <c r="B1644" s="7">
        <v>3.13</v>
      </c>
      <c r="C1644" s="8">
        <v>1</v>
      </c>
      <c r="D1644" s="1" t="s">
        <v>1866</v>
      </c>
      <c r="E1644" s="5">
        <f>FurnitureData[[#This Row],[price]]*FurnitureData[[#This Row],[sold]]</f>
        <v>3.13</v>
      </c>
      <c r="F1644" t="str">
        <f>IF(FurnitureData[[#This Row],[price]]&lt;50,"Under 50",IF(FurnitureData[[#This Row],[price]]&lt;100,"50-100",IF(FurnitureData[[#This Row],[price]]&lt;200,"100-200","Over 200")))</f>
        <v>Under 50</v>
      </c>
      <c r="G1644" t="str">
        <f>IF(FurnitureData[[#This Row],[sold]]=0,"No Sales",IF(FurnitureData[[#This Row],[sold]]&lt;=10,"Low Sales",IF(FurnitureData[[#This Row],[sold]]&lt;=50,"Medium Sales","High Sales")))</f>
        <v>Low Sales</v>
      </c>
      <c r="H1644" s="1">
        <f>IF(FurnitureData[[#This Row],[price]]&gt;0,FurnitureData[[#This Row],[sold]]/FurnitureData[[#This Row],[price]],0)</f>
        <v>0.31948881789137379</v>
      </c>
      <c r="I1644" s="1">
        <f>LEN(FurnitureData[[#This Row],[productTitle]])</f>
        <v>128</v>
      </c>
      <c r="J1644" s="1"/>
    </row>
    <row r="1645" spans="1:10" x14ac:dyDescent="0.3">
      <c r="A1645" s="1" t="s">
        <v>1519</v>
      </c>
      <c r="B1645" s="7">
        <v>61.97</v>
      </c>
      <c r="C1645" s="8">
        <v>6</v>
      </c>
      <c r="D1645" s="1" t="s">
        <v>5</v>
      </c>
      <c r="E1645" s="5">
        <f>FurnitureData[[#This Row],[price]]*FurnitureData[[#This Row],[sold]]</f>
        <v>371.82</v>
      </c>
      <c r="F1645" t="str">
        <f>IF(FurnitureData[[#This Row],[price]]&lt;50,"Under 50",IF(FurnitureData[[#This Row],[price]]&lt;100,"50-100",IF(FurnitureData[[#This Row],[price]]&lt;200,"100-200","Over 200")))</f>
        <v>50-100</v>
      </c>
      <c r="G1645" t="str">
        <f>IF(FurnitureData[[#This Row],[sold]]=0,"No Sales",IF(FurnitureData[[#This Row],[sold]]&lt;=10,"Low Sales",IF(FurnitureData[[#This Row],[sold]]&lt;=50,"Medium Sales","High Sales")))</f>
        <v>Low Sales</v>
      </c>
      <c r="H1645" s="1">
        <f>IF(FurnitureData[[#This Row],[price]]&gt;0,FurnitureData[[#This Row],[sold]]/FurnitureData[[#This Row],[price]],0)</f>
        <v>9.6821042439890273E-2</v>
      </c>
      <c r="I1645" s="1">
        <f>LEN(FurnitureData[[#This Row],[productTitle]])</f>
        <v>126</v>
      </c>
      <c r="J1645" s="1"/>
    </row>
    <row r="1646" spans="1:10" x14ac:dyDescent="0.3">
      <c r="A1646" s="1" t="s">
        <v>1520</v>
      </c>
      <c r="B1646" s="7">
        <v>64.47</v>
      </c>
      <c r="C1646" s="8">
        <v>11</v>
      </c>
      <c r="D1646" s="1" t="s">
        <v>5</v>
      </c>
      <c r="E1646" s="5">
        <f>FurnitureData[[#This Row],[price]]*FurnitureData[[#This Row],[sold]]</f>
        <v>709.17</v>
      </c>
      <c r="F1646" t="str">
        <f>IF(FurnitureData[[#This Row],[price]]&lt;50,"Under 50",IF(FurnitureData[[#This Row],[price]]&lt;100,"50-100",IF(FurnitureData[[#This Row],[price]]&lt;200,"100-200","Over 200")))</f>
        <v>50-100</v>
      </c>
      <c r="G1646" t="str">
        <f>IF(FurnitureData[[#This Row],[sold]]=0,"No Sales",IF(FurnitureData[[#This Row],[sold]]&lt;=10,"Low Sales",IF(FurnitureData[[#This Row],[sold]]&lt;=50,"Medium Sales","High Sales")))</f>
        <v>Medium Sales</v>
      </c>
      <c r="H1646" s="1">
        <f>IF(FurnitureData[[#This Row],[price]]&gt;0,FurnitureData[[#This Row],[sold]]/FurnitureData[[#This Row],[price]],0)</f>
        <v>0.17062199472622927</v>
      </c>
      <c r="I1646" s="1">
        <f>LEN(FurnitureData[[#This Row],[productTitle]])</f>
        <v>108</v>
      </c>
      <c r="J1646" s="1"/>
    </row>
    <row r="1647" spans="1:10" x14ac:dyDescent="0.3">
      <c r="A1647" s="1" t="s">
        <v>1521</v>
      </c>
      <c r="B1647" s="7">
        <v>116.72</v>
      </c>
      <c r="C1647" s="8">
        <v>3</v>
      </c>
      <c r="D1647" s="1" t="s">
        <v>5</v>
      </c>
      <c r="E1647" s="5">
        <f>FurnitureData[[#This Row],[price]]*FurnitureData[[#This Row],[sold]]</f>
        <v>350.15999999999997</v>
      </c>
      <c r="F1647" t="str">
        <f>IF(FurnitureData[[#This Row],[price]]&lt;50,"Under 50",IF(FurnitureData[[#This Row],[price]]&lt;100,"50-100",IF(FurnitureData[[#This Row],[price]]&lt;200,"100-200","Over 200")))</f>
        <v>100-200</v>
      </c>
      <c r="G1647" t="str">
        <f>IF(FurnitureData[[#This Row],[sold]]=0,"No Sales",IF(FurnitureData[[#This Row],[sold]]&lt;=10,"Low Sales",IF(FurnitureData[[#This Row],[sold]]&lt;=50,"Medium Sales","High Sales")))</f>
        <v>Low Sales</v>
      </c>
      <c r="H1647" s="1">
        <f>IF(FurnitureData[[#This Row],[price]]&gt;0,FurnitureData[[#This Row],[sold]]/FurnitureData[[#This Row],[price]],0)</f>
        <v>2.5702535983550379E-2</v>
      </c>
      <c r="I1647" s="1">
        <f>LEN(FurnitureData[[#This Row],[productTitle]])</f>
        <v>126</v>
      </c>
      <c r="J1647" s="1"/>
    </row>
    <row r="1648" spans="1:10" x14ac:dyDescent="0.3">
      <c r="A1648" s="1" t="s">
        <v>1522</v>
      </c>
      <c r="B1648" s="7">
        <v>47.48</v>
      </c>
      <c r="C1648" s="8">
        <v>2</v>
      </c>
      <c r="D1648" s="1" t="s">
        <v>5</v>
      </c>
      <c r="E1648" s="5">
        <f>FurnitureData[[#This Row],[price]]*FurnitureData[[#This Row],[sold]]</f>
        <v>94.96</v>
      </c>
      <c r="F1648" t="str">
        <f>IF(FurnitureData[[#This Row],[price]]&lt;50,"Under 50",IF(FurnitureData[[#This Row],[price]]&lt;100,"50-100",IF(FurnitureData[[#This Row],[price]]&lt;200,"100-200","Over 200")))</f>
        <v>Under 50</v>
      </c>
      <c r="G1648" t="str">
        <f>IF(FurnitureData[[#This Row],[sold]]=0,"No Sales",IF(FurnitureData[[#This Row],[sold]]&lt;=10,"Low Sales",IF(FurnitureData[[#This Row],[sold]]&lt;=50,"Medium Sales","High Sales")))</f>
        <v>Low Sales</v>
      </c>
      <c r="H1648" s="1">
        <f>IF(FurnitureData[[#This Row],[price]]&gt;0,FurnitureData[[#This Row],[sold]]/FurnitureData[[#This Row],[price]],0)</f>
        <v>4.2122999157540017E-2</v>
      </c>
      <c r="I1648" s="1">
        <f>LEN(FurnitureData[[#This Row],[productTitle]])</f>
        <v>128</v>
      </c>
      <c r="J1648" s="1"/>
    </row>
    <row r="1649" spans="1:10" x14ac:dyDescent="0.3">
      <c r="A1649" s="1" t="s">
        <v>1523</v>
      </c>
      <c r="B1649" s="7">
        <v>38.729999999999997</v>
      </c>
      <c r="C1649" s="8">
        <v>9</v>
      </c>
      <c r="D1649" s="1" t="s">
        <v>5</v>
      </c>
      <c r="E1649" s="5">
        <f>FurnitureData[[#This Row],[price]]*FurnitureData[[#This Row],[sold]]</f>
        <v>348.57</v>
      </c>
      <c r="F1649" t="str">
        <f>IF(FurnitureData[[#This Row],[price]]&lt;50,"Under 50",IF(FurnitureData[[#This Row],[price]]&lt;100,"50-100",IF(FurnitureData[[#This Row],[price]]&lt;200,"100-200","Over 200")))</f>
        <v>Under 50</v>
      </c>
      <c r="G1649" t="str">
        <f>IF(FurnitureData[[#This Row],[sold]]=0,"No Sales",IF(FurnitureData[[#This Row],[sold]]&lt;=10,"Low Sales",IF(FurnitureData[[#This Row],[sold]]&lt;=50,"Medium Sales","High Sales")))</f>
        <v>Low Sales</v>
      </c>
      <c r="H1649" s="1">
        <f>IF(FurnitureData[[#This Row],[price]]&gt;0,FurnitureData[[#This Row],[sold]]/FurnitureData[[#This Row],[price]],0)</f>
        <v>0.2323780015491867</v>
      </c>
      <c r="I1649" s="1">
        <f>LEN(FurnitureData[[#This Row],[productTitle]])</f>
        <v>122</v>
      </c>
      <c r="J1649" s="1"/>
    </row>
    <row r="1650" spans="1:10" x14ac:dyDescent="0.3">
      <c r="A1650" s="1" t="s">
        <v>1524</v>
      </c>
      <c r="B1650" s="7">
        <v>101.54</v>
      </c>
      <c r="C1650" s="8">
        <v>3</v>
      </c>
      <c r="D1650" s="1" t="s">
        <v>5</v>
      </c>
      <c r="E1650" s="5">
        <f>FurnitureData[[#This Row],[price]]*FurnitureData[[#This Row],[sold]]</f>
        <v>304.62</v>
      </c>
      <c r="F1650" t="str">
        <f>IF(FurnitureData[[#This Row],[price]]&lt;50,"Under 50",IF(FurnitureData[[#This Row],[price]]&lt;100,"50-100",IF(FurnitureData[[#This Row],[price]]&lt;200,"100-200","Over 200")))</f>
        <v>100-200</v>
      </c>
      <c r="G1650" t="str">
        <f>IF(FurnitureData[[#This Row],[sold]]=0,"No Sales",IF(FurnitureData[[#This Row],[sold]]&lt;=10,"Low Sales",IF(FurnitureData[[#This Row],[sold]]&lt;=50,"Medium Sales","High Sales")))</f>
        <v>Low Sales</v>
      </c>
      <c r="H1650" s="1">
        <f>IF(FurnitureData[[#This Row],[price]]&gt;0,FurnitureData[[#This Row],[sold]]/FurnitureData[[#This Row],[price]],0)</f>
        <v>2.9545006893834939E-2</v>
      </c>
      <c r="I1650" s="1">
        <f>LEN(FurnitureData[[#This Row],[productTitle]])</f>
        <v>128</v>
      </c>
      <c r="J1650" s="1"/>
    </row>
    <row r="1651" spans="1:10" x14ac:dyDescent="0.3">
      <c r="A1651" s="1" t="s">
        <v>1525</v>
      </c>
      <c r="B1651" s="7">
        <v>106.23</v>
      </c>
      <c r="C1651" s="8">
        <v>7</v>
      </c>
      <c r="D1651" s="1" t="s">
        <v>5</v>
      </c>
      <c r="E1651" s="5">
        <f>FurnitureData[[#This Row],[price]]*FurnitureData[[#This Row],[sold]]</f>
        <v>743.61</v>
      </c>
      <c r="F1651" t="str">
        <f>IF(FurnitureData[[#This Row],[price]]&lt;50,"Under 50",IF(FurnitureData[[#This Row],[price]]&lt;100,"50-100",IF(FurnitureData[[#This Row],[price]]&lt;200,"100-200","Over 200")))</f>
        <v>100-200</v>
      </c>
      <c r="G1651" t="str">
        <f>IF(FurnitureData[[#This Row],[sold]]=0,"No Sales",IF(FurnitureData[[#This Row],[sold]]&lt;=10,"Low Sales",IF(FurnitureData[[#This Row],[sold]]&lt;=50,"Medium Sales","High Sales")))</f>
        <v>Low Sales</v>
      </c>
      <c r="H1651" s="1">
        <f>IF(FurnitureData[[#This Row],[price]]&gt;0,FurnitureData[[#This Row],[sold]]/FurnitureData[[#This Row],[price]],0)</f>
        <v>6.5894756660077186E-2</v>
      </c>
      <c r="I1651" s="1">
        <f>LEN(FurnitureData[[#This Row],[productTitle]])</f>
        <v>124</v>
      </c>
      <c r="J1651" s="1"/>
    </row>
    <row r="1652" spans="1:10" x14ac:dyDescent="0.3">
      <c r="A1652" s="1" t="s">
        <v>1526</v>
      </c>
      <c r="B1652" s="7">
        <v>99.99</v>
      </c>
      <c r="C1652" s="8">
        <v>24</v>
      </c>
      <c r="D1652" s="1" t="s">
        <v>5</v>
      </c>
      <c r="E1652" s="5">
        <f>FurnitureData[[#This Row],[price]]*FurnitureData[[#This Row],[sold]]</f>
        <v>2399.7599999999998</v>
      </c>
      <c r="F1652" t="str">
        <f>IF(FurnitureData[[#This Row],[price]]&lt;50,"Under 50",IF(FurnitureData[[#This Row],[price]]&lt;100,"50-100",IF(FurnitureData[[#This Row],[price]]&lt;200,"100-200","Over 200")))</f>
        <v>50-100</v>
      </c>
      <c r="G1652" t="str">
        <f>IF(FurnitureData[[#This Row],[sold]]=0,"No Sales",IF(FurnitureData[[#This Row],[sold]]&lt;=10,"Low Sales",IF(FurnitureData[[#This Row],[sold]]&lt;=50,"Medium Sales","High Sales")))</f>
        <v>Medium Sales</v>
      </c>
      <c r="H1652" s="1">
        <f>IF(FurnitureData[[#This Row],[price]]&gt;0,FurnitureData[[#This Row],[sold]]/FurnitureData[[#This Row],[price]],0)</f>
        <v>0.24002400240024005</v>
      </c>
      <c r="I1652" s="1">
        <f>LEN(FurnitureData[[#This Row],[productTitle]])</f>
        <v>117</v>
      </c>
      <c r="J1652" s="1"/>
    </row>
    <row r="1653" spans="1:10" x14ac:dyDescent="0.3">
      <c r="A1653" s="1" t="s">
        <v>1527</v>
      </c>
      <c r="B1653" s="7">
        <v>6.97</v>
      </c>
      <c r="C1653" s="8">
        <v>121</v>
      </c>
      <c r="D1653" s="1" t="s">
        <v>5</v>
      </c>
      <c r="E1653" s="5">
        <f>FurnitureData[[#This Row],[price]]*FurnitureData[[#This Row],[sold]]</f>
        <v>843.37</v>
      </c>
      <c r="F1653" t="str">
        <f>IF(FurnitureData[[#This Row],[price]]&lt;50,"Under 50",IF(FurnitureData[[#This Row],[price]]&lt;100,"50-100",IF(FurnitureData[[#This Row],[price]]&lt;200,"100-200","Over 200")))</f>
        <v>Under 50</v>
      </c>
      <c r="G1653" t="str">
        <f>IF(FurnitureData[[#This Row],[sold]]=0,"No Sales",IF(FurnitureData[[#This Row],[sold]]&lt;=10,"Low Sales",IF(FurnitureData[[#This Row],[sold]]&lt;=50,"Medium Sales","High Sales")))</f>
        <v>High Sales</v>
      </c>
      <c r="H1653" s="1">
        <f>IF(FurnitureData[[#This Row],[price]]&gt;0,FurnitureData[[#This Row],[sold]]/FurnitureData[[#This Row],[price]],0)</f>
        <v>17.360114777618364</v>
      </c>
      <c r="I1653" s="1">
        <f>LEN(FurnitureData[[#This Row],[productTitle]])</f>
        <v>128</v>
      </c>
      <c r="J1653" s="1"/>
    </row>
    <row r="1654" spans="1:10" x14ac:dyDescent="0.3">
      <c r="A1654" s="1" t="s">
        <v>1528</v>
      </c>
      <c r="B1654" s="7">
        <v>308.16000000000003</v>
      </c>
      <c r="C1654" s="8">
        <v>7</v>
      </c>
      <c r="D1654" s="1" t="s">
        <v>5</v>
      </c>
      <c r="E1654" s="5">
        <f>FurnitureData[[#This Row],[price]]*FurnitureData[[#This Row],[sold]]</f>
        <v>2157.1200000000003</v>
      </c>
      <c r="F1654" t="str">
        <f>IF(FurnitureData[[#This Row],[price]]&lt;50,"Under 50",IF(FurnitureData[[#This Row],[price]]&lt;100,"50-100",IF(FurnitureData[[#This Row],[price]]&lt;200,"100-200","Over 200")))</f>
        <v>Over 200</v>
      </c>
      <c r="G1654" t="str">
        <f>IF(FurnitureData[[#This Row],[sold]]=0,"No Sales",IF(FurnitureData[[#This Row],[sold]]&lt;=10,"Low Sales",IF(FurnitureData[[#This Row],[sold]]&lt;=50,"Medium Sales","High Sales")))</f>
        <v>Low Sales</v>
      </c>
      <c r="H1654" s="1">
        <f>IF(FurnitureData[[#This Row],[price]]&gt;0,FurnitureData[[#This Row],[sold]]/FurnitureData[[#This Row],[price]],0)</f>
        <v>2.271547248182762E-2</v>
      </c>
      <c r="I1654" s="1">
        <f>LEN(FurnitureData[[#This Row],[productTitle]])</f>
        <v>123</v>
      </c>
      <c r="J1654" s="1"/>
    </row>
    <row r="1655" spans="1:10" x14ac:dyDescent="0.3">
      <c r="A1655" s="1" t="s">
        <v>1529</v>
      </c>
      <c r="B1655" s="7">
        <v>18.37</v>
      </c>
      <c r="C1655" s="8">
        <v>7</v>
      </c>
      <c r="D1655" s="1" t="s">
        <v>5</v>
      </c>
      <c r="E1655" s="5">
        <f>FurnitureData[[#This Row],[price]]*FurnitureData[[#This Row],[sold]]</f>
        <v>128.59</v>
      </c>
      <c r="F1655" t="str">
        <f>IF(FurnitureData[[#This Row],[price]]&lt;50,"Under 50",IF(FurnitureData[[#This Row],[price]]&lt;100,"50-100",IF(FurnitureData[[#This Row],[price]]&lt;200,"100-200","Over 200")))</f>
        <v>Under 50</v>
      </c>
      <c r="G1655" t="str">
        <f>IF(FurnitureData[[#This Row],[sold]]=0,"No Sales",IF(FurnitureData[[#This Row],[sold]]&lt;=10,"Low Sales",IF(FurnitureData[[#This Row],[sold]]&lt;=50,"Medium Sales","High Sales")))</f>
        <v>Low Sales</v>
      </c>
      <c r="H1655" s="1">
        <f>IF(FurnitureData[[#This Row],[price]]&gt;0,FurnitureData[[#This Row],[sold]]/FurnitureData[[#This Row],[price]],0)</f>
        <v>0.38105606967882416</v>
      </c>
      <c r="I1655" s="1">
        <f>LEN(FurnitureData[[#This Row],[productTitle]])</f>
        <v>119</v>
      </c>
      <c r="J1655" s="1"/>
    </row>
    <row r="1656" spans="1:10" x14ac:dyDescent="0.3">
      <c r="A1656" s="1" t="s">
        <v>1530</v>
      </c>
      <c r="B1656" s="7">
        <v>18.8</v>
      </c>
      <c r="C1656" s="8">
        <v>32</v>
      </c>
      <c r="D1656" s="1" t="s">
        <v>5</v>
      </c>
      <c r="E1656" s="5">
        <f>FurnitureData[[#This Row],[price]]*FurnitureData[[#This Row],[sold]]</f>
        <v>601.6</v>
      </c>
      <c r="F1656" t="str">
        <f>IF(FurnitureData[[#This Row],[price]]&lt;50,"Under 50",IF(FurnitureData[[#This Row],[price]]&lt;100,"50-100",IF(FurnitureData[[#This Row],[price]]&lt;200,"100-200","Over 200")))</f>
        <v>Under 50</v>
      </c>
      <c r="G1656" t="str">
        <f>IF(FurnitureData[[#This Row],[sold]]=0,"No Sales",IF(FurnitureData[[#This Row],[sold]]&lt;=10,"Low Sales",IF(FurnitureData[[#This Row],[sold]]&lt;=50,"Medium Sales","High Sales")))</f>
        <v>Medium Sales</v>
      </c>
      <c r="H1656" s="1">
        <f>IF(FurnitureData[[#This Row],[price]]&gt;0,FurnitureData[[#This Row],[sold]]/FurnitureData[[#This Row],[price]],0)</f>
        <v>1.7021276595744681</v>
      </c>
      <c r="I1656" s="1">
        <f>LEN(FurnitureData[[#This Row],[productTitle]])</f>
        <v>125</v>
      </c>
      <c r="J1656" s="1"/>
    </row>
    <row r="1657" spans="1:10" x14ac:dyDescent="0.3">
      <c r="A1657" s="1" t="s">
        <v>1531</v>
      </c>
      <c r="B1657" s="7">
        <v>58.09</v>
      </c>
      <c r="C1657" s="8">
        <v>1</v>
      </c>
      <c r="D1657" s="1" t="s">
        <v>1867</v>
      </c>
      <c r="E1657" s="5">
        <f>FurnitureData[[#This Row],[price]]*FurnitureData[[#This Row],[sold]]</f>
        <v>58.09</v>
      </c>
      <c r="F1657" t="str">
        <f>IF(FurnitureData[[#This Row],[price]]&lt;50,"Under 50",IF(FurnitureData[[#This Row],[price]]&lt;100,"50-100",IF(FurnitureData[[#This Row],[price]]&lt;200,"100-200","Over 200")))</f>
        <v>50-100</v>
      </c>
      <c r="G1657" t="str">
        <f>IF(FurnitureData[[#This Row],[sold]]=0,"No Sales",IF(FurnitureData[[#This Row],[sold]]&lt;=10,"Low Sales",IF(FurnitureData[[#This Row],[sold]]&lt;=50,"Medium Sales","High Sales")))</f>
        <v>Low Sales</v>
      </c>
      <c r="H1657" s="1">
        <f>IF(FurnitureData[[#This Row],[price]]&gt;0,FurnitureData[[#This Row],[sold]]/FurnitureData[[#This Row],[price]],0)</f>
        <v>1.7214666896195559E-2</v>
      </c>
      <c r="I1657" s="1">
        <f>LEN(FurnitureData[[#This Row],[productTitle]])</f>
        <v>125</v>
      </c>
      <c r="J1657" s="1"/>
    </row>
    <row r="1658" spans="1:10" x14ac:dyDescent="0.3">
      <c r="A1658" s="1" t="s">
        <v>1532</v>
      </c>
      <c r="B1658" s="7">
        <v>11.2</v>
      </c>
      <c r="C1658" s="8">
        <v>7</v>
      </c>
      <c r="D1658" s="1" t="s">
        <v>5</v>
      </c>
      <c r="E1658" s="5">
        <f>FurnitureData[[#This Row],[price]]*FurnitureData[[#This Row],[sold]]</f>
        <v>78.399999999999991</v>
      </c>
      <c r="F1658" t="str">
        <f>IF(FurnitureData[[#This Row],[price]]&lt;50,"Under 50",IF(FurnitureData[[#This Row],[price]]&lt;100,"50-100",IF(FurnitureData[[#This Row],[price]]&lt;200,"100-200","Over 200")))</f>
        <v>Under 50</v>
      </c>
      <c r="G1658" t="str">
        <f>IF(FurnitureData[[#This Row],[sold]]=0,"No Sales",IF(FurnitureData[[#This Row],[sold]]&lt;=10,"Low Sales",IF(FurnitureData[[#This Row],[sold]]&lt;=50,"Medium Sales","High Sales")))</f>
        <v>Low Sales</v>
      </c>
      <c r="H1658" s="1">
        <f>IF(FurnitureData[[#This Row],[price]]&gt;0,FurnitureData[[#This Row],[sold]]/FurnitureData[[#This Row],[price]],0)</f>
        <v>0.625</v>
      </c>
      <c r="I1658" s="1">
        <f>LEN(FurnitureData[[#This Row],[productTitle]])</f>
        <v>118</v>
      </c>
      <c r="J1658" s="1"/>
    </row>
    <row r="1659" spans="1:10" x14ac:dyDescent="0.3">
      <c r="A1659" s="1" t="s">
        <v>1533</v>
      </c>
      <c r="B1659" s="7">
        <v>138.4</v>
      </c>
      <c r="C1659" s="8">
        <v>7</v>
      </c>
      <c r="D1659" s="1" t="s">
        <v>5</v>
      </c>
      <c r="E1659" s="5">
        <f>FurnitureData[[#This Row],[price]]*FurnitureData[[#This Row],[sold]]</f>
        <v>968.80000000000007</v>
      </c>
      <c r="F1659" t="str">
        <f>IF(FurnitureData[[#This Row],[price]]&lt;50,"Under 50",IF(FurnitureData[[#This Row],[price]]&lt;100,"50-100",IF(FurnitureData[[#This Row],[price]]&lt;200,"100-200","Over 200")))</f>
        <v>100-200</v>
      </c>
      <c r="G1659" t="str">
        <f>IF(FurnitureData[[#This Row],[sold]]=0,"No Sales",IF(FurnitureData[[#This Row],[sold]]&lt;=10,"Low Sales",IF(FurnitureData[[#This Row],[sold]]&lt;=50,"Medium Sales","High Sales")))</f>
        <v>Low Sales</v>
      </c>
      <c r="H1659" s="1">
        <f>IF(FurnitureData[[#This Row],[price]]&gt;0,FurnitureData[[#This Row],[sold]]/FurnitureData[[#This Row],[price]],0)</f>
        <v>5.057803468208092E-2</v>
      </c>
      <c r="I1659" s="1">
        <f>LEN(FurnitureData[[#This Row],[productTitle]])</f>
        <v>128</v>
      </c>
      <c r="J1659" s="1"/>
    </row>
    <row r="1660" spans="1:10" x14ac:dyDescent="0.3">
      <c r="A1660" s="1" t="s">
        <v>1534</v>
      </c>
      <c r="B1660" s="7">
        <v>53.8</v>
      </c>
      <c r="C1660" s="8">
        <v>6</v>
      </c>
      <c r="D1660" s="1" t="s">
        <v>5</v>
      </c>
      <c r="E1660" s="5">
        <f>FurnitureData[[#This Row],[price]]*FurnitureData[[#This Row],[sold]]</f>
        <v>322.79999999999995</v>
      </c>
      <c r="F1660" t="str">
        <f>IF(FurnitureData[[#This Row],[price]]&lt;50,"Under 50",IF(FurnitureData[[#This Row],[price]]&lt;100,"50-100",IF(FurnitureData[[#This Row],[price]]&lt;200,"100-200","Over 200")))</f>
        <v>50-100</v>
      </c>
      <c r="G1660" t="str">
        <f>IF(FurnitureData[[#This Row],[sold]]=0,"No Sales",IF(FurnitureData[[#This Row],[sold]]&lt;=10,"Low Sales",IF(FurnitureData[[#This Row],[sold]]&lt;=50,"Medium Sales","High Sales")))</f>
        <v>Low Sales</v>
      </c>
      <c r="H1660" s="1">
        <f>IF(FurnitureData[[#This Row],[price]]&gt;0,FurnitureData[[#This Row],[sold]]/FurnitureData[[#This Row],[price]],0)</f>
        <v>0.11152416356877325</v>
      </c>
      <c r="I1660" s="1">
        <f>LEN(FurnitureData[[#This Row],[productTitle]])</f>
        <v>92</v>
      </c>
      <c r="J1660" s="1"/>
    </row>
    <row r="1661" spans="1:10" x14ac:dyDescent="0.3">
      <c r="A1661" s="1" t="s">
        <v>1535</v>
      </c>
      <c r="B1661" s="7">
        <v>84.63</v>
      </c>
      <c r="C1661" s="8">
        <v>4</v>
      </c>
      <c r="D1661" s="1" t="s">
        <v>5</v>
      </c>
      <c r="E1661" s="5">
        <f>FurnitureData[[#This Row],[price]]*FurnitureData[[#This Row],[sold]]</f>
        <v>338.52</v>
      </c>
      <c r="F1661" t="str">
        <f>IF(FurnitureData[[#This Row],[price]]&lt;50,"Under 50",IF(FurnitureData[[#This Row],[price]]&lt;100,"50-100",IF(FurnitureData[[#This Row],[price]]&lt;200,"100-200","Over 200")))</f>
        <v>50-100</v>
      </c>
      <c r="G1661" t="str">
        <f>IF(FurnitureData[[#This Row],[sold]]=0,"No Sales",IF(FurnitureData[[#This Row],[sold]]&lt;=10,"Low Sales",IF(FurnitureData[[#This Row],[sold]]&lt;=50,"Medium Sales","High Sales")))</f>
        <v>Low Sales</v>
      </c>
      <c r="H1661" s="1">
        <f>IF(FurnitureData[[#This Row],[price]]&gt;0,FurnitureData[[#This Row],[sold]]/FurnitureData[[#This Row],[price]],0)</f>
        <v>4.7264563393595652E-2</v>
      </c>
      <c r="I1661" s="1">
        <f>LEN(FurnitureData[[#This Row],[productTitle]])</f>
        <v>127</v>
      </c>
      <c r="J1661" s="1"/>
    </row>
    <row r="1662" spans="1:10" x14ac:dyDescent="0.3">
      <c r="A1662" s="1" t="s">
        <v>1536</v>
      </c>
      <c r="B1662" s="7">
        <v>5.6</v>
      </c>
      <c r="C1662" s="8">
        <v>24</v>
      </c>
      <c r="D1662" s="1" t="s">
        <v>1868</v>
      </c>
      <c r="E1662" s="5">
        <f>FurnitureData[[#This Row],[price]]*FurnitureData[[#This Row],[sold]]</f>
        <v>134.39999999999998</v>
      </c>
      <c r="F1662" t="str">
        <f>IF(FurnitureData[[#This Row],[price]]&lt;50,"Under 50",IF(FurnitureData[[#This Row],[price]]&lt;100,"50-100",IF(FurnitureData[[#This Row],[price]]&lt;200,"100-200","Over 200")))</f>
        <v>Under 50</v>
      </c>
      <c r="G1662" t="str">
        <f>IF(FurnitureData[[#This Row],[sold]]=0,"No Sales",IF(FurnitureData[[#This Row],[sold]]&lt;=10,"Low Sales",IF(FurnitureData[[#This Row],[sold]]&lt;=50,"Medium Sales","High Sales")))</f>
        <v>Medium Sales</v>
      </c>
      <c r="H1662" s="1">
        <f>IF(FurnitureData[[#This Row],[price]]&gt;0,FurnitureData[[#This Row],[sold]]/FurnitureData[[#This Row],[price]],0)</f>
        <v>4.2857142857142856</v>
      </c>
      <c r="I1662" s="1">
        <f>LEN(FurnitureData[[#This Row],[productTitle]])</f>
        <v>104</v>
      </c>
      <c r="J1662" s="1"/>
    </row>
    <row r="1663" spans="1:10" x14ac:dyDescent="0.3">
      <c r="A1663" s="1" t="s">
        <v>1537</v>
      </c>
      <c r="B1663" s="7">
        <v>72.66</v>
      </c>
      <c r="C1663" s="8">
        <v>9</v>
      </c>
      <c r="D1663" s="1" t="s">
        <v>5</v>
      </c>
      <c r="E1663" s="5">
        <f>FurnitureData[[#This Row],[price]]*FurnitureData[[#This Row],[sold]]</f>
        <v>653.93999999999994</v>
      </c>
      <c r="F1663" t="str">
        <f>IF(FurnitureData[[#This Row],[price]]&lt;50,"Under 50",IF(FurnitureData[[#This Row],[price]]&lt;100,"50-100",IF(FurnitureData[[#This Row],[price]]&lt;200,"100-200","Over 200")))</f>
        <v>50-100</v>
      </c>
      <c r="G1663" t="str">
        <f>IF(FurnitureData[[#This Row],[sold]]=0,"No Sales",IF(FurnitureData[[#This Row],[sold]]&lt;=10,"Low Sales",IF(FurnitureData[[#This Row],[sold]]&lt;=50,"Medium Sales","High Sales")))</f>
        <v>Low Sales</v>
      </c>
      <c r="H1663" s="1">
        <f>IF(FurnitureData[[#This Row],[price]]&gt;0,FurnitureData[[#This Row],[sold]]/FurnitureData[[#This Row],[price]],0)</f>
        <v>0.12386457473162676</v>
      </c>
      <c r="I1663" s="1">
        <f>LEN(FurnitureData[[#This Row],[productTitle]])</f>
        <v>112</v>
      </c>
      <c r="J1663" s="1"/>
    </row>
    <row r="1664" spans="1:10" x14ac:dyDescent="0.3">
      <c r="A1664" s="1" t="s">
        <v>1538</v>
      </c>
      <c r="B1664" s="7">
        <v>44.82</v>
      </c>
      <c r="C1664" s="8">
        <v>16</v>
      </c>
      <c r="D1664" s="1" t="s">
        <v>5</v>
      </c>
      <c r="E1664" s="5">
        <f>FurnitureData[[#This Row],[price]]*FurnitureData[[#This Row],[sold]]</f>
        <v>717.12</v>
      </c>
      <c r="F1664" t="str">
        <f>IF(FurnitureData[[#This Row],[price]]&lt;50,"Under 50",IF(FurnitureData[[#This Row],[price]]&lt;100,"50-100",IF(FurnitureData[[#This Row],[price]]&lt;200,"100-200","Over 200")))</f>
        <v>Under 50</v>
      </c>
      <c r="G1664" t="str">
        <f>IF(FurnitureData[[#This Row],[sold]]=0,"No Sales",IF(FurnitureData[[#This Row],[sold]]&lt;=10,"Low Sales",IF(FurnitureData[[#This Row],[sold]]&lt;=50,"Medium Sales","High Sales")))</f>
        <v>Medium Sales</v>
      </c>
      <c r="H1664" s="1">
        <f>IF(FurnitureData[[#This Row],[price]]&gt;0,FurnitureData[[#This Row],[sold]]/FurnitureData[[#This Row],[price]],0)</f>
        <v>0.35698348951360998</v>
      </c>
      <c r="I1664" s="1">
        <f>LEN(FurnitureData[[#This Row],[productTitle]])</f>
        <v>121</v>
      </c>
      <c r="J1664" s="1"/>
    </row>
    <row r="1665" spans="1:10" x14ac:dyDescent="0.3">
      <c r="A1665" s="1" t="s">
        <v>1539</v>
      </c>
      <c r="B1665" s="7">
        <v>56.01</v>
      </c>
      <c r="C1665" s="8">
        <v>28</v>
      </c>
      <c r="D1665" s="1" t="s">
        <v>5</v>
      </c>
      <c r="E1665" s="5">
        <f>FurnitureData[[#This Row],[price]]*FurnitureData[[#This Row],[sold]]</f>
        <v>1568.28</v>
      </c>
      <c r="F1665" t="str">
        <f>IF(FurnitureData[[#This Row],[price]]&lt;50,"Under 50",IF(FurnitureData[[#This Row],[price]]&lt;100,"50-100",IF(FurnitureData[[#This Row],[price]]&lt;200,"100-200","Over 200")))</f>
        <v>50-100</v>
      </c>
      <c r="G1665" t="str">
        <f>IF(FurnitureData[[#This Row],[sold]]=0,"No Sales",IF(FurnitureData[[#This Row],[sold]]&lt;=10,"Low Sales",IF(FurnitureData[[#This Row],[sold]]&lt;=50,"Medium Sales","High Sales")))</f>
        <v>Medium Sales</v>
      </c>
      <c r="H1665" s="1">
        <f>IF(FurnitureData[[#This Row],[price]]&gt;0,FurnitureData[[#This Row],[sold]]/FurnitureData[[#This Row],[price]],0)</f>
        <v>0.49991073022674526</v>
      </c>
      <c r="I1665" s="1">
        <f>LEN(FurnitureData[[#This Row],[productTitle]])</f>
        <v>125</v>
      </c>
      <c r="J1665" s="1"/>
    </row>
    <row r="1666" spans="1:10" x14ac:dyDescent="0.3">
      <c r="A1666" s="1" t="s">
        <v>1540</v>
      </c>
      <c r="B1666" s="7">
        <v>3.99</v>
      </c>
      <c r="C1666" s="8">
        <v>28</v>
      </c>
      <c r="D1666" s="1" t="s">
        <v>1869</v>
      </c>
      <c r="E1666" s="5">
        <f>FurnitureData[[#This Row],[price]]*FurnitureData[[#This Row],[sold]]</f>
        <v>111.72</v>
      </c>
      <c r="F1666" t="str">
        <f>IF(FurnitureData[[#This Row],[price]]&lt;50,"Under 50",IF(FurnitureData[[#This Row],[price]]&lt;100,"50-100",IF(FurnitureData[[#This Row],[price]]&lt;200,"100-200","Over 200")))</f>
        <v>Under 50</v>
      </c>
      <c r="G1666" t="str">
        <f>IF(FurnitureData[[#This Row],[sold]]=0,"No Sales",IF(FurnitureData[[#This Row],[sold]]&lt;=10,"Low Sales",IF(FurnitureData[[#This Row],[sold]]&lt;=50,"Medium Sales","High Sales")))</f>
        <v>Medium Sales</v>
      </c>
      <c r="H1666" s="1">
        <f>IF(FurnitureData[[#This Row],[price]]&gt;0,FurnitureData[[#This Row],[sold]]/FurnitureData[[#This Row],[price]],0)</f>
        <v>7.0175438596491224</v>
      </c>
      <c r="I1666" s="1">
        <f>LEN(FurnitureData[[#This Row],[productTitle]])</f>
        <v>76</v>
      </c>
      <c r="J1666" s="1"/>
    </row>
    <row r="1667" spans="1:10" x14ac:dyDescent="0.3">
      <c r="A1667" s="1" t="s">
        <v>1498</v>
      </c>
      <c r="B1667" s="7">
        <v>32.130000000000003</v>
      </c>
      <c r="C1667" s="8">
        <v>128</v>
      </c>
      <c r="D1667" s="1" t="s">
        <v>5</v>
      </c>
      <c r="E1667" s="5">
        <f>FurnitureData[[#This Row],[price]]*FurnitureData[[#This Row],[sold]]</f>
        <v>4112.6400000000003</v>
      </c>
      <c r="F1667" t="str">
        <f>IF(FurnitureData[[#This Row],[price]]&lt;50,"Under 50",IF(FurnitureData[[#This Row],[price]]&lt;100,"50-100",IF(FurnitureData[[#This Row],[price]]&lt;200,"100-200","Over 200")))</f>
        <v>Under 50</v>
      </c>
      <c r="G1667" t="str">
        <f>IF(FurnitureData[[#This Row],[sold]]=0,"No Sales",IF(FurnitureData[[#This Row],[sold]]&lt;=10,"Low Sales",IF(FurnitureData[[#This Row],[sold]]&lt;=50,"Medium Sales","High Sales")))</f>
        <v>High Sales</v>
      </c>
      <c r="H1667" s="1">
        <f>IF(FurnitureData[[#This Row],[price]]&gt;0,FurnitureData[[#This Row],[sold]]/FurnitureData[[#This Row],[price]],0)</f>
        <v>3.9838157485216303</v>
      </c>
      <c r="I1667" s="1">
        <f>LEN(FurnitureData[[#This Row],[productTitle]])</f>
        <v>126</v>
      </c>
      <c r="J1667" s="1"/>
    </row>
    <row r="1668" spans="1:10" x14ac:dyDescent="0.3">
      <c r="A1668" s="1" t="s">
        <v>1541</v>
      </c>
      <c r="B1668" s="7">
        <v>61.38</v>
      </c>
      <c r="C1668" s="8">
        <v>4</v>
      </c>
      <c r="D1668" s="1" t="s">
        <v>5</v>
      </c>
      <c r="E1668" s="5">
        <f>FurnitureData[[#This Row],[price]]*FurnitureData[[#This Row],[sold]]</f>
        <v>245.52</v>
      </c>
      <c r="F1668" t="str">
        <f>IF(FurnitureData[[#This Row],[price]]&lt;50,"Under 50",IF(FurnitureData[[#This Row],[price]]&lt;100,"50-100",IF(FurnitureData[[#This Row],[price]]&lt;200,"100-200","Over 200")))</f>
        <v>50-100</v>
      </c>
      <c r="G1668" t="str">
        <f>IF(FurnitureData[[#This Row],[sold]]=0,"No Sales",IF(FurnitureData[[#This Row],[sold]]&lt;=10,"Low Sales",IF(FurnitureData[[#This Row],[sold]]&lt;=50,"Medium Sales","High Sales")))</f>
        <v>Low Sales</v>
      </c>
      <c r="H1668" s="1">
        <f>IF(FurnitureData[[#This Row],[price]]&gt;0,FurnitureData[[#This Row],[sold]]/FurnitureData[[#This Row],[price]],0)</f>
        <v>6.5167807103290967E-2</v>
      </c>
      <c r="I1668" s="1">
        <f>LEN(FurnitureData[[#This Row],[productTitle]])</f>
        <v>122</v>
      </c>
      <c r="J1668" s="1"/>
    </row>
    <row r="1669" spans="1:10" x14ac:dyDescent="0.3">
      <c r="A1669" s="1" t="s">
        <v>1542</v>
      </c>
      <c r="B1669" s="7">
        <v>44.43</v>
      </c>
      <c r="C1669" s="8">
        <v>20</v>
      </c>
      <c r="D1669" s="1" t="s">
        <v>5</v>
      </c>
      <c r="E1669" s="5">
        <f>FurnitureData[[#This Row],[price]]*FurnitureData[[#This Row],[sold]]</f>
        <v>888.6</v>
      </c>
      <c r="F1669" t="str">
        <f>IF(FurnitureData[[#This Row],[price]]&lt;50,"Under 50",IF(FurnitureData[[#This Row],[price]]&lt;100,"50-100",IF(FurnitureData[[#This Row],[price]]&lt;200,"100-200","Over 200")))</f>
        <v>Under 50</v>
      </c>
      <c r="G1669" t="str">
        <f>IF(FurnitureData[[#This Row],[sold]]=0,"No Sales",IF(FurnitureData[[#This Row],[sold]]&lt;=10,"Low Sales",IF(FurnitureData[[#This Row],[sold]]&lt;=50,"Medium Sales","High Sales")))</f>
        <v>Medium Sales</v>
      </c>
      <c r="H1669" s="1">
        <f>IF(FurnitureData[[#This Row],[price]]&gt;0,FurnitureData[[#This Row],[sold]]/FurnitureData[[#This Row],[price]],0)</f>
        <v>0.45014629754670266</v>
      </c>
      <c r="I1669" s="1">
        <f>LEN(FurnitureData[[#This Row],[productTitle]])</f>
        <v>127</v>
      </c>
      <c r="J1669" s="1"/>
    </row>
    <row r="1670" spans="1:10" x14ac:dyDescent="0.3">
      <c r="A1670" s="1" t="s">
        <v>1543</v>
      </c>
      <c r="B1670" s="7">
        <v>30.5</v>
      </c>
      <c r="C1670" s="8">
        <v>6</v>
      </c>
      <c r="D1670" s="1" t="s">
        <v>1809</v>
      </c>
      <c r="E1670" s="5">
        <f>FurnitureData[[#This Row],[price]]*FurnitureData[[#This Row],[sold]]</f>
        <v>183</v>
      </c>
      <c r="F1670" t="str">
        <f>IF(FurnitureData[[#This Row],[price]]&lt;50,"Under 50",IF(FurnitureData[[#This Row],[price]]&lt;100,"50-100",IF(FurnitureData[[#This Row],[price]]&lt;200,"100-200","Over 200")))</f>
        <v>Under 50</v>
      </c>
      <c r="G1670" t="str">
        <f>IF(FurnitureData[[#This Row],[sold]]=0,"No Sales",IF(FurnitureData[[#This Row],[sold]]&lt;=10,"Low Sales",IF(FurnitureData[[#This Row],[sold]]&lt;=50,"Medium Sales","High Sales")))</f>
        <v>Low Sales</v>
      </c>
      <c r="H1670" s="1">
        <f>IF(FurnitureData[[#This Row],[price]]&gt;0,FurnitureData[[#This Row],[sold]]/FurnitureData[[#This Row],[price]],0)</f>
        <v>0.19672131147540983</v>
      </c>
      <c r="I1670" s="1">
        <f>LEN(FurnitureData[[#This Row],[productTitle]])</f>
        <v>98</v>
      </c>
      <c r="J1670" s="1"/>
    </row>
    <row r="1671" spans="1:10" x14ac:dyDescent="0.3">
      <c r="A1671" s="1" t="s">
        <v>1544</v>
      </c>
      <c r="B1671" s="7">
        <v>4.0599999999999996</v>
      </c>
      <c r="C1671" s="8">
        <v>49</v>
      </c>
      <c r="D1671" s="1" t="s">
        <v>5</v>
      </c>
      <c r="E1671" s="5">
        <f>FurnitureData[[#This Row],[price]]*FurnitureData[[#This Row],[sold]]</f>
        <v>198.93999999999997</v>
      </c>
      <c r="F1671" t="str">
        <f>IF(FurnitureData[[#This Row],[price]]&lt;50,"Under 50",IF(FurnitureData[[#This Row],[price]]&lt;100,"50-100",IF(FurnitureData[[#This Row],[price]]&lt;200,"100-200","Over 200")))</f>
        <v>Under 50</v>
      </c>
      <c r="G1671" t="str">
        <f>IF(FurnitureData[[#This Row],[sold]]=0,"No Sales",IF(FurnitureData[[#This Row],[sold]]&lt;=10,"Low Sales",IF(FurnitureData[[#This Row],[sold]]&lt;=50,"Medium Sales","High Sales")))</f>
        <v>Medium Sales</v>
      </c>
      <c r="H1671" s="1">
        <f>IF(FurnitureData[[#This Row],[price]]&gt;0,FurnitureData[[#This Row],[sold]]/FurnitureData[[#This Row],[price]],0)</f>
        <v>12.068965517241381</v>
      </c>
      <c r="I1671" s="1">
        <f>LEN(FurnitureData[[#This Row],[productTitle]])</f>
        <v>122</v>
      </c>
      <c r="J1671" s="1"/>
    </row>
    <row r="1672" spans="1:10" x14ac:dyDescent="0.3">
      <c r="A1672" s="1" t="s">
        <v>1545</v>
      </c>
      <c r="B1672" s="7">
        <v>38.24</v>
      </c>
      <c r="C1672" s="8">
        <v>10</v>
      </c>
      <c r="D1672" s="1" t="s">
        <v>5</v>
      </c>
      <c r="E1672" s="5">
        <f>FurnitureData[[#This Row],[price]]*FurnitureData[[#This Row],[sold]]</f>
        <v>382.40000000000003</v>
      </c>
      <c r="F1672" t="str">
        <f>IF(FurnitureData[[#This Row],[price]]&lt;50,"Under 50",IF(FurnitureData[[#This Row],[price]]&lt;100,"50-100",IF(FurnitureData[[#This Row],[price]]&lt;200,"100-200","Over 200")))</f>
        <v>Under 50</v>
      </c>
      <c r="G1672" t="str">
        <f>IF(FurnitureData[[#This Row],[sold]]=0,"No Sales",IF(FurnitureData[[#This Row],[sold]]&lt;=10,"Low Sales",IF(FurnitureData[[#This Row],[sold]]&lt;=50,"Medium Sales","High Sales")))</f>
        <v>Low Sales</v>
      </c>
      <c r="H1672" s="1">
        <f>IF(FurnitureData[[#This Row],[price]]&gt;0,FurnitureData[[#This Row],[sold]]/FurnitureData[[#This Row],[price]],0)</f>
        <v>0.2615062761506276</v>
      </c>
      <c r="I1672" s="1">
        <f>LEN(FurnitureData[[#This Row],[productTitle]])</f>
        <v>127</v>
      </c>
      <c r="J1672" s="1"/>
    </row>
    <row r="1673" spans="1:10" x14ac:dyDescent="0.3">
      <c r="A1673" s="1" t="s">
        <v>1546</v>
      </c>
      <c r="B1673" s="7">
        <v>58.41</v>
      </c>
      <c r="C1673" s="8">
        <v>13</v>
      </c>
      <c r="D1673" s="1" t="s">
        <v>5</v>
      </c>
      <c r="E1673" s="5">
        <f>FurnitureData[[#This Row],[price]]*FurnitureData[[#This Row],[sold]]</f>
        <v>759.32999999999993</v>
      </c>
      <c r="F1673" t="str">
        <f>IF(FurnitureData[[#This Row],[price]]&lt;50,"Under 50",IF(FurnitureData[[#This Row],[price]]&lt;100,"50-100",IF(FurnitureData[[#This Row],[price]]&lt;200,"100-200","Over 200")))</f>
        <v>50-100</v>
      </c>
      <c r="G1673" t="str">
        <f>IF(FurnitureData[[#This Row],[sold]]=0,"No Sales",IF(FurnitureData[[#This Row],[sold]]&lt;=10,"Low Sales",IF(FurnitureData[[#This Row],[sold]]&lt;=50,"Medium Sales","High Sales")))</f>
        <v>Medium Sales</v>
      </c>
      <c r="H1673" s="1">
        <f>IF(FurnitureData[[#This Row],[price]]&gt;0,FurnitureData[[#This Row],[sold]]/FurnitureData[[#This Row],[price]],0)</f>
        <v>0.22256462934429039</v>
      </c>
      <c r="I1673" s="1">
        <f>LEN(FurnitureData[[#This Row],[productTitle]])</f>
        <v>128</v>
      </c>
      <c r="J1673" s="1"/>
    </row>
    <row r="1674" spans="1:10" x14ac:dyDescent="0.3">
      <c r="A1674" s="1" t="s">
        <v>1547</v>
      </c>
      <c r="B1674" s="7">
        <v>174.96</v>
      </c>
      <c r="C1674" s="8">
        <v>2</v>
      </c>
      <c r="D1674" s="1" t="s">
        <v>5</v>
      </c>
      <c r="E1674" s="5">
        <f>FurnitureData[[#This Row],[price]]*FurnitureData[[#This Row],[sold]]</f>
        <v>349.92</v>
      </c>
      <c r="F1674" t="str">
        <f>IF(FurnitureData[[#This Row],[price]]&lt;50,"Under 50",IF(FurnitureData[[#This Row],[price]]&lt;100,"50-100",IF(FurnitureData[[#This Row],[price]]&lt;200,"100-200","Over 200")))</f>
        <v>100-200</v>
      </c>
      <c r="G1674" t="str">
        <f>IF(FurnitureData[[#This Row],[sold]]=0,"No Sales",IF(FurnitureData[[#This Row],[sold]]&lt;=10,"Low Sales",IF(FurnitureData[[#This Row],[sold]]&lt;=50,"Medium Sales","High Sales")))</f>
        <v>Low Sales</v>
      </c>
      <c r="H1674" s="1">
        <f>IF(FurnitureData[[#This Row],[price]]&gt;0,FurnitureData[[#This Row],[sold]]/FurnitureData[[#This Row],[price]],0)</f>
        <v>1.1431184270690443E-2</v>
      </c>
      <c r="I1674" s="1">
        <f>LEN(FurnitureData[[#This Row],[productTitle]])</f>
        <v>109</v>
      </c>
      <c r="J1674" s="1"/>
    </row>
    <row r="1675" spans="1:10" x14ac:dyDescent="0.3">
      <c r="A1675" s="1" t="s">
        <v>1548</v>
      </c>
      <c r="B1675" s="7">
        <v>101.54</v>
      </c>
      <c r="C1675" s="8">
        <v>13</v>
      </c>
      <c r="D1675" s="1" t="s">
        <v>5</v>
      </c>
      <c r="E1675" s="5">
        <f>FurnitureData[[#This Row],[price]]*FurnitureData[[#This Row],[sold]]</f>
        <v>1320.02</v>
      </c>
      <c r="F1675" t="str">
        <f>IF(FurnitureData[[#This Row],[price]]&lt;50,"Under 50",IF(FurnitureData[[#This Row],[price]]&lt;100,"50-100",IF(FurnitureData[[#This Row],[price]]&lt;200,"100-200","Over 200")))</f>
        <v>100-200</v>
      </c>
      <c r="G1675" t="str">
        <f>IF(FurnitureData[[#This Row],[sold]]=0,"No Sales",IF(FurnitureData[[#This Row],[sold]]&lt;=10,"Low Sales",IF(FurnitureData[[#This Row],[sold]]&lt;=50,"Medium Sales","High Sales")))</f>
        <v>Medium Sales</v>
      </c>
      <c r="H1675" s="1">
        <f>IF(FurnitureData[[#This Row],[price]]&gt;0,FurnitureData[[#This Row],[sold]]/FurnitureData[[#This Row],[price]],0)</f>
        <v>0.12802836320661806</v>
      </c>
      <c r="I1675" s="1">
        <f>LEN(FurnitureData[[#This Row],[productTitle]])</f>
        <v>90</v>
      </c>
      <c r="J1675" s="1"/>
    </row>
    <row r="1676" spans="1:10" x14ac:dyDescent="0.3">
      <c r="A1676" s="1" t="s">
        <v>1549</v>
      </c>
      <c r="B1676" s="7">
        <v>166.69</v>
      </c>
      <c r="C1676" s="8">
        <v>2</v>
      </c>
      <c r="D1676" s="1" t="s">
        <v>5</v>
      </c>
      <c r="E1676" s="5">
        <f>FurnitureData[[#This Row],[price]]*FurnitureData[[#This Row],[sold]]</f>
        <v>333.38</v>
      </c>
      <c r="F1676" t="str">
        <f>IF(FurnitureData[[#This Row],[price]]&lt;50,"Under 50",IF(FurnitureData[[#This Row],[price]]&lt;100,"50-100",IF(FurnitureData[[#This Row],[price]]&lt;200,"100-200","Over 200")))</f>
        <v>100-200</v>
      </c>
      <c r="G1676" t="str">
        <f>IF(FurnitureData[[#This Row],[sold]]=0,"No Sales",IF(FurnitureData[[#This Row],[sold]]&lt;=10,"Low Sales",IF(FurnitureData[[#This Row],[sold]]&lt;=50,"Medium Sales","High Sales")))</f>
        <v>Low Sales</v>
      </c>
      <c r="H1676" s="1">
        <f>IF(FurnitureData[[#This Row],[price]]&gt;0,FurnitureData[[#This Row],[sold]]/FurnitureData[[#This Row],[price]],0)</f>
        <v>1.1998320235167077E-2</v>
      </c>
      <c r="I1676" s="1">
        <f>LEN(FurnitureData[[#This Row],[productTitle]])</f>
        <v>118</v>
      </c>
      <c r="J1676" s="1"/>
    </row>
    <row r="1677" spans="1:10" x14ac:dyDescent="0.3">
      <c r="A1677" s="1" t="s">
        <v>1550</v>
      </c>
      <c r="B1677" s="7">
        <v>396.07</v>
      </c>
      <c r="C1677" s="8">
        <v>14</v>
      </c>
      <c r="D1677" s="1" t="s">
        <v>5</v>
      </c>
      <c r="E1677" s="5">
        <f>FurnitureData[[#This Row],[price]]*FurnitureData[[#This Row],[sold]]</f>
        <v>5544.98</v>
      </c>
      <c r="F1677" t="str">
        <f>IF(FurnitureData[[#This Row],[price]]&lt;50,"Under 50",IF(FurnitureData[[#This Row],[price]]&lt;100,"50-100",IF(FurnitureData[[#This Row],[price]]&lt;200,"100-200","Over 200")))</f>
        <v>Over 200</v>
      </c>
      <c r="G1677" t="str">
        <f>IF(FurnitureData[[#This Row],[sold]]=0,"No Sales",IF(FurnitureData[[#This Row],[sold]]&lt;=10,"Low Sales",IF(FurnitureData[[#This Row],[sold]]&lt;=50,"Medium Sales","High Sales")))</f>
        <v>Medium Sales</v>
      </c>
      <c r="H1677" s="1">
        <f>IF(FurnitureData[[#This Row],[price]]&gt;0,FurnitureData[[#This Row],[sold]]/FurnitureData[[#This Row],[price]],0)</f>
        <v>3.5347287095715406E-2</v>
      </c>
      <c r="I1677" s="1">
        <f>LEN(FurnitureData[[#This Row],[productTitle]])</f>
        <v>128</v>
      </c>
      <c r="J1677" s="1"/>
    </row>
    <row r="1678" spans="1:10" x14ac:dyDescent="0.3">
      <c r="A1678" s="1" t="s">
        <v>1551</v>
      </c>
      <c r="B1678" s="7">
        <v>122.4</v>
      </c>
      <c r="C1678" s="8">
        <v>8</v>
      </c>
      <c r="D1678" s="1" t="s">
        <v>5</v>
      </c>
      <c r="E1678" s="5">
        <f>FurnitureData[[#This Row],[price]]*FurnitureData[[#This Row],[sold]]</f>
        <v>979.2</v>
      </c>
      <c r="F1678" t="str">
        <f>IF(FurnitureData[[#This Row],[price]]&lt;50,"Under 50",IF(FurnitureData[[#This Row],[price]]&lt;100,"50-100",IF(FurnitureData[[#This Row],[price]]&lt;200,"100-200","Over 200")))</f>
        <v>100-200</v>
      </c>
      <c r="G1678" t="str">
        <f>IF(FurnitureData[[#This Row],[sold]]=0,"No Sales",IF(FurnitureData[[#This Row],[sold]]&lt;=10,"Low Sales",IF(FurnitureData[[#This Row],[sold]]&lt;=50,"Medium Sales","High Sales")))</f>
        <v>Low Sales</v>
      </c>
      <c r="H1678" s="1">
        <f>IF(FurnitureData[[#This Row],[price]]&gt;0,FurnitureData[[#This Row],[sold]]/FurnitureData[[#This Row],[price]],0)</f>
        <v>6.535947712418301E-2</v>
      </c>
      <c r="I1678" s="1">
        <f>LEN(FurnitureData[[#This Row],[productTitle]])</f>
        <v>126</v>
      </c>
      <c r="J1678" s="1"/>
    </row>
    <row r="1679" spans="1:10" x14ac:dyDescent="0.3">
      <c r="A1679" s="1" t="s">
        <v>1552</v>
      </c>
      <c r="B1679" s="7">
        <v>65.900000000000006</v>
      </c>
      <c r="C1679" s="8">
        <v>2</v>
      </c>
      <c r="D1679" s="1" t="s">
        <v>5</v>
      </c>
      <c r="E1679" s="5">
        <f>FurnitureData[[#This Row],[price]]*FurnitureData[[#This Row],[sold]]</f>
        <v>131.80000000000001</v>
      </c>
      <c r="F1679" t="str">
        <f>IF(FurnitureData[[#This Row],[price]]&lt;50,"Under 50",IF(FurnitureData[[#This Row],[price]]&lt;100,"50-100",IF(FurnitureData[[#This Row],[price]]&lt;200,"100-200","Over 200")))</f>
        <v>50-100</v>
      </c>
      <c r="G1679" t="str">
        <f>IF(FurnitureData[[#This Row],[sold]]=0,"No Sales",IF(FurnitureData[[#This Row],[sold]]&lt;=10,"Low Sales",IF(FurnitureData[[#This Row],[sold]]&lt;=50,"Medium Sales","High Sales")))</f>
        <v>Low Sales</v>
      </c>
      <c r="H1679" s="1">
        <f>IF(FurnitureData[[#This Row],[price]]&gt;0,FurnitureData[[#This Row],[sold]]/FurnitureData[[#This Row],[price]],0)</f>
        <v>3.0349013657056143E-2</v>
      </c>
      <c r="I1679" s="1">
        <f>LEN(FurnitureData[[#This Row],[productTitle]])</f>
        <v>114</v>
      </c>
      <c r="J1679" s="1"/>
    </row>
    <row r="1680" spans="1:10" x14ac:dyDescent="0.3">
      <c r="A1680" s="1" t="s">
        <v>1553</v>
      </c>
      <c r="B1680" s="7">
        <v>51.85</v>
      </c>
      <c r="C1680" s="8">
        <v>5</v>
      </c>
      <c r="D1680" s="1" t="s">
        <v>5</v>
      </c>
      <c r="E1680" s="5">
        <f>FurnitureData[[#This Row],[price]]*FurnitureData[[#This Row],[sold]]</f>
        <v>259.25</v>
      </c>
      <c r="F1680" t="str">
        <f>IF(FurnitureData[[#This Row],[price]]&lt;50,"Under 50",IF(FurnitureData[[#This Row],[price]]&lt;100,"50-100",IF(FurnitureData[[#This Row],[price]]&lt;200,"100-200","Over 200")))</f>
        <v>50-100</v>
      </c>
      <c r="G1680" t="str">
        <f>IF(FurnitureData[[#This Row],[sold]]=0,"No Sales",IF(FurnitureData[[#This Row],[sold]]&lt;=10,"Low Sales",IF(FurnitureData[[#This Row],[sold]]&lt;=50,"Medium Sales","High Sales")))</f>
        <v>Low Sales</v>
      </c>
      <c r="H1680" s="1">
        <f>IF(FurnitureData[[#This Row],[price]]&gt;0,FurnitureData[[#This Row],[sold]]/FurnitureData[[#This Row],[price]],0)</f>
        <v>9.643201542912247E-2</v>
      </c>
      <c r="I1680" s="1">
        <f>LEN(FurnitureData[[#This Row],[productTitle]])</f>
        <v>108</v>
      </c>
      <c r="J1680" s="1"/>
    </row>
    <row r="1681" spans="1:10" x14ac:dyDescent="0.3">
      <c r="A1681" s="1" t="s">
        <v>1554</v>
      </c>
      <c r="B1681" s="7">
        <v>25.95</v>
      </c>
      <c r="C1681" s="8">
        <v>89</v>
      </c>
      <c r="D1681" s="1" t="s">
        <v>5</v>
      </c>
      <c r="E1681" s="5">
        <f>FurnitureData[[#This Row],[price]]*FurnitureData[[#This Row],[sold]]</f>
        <v>2309.5499999999997</v>
      </c>
      <c r="F1681" t="str">
        <f>IF(FurnitureData[[#This Row],[price]]&lt;50,"Under 50",IF(FurnitureData[[#This Row],[price]]&lt;100,"50-100",IF(FurnitureData[[#This Row],[price]]&lt;200,"100-200","Over 200")))</f>
        <v>Under 50</v>
      </c>
      <c r="G1681" t="str">
        <f>IF(FurnitureData[[#This Row],[sold]]=0,"No Sales",IF(FurnitureData[[#This Row],[sold]]&lt;=10,"Low Sales",IF(FurnitureData[[#This Row],[sold]]&lt;=50,"Medium Sales","High Sales")))</f>
        <v>High Sales</v>
      </c>
      <c r="H1681" s="1">
        <f>IF(FurnitureData[[#This Row],[price]]&gt;0,FurnitureData[[#This Row],[sold]]/FurnitureData[[#This Row],[price]],0)</f>
        <v>3.4296724470134876</v>
      </c>
      <c r="I1681" s="1">
        <f>LEN(FurnitureData[[#This Row],[productTitle]])</f>
        <v>116</v>
      </c>
      <c r="J1681" s="1"/>
    </row>
    <row r="1682" spans="1:10" x14ac:dyDescent="0.3">
      <c r="A1682" s="1" t="s">
        <v>1555</v>
      </c>
      <c r="B1682" s="7">
        <v>170.03</v>
      </c>
      <c r="C1682" s="8">
        <v>12</v>
      </c>
      <c r="D1682" s="1" t="s">
        <v>5</v>
      </c>
      <c r="E1682" s="5">
        <f>FurnitureData[[#This Row],[price]]*FurnitureData[[#This Row],[sold]]</f>
        <v>2040.3600000000001</v>
      </c>
      <c r="F1682" t="str">
        <f>IF(FurnitureData[[#This Row],[price]]&lt;50,"Under 50",IF(FurnitureData[[#This Row],[price]]&lt;100,"50-100",IF(FurnitureData[[#This Row],[price]]&lt;200,"100-200","Over 200")))</f>
        <v>100-200</v>
      </c>
      <c r="G1682" t="str">
        <f>IF(FurnitureData[[#This Row],[sold]]=0,"No Sales",IF(FurnitureData[[#This Row],[sold]]&lt;=10,"Low Sales",IF(FurnitureData[[#This Row],[sold]]&lt;=50,"Medium Sales","High Sales")))</f>
        <v>Medium Sales</v>
      </c>
      <c r="H1682" s="1">
        <f>IF(FurnitureData[[#This Row],[price]]&gt;0,FurnitureData[[#This Row],[sold]]/FurnitureData[[#This Row],[price]],0)</f>
        <v>7.057578074457449E-2</v>
      </c>
      <c r="I1682" s="1">
        <f>LEN(FurnitureData[[#This Row],[productTitle]])</f>
        <v>117</v>
      </c>
      <c r="J1682" s="1"/>
    </row>
    <row r="1683" spans="1:10" x14ac:dyDescent="0.3">
      <c r="A1683" s="1" t="s">
        <v>1556</v>
      </c>
      <c r="B1683" s="7">
        <v>88.51</v>
      </c>
      <c r="C1683" s="8">
        <v>2</v>
      </c>
      <c r="D1683" s="1" t="s">
        <v>1870</v>
      </c>
      <c r="E1683" s="5">
        <f>FurnitureData[[#This Row],[price]]*FurnitureData[[#This Row],[sold]]</f>
        <v>177.02</v>
      </c>
      <c r="F1683" t="str">
        <f>IF(FurnitureData[[#This Row],[price]]&lt;50,"Under 50",IF(FurnitureData[[#This Row],[price]]&lt;100,"50-100",IF(FurnitureData[[#This Row],[price]]&lt;200,"100-200","Over 200")))</f>
        <v>50-100</v>
      </c>
      <c r="G1683" t="str">
        <f>IF(FurnitureData[[#This Row],[sold]]=0,"No Sales",IF(FurnitureData[[#This Row],[sold]]&lt;=10,"Low Sales",IF(FurnitureData[[#This Row],[sold]]&lt;=50,"Medium Sales","High Sales")))</f>
        <v>Low Sales</v>
      </c>
      <c r="H1683" s="1">
        <f>IF(FurnitureData[[#This Row],[price]]&gt;0,FurnitureData[[#This Row],[sold]]/FurnitureData[[#This Row],[price]],0)</f>
        <v>2.2596316800361539E-2</v>
      </c>
      <c r="I1683" s="1">
        <f>LEN(FurnitureData[[#This Row],[productTitle]])</f>
        <v>106</v>
      </c>
      <c r="J1683" s="1"/>
    </row>
    <row r="1684" spans="1:10" x14ac:dyDescent="0.3">
      <c r="A1684" s="1" t="s">
        <v>1557</v>
      </c>
      <c r="B1684" s="7">
        <v>1.7</v>
      </c>
      <c r="C1684" s="8">
        <v>25</v>
      </c>
      <c r="D1684" s="1" t="s">
        <v>5</v>
      </c>
      <c r="E1684" s="5">
        <f>FurnitureData[[#This Row],[price]]*FurnitureData[[#This Row],[sold]]</f>
        <v>42.5</v>
      </c>
      <c r="F1684" t="str">
        <f>IF(FurnitureData[[#This Row],[price]]&lt;50,"Under 50",IF(FurnitureData[[#This Row],[price]]&lt;100,"50-100",IF(FurnitureData[[#This Row],[price]]&lt;200,"100-200","Over 200")))</f>
        <v>Under 50</v>
      </c>
      <c r="G1684" t="str">
        <f>IF(FurnitureData[[#This Row],[sold]]=0,"No Sales",IF(FurnitureData[[#This Row],[sold]]&lt;=10,"Low Sales",IF(FurnitureData[[#This Row],[sold]]&lt;=50,"Medium Sales","High Sales")))</f>
        <v>Medium Sales</v>
      </c>
      <c r="H1684" s="1">
        <f>IF(FurnitureData[[#This Row],[price]]&gt;0,FurnitureData[[#This Row],[sold]]/FurnitureData[[#This Row],[price]],0)</f>
        <v>14.705882352941178</v>
      </c>
      <c r="I1684" s="1">
        <f>LEN(FurnitureData[[#This Row],[productTitle]])</f>
        <v>115</v>
      </c>
      <c r="J1684" s="1"/>
    </row>
    <row r="1685" spans="1:10" x14ac:dyDescent="0.3">
      <c r="A1685" s="1" t="s">
        <v>1558</v>
      </c>
      <c r="B1685" s="7">
        <v>57.88</v>
      </c>
      <c r="C1685" s="8">
        <v>50</v>
      </c>
      <c r="D1685" s="1" t="s">
        <v>5</v>
      </c>
      <c r="E1685" s="5">
        <f>FurnitureData[[#This Row],[price]]*FurnitureData[[#This Row],[sold]]</f>
        <v>2894</v>
      </c>
      <c r="F1685" t="str">
        <f>IF(FurnitureData[[#This Row],[price]]&lt;50,"Under 50",IF(FurnitureData[[#This Row],[price]]&lt;100,"50-100",IF(FurnitureData[[#This Row],[price]]&lt;200,"100-200","Over 200")))</f>
        <v>50-100</v>
      </c>
      <c r="G1685" t="str">
        <f>IF(FurnitureData[[#This Row],[sold]]=0,"No Sales",IF(FurnitureData[[#This Row],[sold]]&lt;=10,"Low Sales",IF(FurnitureData[[#This Row],[sold]]&lt;=50,"Medium Sales","High Sales")))</f>
        <v>Medium Sales</v>
      </c>
      <c r="H1685" s="1">
        <f>IF(FurnitureData[[#This Row],[price]]&gt;0,FurnitureData[[#This Row],[sold]]/FurnitureData[[#This Row],[price]],0)</f>
        <v>0.86385625431928126</v>
      </c>
      <c r="I1685" s="1">
        <f>LEN(FurnitureData[[#This Row],[productTitle]])</f>
        <v>128</v>
      </c>
      <c r="J1685" s="1"/>
    </row>
    <row r="1686" spans="1:10" x14ac:dyDescent="0.3">
      <c r="A1686" s="1" t="s">
        <v>1559</v>
      </c>
      <c r="B1686" s="7">
        <v>45.04</v>
      </c>
      <c r="C1686" s="8">
        <v>1</v>
      </c>
      <c r="D1686" s="1" t="s">
        <v>5</v>
      </c>
      <c r="E1686" s="5">
        <f>FurnitureData[[#This Row],[price]]*FurnitureData[[#This Row],[sold]]</f>
        <v>45.04</v>
      </c>
      <c r="F1686" t="str">
        <f>IF(FurnitureData[[#This Row],[price]]&lt;50,"Under 50",IF(FurnitureData[[#This Row],[price]]&lt;100,"50-100",IF(FurnitureData[[#This Row],[price]]&lt;200,"100-200","Over 200")))</f>
        <v>Under 50</v>
      </c>
      <c r="G1686" t="str">
        <f>IF(FurnitureData[[#This Row],[sold]]=0,"No Sales",IF(FurnitureData[[#This Row],[sold]]&lt;=10,"Low Sales",IF(FurnitureData[[#This Row],[sold]]&lt;=50,"Medium Sales","High Sales")))</f>
        <v>Low Sales</v>
      </c>
      <c r="H1686" s="1">
        <f>IF(FurnitureData[[#This Row],[price]]&gt;0,FurnitureData[[#This Row],[sold]]/FurnitureData[[#This Row],[price]],0)</f>
        <v>2.2202486678507993E-2</v>
      </c>
      <c r="I1686" s="1">
        <f>LEN(FurnitureData[[#This Row],[productTitle]])</f>
        <v>99</v>
      </c>
      <c r="J1686" s="1"/>
    </row>
    <row r="1687" spans="1:10" x14ac:dyDescent="0.3">
      <c r="A1687" s="1" t="s">
        <v>1560</v>
      </c>
      <c r="B1687" s="7">
        <v>94.55</v>
      </c>
      <c r="C1687" s="8">
        <v>1</v>
      </c>
      <c r="D1687" s="1" t="s">
        <v>5</v>
      </c>
      <c r="E1687" s="5">
        <f>FurnitureData[[#This Row],[price]]*FurnitureData[[#This Row],[sold]]</f>
        <v>94.55</v>
      </c>
      <c r="F1687" t="str">
        <f>IF(FurnitureData[[#This Row],[price]]&lt;50,"Under 50",IF(FurnitureData[[#This Row],[price]]&lt;100,"50-100",IF(FurnitureData[[#This Row],[price]]&lt;200,"100-200","Over 200")))</f>
        <v>50-100</v>
      </c>
      <c r="G1687" t="str">
        <f>IF(FurnitureData[[#This Row],[sold]]=0,"No Sales",IF(FurnitureData[[#This Row],[sold]]&lt;=10,"Low Sales",IF(FurnitureData[[#This Row],[sold]]&lt;=50,"Medium Sales","High Sales")))</f>
        <v>Low Sales</v>
      </c>
      <c r="H1687" s="1">
        <f>IF(FurnitureData[[#This Row],[price]]&gt;0,FurnitureData[[#This Row],[sold]]/FurnitureData[[#This Row],[price]],0)</f>
        <v>1.0576414595452142E-2</v>
      </c>
      <c r="I1687" s="1">
        <f>LEN(FurnitureData[[#This Row],[productTitle]])</f>
        <v>123</v>
      </c>
      <c r="J1687" s="1"/>
    </row>
    <row r="1688" spans="1:10" x14ac:dyDescent="0.3">
      <c r="A1688" s="1" t="s">
        <v>1561</v>
      </c>
      <c r="B1688" s="7">
        <v>17.95</v>
      </c>
      <c r="C1688" s="8">
        <v>2</v>
      </c>
      <c r="D1688" s="1" t="s">
        <v>5</v>
      </c>
      <c r="E1688" s="5">
        <f>FurnitureData[[#This Row],[price]]*FurnitureData[[#This Row],[sold]]</f>
        <v>35.9</v>
      </c>
      <c r="F1688" t="str">
        <f>IF(FurnitureData[[#This Row],[price]]&lt;50,"Under 50",IF(FurnitureData[[#This Row],[price]]&lt;100,"50-100",IF(FurnitureData[[#This Row],[price]]&lt;200,"100-200","Over 200")))</f>
        <v>Under 50</v>
      </c>
      <c r="G1688" t="str">
        <f>IF(FurnitureData[[#This Row],[sold]]=0,"No Sales",IF(FurnitureData[[#This Row],[sold]]&lt;=10,"Low Sales",IF(FurnitureData[[#This Row],[sold]]&lt;=50,"Medium Sales","High Sales")))</f>
        <v>Low Sales</v>
      </c>
      <c r="H1688" s="1">
        <f>IF(FurnitureData[[#This Row],[price]]&gt;0,FurnitureData[[#This Row],[sold]]/FurnitureData[[#This Row],[price]],0)</f>
        <v>0.11142061281337048</v>
      </c>
      <c r="I1688" s="1">
        <f>LEN(FurnitureData[[#This Row],[productTitle]])</f>
        <v>127</v>
      </c>
      <c r="J1688" s="1"/>
    </row>
    <row r="1689" spans="1:10" x14ac:dyDescent="0.3">
      <c r="A1689" s="1" t="s">
        <v>1562</v>
      </c>
      <c r="B1689" s="7">
        <v>62.16</v>
      </c>
      <c r="C1689" s="8">
        <v>28</v>
      </c>
      <c r="D1689" s="1" t="s">
        <v>5</v>
      </c>
      <c r="E1689" s="5">
        <f>FurnitureData[[#This Row],[price]]*FurnitureData[[#This Row],[sold]]</f>
        <v>1740.48</v>
      </c>
      <c r="F1689" t="str">
        <f>IF(FurnitureData[[#This Row],[price]]&lt;50,"Under 50",IF(FurnitureData[[#This Row],[price]]&lt;100,"50-100",IF(FurnitureData[[#This Row],[price]]&lt;200,"100-200","Over 200")))</f>
        <v>50-100</v>
      </c>
      <c r="G1689" t="str">
        <f>IF(FurnitureData[[#This Row],[sold]]=0,"No Sales",IF(FurnitureData[[#This Row],[sold]]&lt;=10,"Low Sales",IF(FurnitureData[[#This Row],[sold]]&lt;=50,"Medium Sales","High Sales")))</f>
        <v>Medium Sales</v>
      </c>
      <c r="H1689" s="1">
        <f>IF(FurnitureData[[#This Row],[price]]&gt;0,FurnitureData[[#This Row],[sold]]/FurnitureData[[#This Row],[price]],0)</f>
        <v>0.45045045045045046</v>
      </c>
      <c r="I1689" s="1">
        <f>LEN(FurnitureData[[#This Row],[productTitle]])</f>
        <v>128</v>
      </c>
      <c r="J1689" s="1"/>
    </row>
    <row r="1690" spans="1:10" x14ac:dyDescent="0.3">
      <c r="A1690" s="1" t="s">
        <v>1563</v>
      </c>
      <c r="B1690" s="7">
        <v>160.52000000000001</v>
      </c>
      <c r="C1690" s="8">
        <v>1</v>
      </c>
      <c r="D1690" s="1" t="s">
        <v>5</v>
      </c>
      <c r="E1690" s="5">
        <f>FurnitureData[[#This Row],[price]]*FurnitureData[[#This Row],[sold]]</f>
        <v>160.52000000000001</v>
      </c>
      <c r="F1690" t="str">
        <f>IF(FurnitureData[[#This Row],[price]]&lt;50,"Under 50",IF(FurnitureData[[#This Row],[price]]&lt;100,"50-100",IF(FurnitureData[[#This Row],[price]]&lt;200,"100-200","Over 200")))</f>
        <v>100-200</v>
      </c>
      <c r="G1690" t="str">
        <f>IF(FurnitureData[[#This Row],[sold]]=0,"No Sales",IF(FurnitureData[[#This Row],[sold]]&lt;=10,"Low Sales",IF(FurnitureData[[#This Row],[sold]]&lt;=50,"Medium Sales","High Sales")))</f>
        <v>Low Sales</v>
      </c>
      <c r="H1690" s="1">
        <f>IF(FurnitureData[[#This Row],[price]]&gt;0,FurnitureData[[#This Row],[sold]]/FurnitureData[[#This Row],[price]],0)</f>
        <v>6.2297533017692495E-3</v>
      </c>
      <c r="I1690" s="1">
        <f>LEN(FurnitureData[[#This Row],[productTitle]])</f>
        <v>128</v>
      </c>
      <c r="J1690" s="1"/>
    </row>
    <row r="1691" spans="1:10" x14ac:dyDescent="0.3">
      <c r="A1691" s="1" t="s">
        <v>1564</v>
      </c>
      <c r="B1691" s="7">
        <v>48.34</v>
      </c>
      <c r="C1691" s="8">
        <v>43</v>
      </c>
      <c r="D1691" s="1" t="s">
        <v>5</v>
      </c>
      <c r="E1691" s="5">
        <f>FurnitureData[[#This Row],[price]]*FurnitureData[[#This Row],[sold]]</f>
        <v>2078.6200000000003</v>
      </c>
      <c r="F1691" t="str">
        <f>IF(FurnitureData[[#This Row],[price]]&lt;50,"Under 50",IF(FurnitureData[[#This Row],[price]]&lt;100,"50-100",IF(FurnitureData[[#This Row],[price]]&lt;200,"100-200","Over 200")))</f>
        <v>Under 50</v>
      </c>
      <c r="G1691" t="str">
        <f>IF(FurnitureData[[#This Row],[sold]]=0,"No Sales",IF(FurnitureData[[#This Row],[sold]]&lt;=10,"Low Sales",IF(FurnitureData[[#This Row],[sold]]&lt;=50,"Medium Sales","High Sales")))</f>
        <v>Medium Sales</v>
      </c>
      <c r="H1691" s="1">
        <f>IF(FurnitureData[[#This Row],[price]]&gt;0,FurnitureData[[#This Row],[sold]]/FurnitureData[[#This Row],[price]],0)</f>
        <v>0.88953247827885806</v>
      </c>
      <c r="I1691" s="1">
        <f>LEN(FurnitureData[[#This Row],[productTitle]])</f>
        <v>127</v>
      </c>
      <c r="J1691" s="1"/>
    </row>
    <row r="1692" spans="1:10" x14ac:dyDescent="0.3">
      <c r="A1692" s="1" t="s">
        <v>1565</v>
      </c>
      <c r="B1692" s="7">
        <v>33.909999999999997</v>
      </c>
      <c r="C1692" s="8">
        <v>34</v>
      </c>
      <c r="D1692" s="1" t="s">
        <v>1871</v>
      </c>
      <c r="E1692" s="5">
        <f>FurnitureData[[#This Row],[price]]*FurnitureData[[#This Row],[sold]]</f>
        <v>1152.9399999999998</v>
      </c>
      <c r="F1692" t="str">
        <f>IF(FurnitureData[[#This Row],[price]]&lt;50,"Under 50",IF(FurnitureData[[#This Row],[price]]&lt;100,"50-100",IF(FurnitureData[[#This Row],[price]]&lt;200,"100-200","Over 200")))</f>
        <v>Under 50</v>
      </c>
      <c r="G1692" t="str">
        <f>IF(FurnitureData[[#This Row],[sold]]=0,"No Sales",IF(FurnitureData[[#This Row],[sold]]&lt;=10,"Low Sales",IF(FurnitureData[[#This Row],[sold]]&lt;=50,"Medium Sales","High Sales")))</f>
        <v>Medium Sales</v>
      </c>
      <c r="H1692" s="1">
        <f>IF(FurnitureData[[#This Row],[price]]&gt;0,FurnitureData[[#This Row],[sold]]/FurnitureData[[#This Row],[price]],0)</f>
        <v>1.0026540843409024</v>
      </c>
      <c r="I1692" s="1">
        <f>LEN(FurnitureData[[#This Row],[productTitle]])</f>
        <v>125</v>
      </c>
      <c r="J1692" s="1"/>
    </row>
    <row r="1693" spans="1:10" x14ac:dyDescent="0.3">
      <c r="A1693" s="1" t="s">
        <v>1566</v>
      </c>
      <c r="B1693" s="7">
        <v>36.65</v>
      </c>
      <c r="C1693" s="8">
        <v>23</v>
      </c>
      <c r="D1693" s="1" t="s">
        <v>5</v>
      </c>
      <c r="E1693" s="5">
        <f>FurnitureData[[#This Row],[price]]*FurnitureData[[#This Row],[sold]]</f>
        <v>842.94999999999993</v>
      </c>
      <c r="F1693" t="str">
        <f>IF(FurnitureData[[#This Row],[price]]&lt;50,"Under 50",IF(FurnitureData[[#This Row],[price]]&lt;100,"50-100",IF(FurnitureData[[#This Row],[price]]&lt;200,"100-200","Over 200")))</f>
        <v>Under 50</v>
      </c>
      <c r="G1693" t="str">
        <f>IF(FurnitureData[[#This Row],[sold]]=0,"No Sales",IF(FurnitureData[[#This Row],[sold]]&lt;=10,"Low Sales",IF(FurnitureData[[#This Row],[sold]]&lt;=50,"Medium Sales","High Sales")))</f>
        <v>Medium Sales</v>
      </c>
      <c r="H1693" s="1">
        <f>IF(FurnitureData[[#This Row],[price]]&gt;0,FurnitureData[[#This Row],[sold]]/FurnitureData[[#This Row],[price]],0)</f>
        <v>0.62755798090040926</v>
      </c>
      <c r="I1693" s="1">
        <f>LEN(FurnitureData[[#This Row],[productTitle]])</f>
        <v>126</v>
      </c>
      <c r="J1693" s="1"/>
    </row>
    <row r="1694" spans="1:10" x14ac:dyDescent="0.3">
      <c r="A1694" s="1" t="s">
        <v>1567</v>
      </c>
      <c r="B1694" s="7">
        <v>7.33</v>
      </c>
      <c r="C1694" s="8">
        <v>13</v>
      </c>
      <c r="D1694" s="1" t="s">
        <v>5</v>
      </c>
      <c r="E1694" s="5">
        <f>FurnitureData[[#This Row],[price]]*FurnitureData[[#This Row],[sold]]</f>
        <v>95.29</v>
      </c>
      <c r="F1694" t="str">
        <f>IF(FurnitureData[[#This Row],[price]]&lt;50,"Under 50",IF(FurnitureData[[#This Row],[price]]&lt;100,"50-100",IF(FurnitureData[[#This Row],[price]]&lt;200,"100-200","Over 200")))</f>
        <v>Under 50</v>
      </c>
      <c r="G1694" t="str">
        <f>IF(FurnitureData[[#This Row],[sold]]=0,"No Sales",IF(FurnitureData[[#This Row],[sold]]&lt;=10,"Low Sales",IF(FurnitureData[[#This Row],[sold]]&lt;=50,"Medium Sales","High Sales")))</f>
        <v>Medium Sales</v>
      </c>
      <c r="H1694" s="1">
        <f>IF(FurnitureData[[#This Row],[price]]&gt;0,FurnitureData[[#This Row],[sold]]/FurnitureData[[#This Row],[price]],0)</f>
        <v>1.7735334242837653</v>
      </c>
      <c r="I1694" s="1">
        <f>LEN(FurnitureData[[#This Row],[productTitle]])</f>
        <v>125</v>
      </c>
      <c r="J1694" s="1"/>
    </row>
    <row r="1695" spans="1:10" x14ac:dyDescent="0.3">
      <c r="A1695" s="1" t="s">
        <v>1568</v>
      </c>
      <c r="B1695" s="7">
        <v>120.7</v>
      </c>
      <c r="C1695" s="8">
        <v>3</v>
      </c>
      <c r="D1695" s="1" t="s">
        <v>5</v>
      </c>
      <c r="E1695" s="5">
        <f>FurnitureData[[#This Row],[price]]*FurnitureData[[#This Row],[sold]]</f>
        <v>362.1</v>
      </c>
      <c r="F1695" t="str">
        <f>IF(FurnitureData[[#This Row],[price]]&lt;50,"Under 50",IF(FurnitureData[[#This Row],[price]]&lt;100,"50-100",IF(FurnitureData[[#This Row],[price]]&lt;200,"100-200","Over 200")))</f>
        <v>100-200</v>
      </c>
      <c r="G1695" t="str">
        <f>IF(FurnitureData[[#This Row],[sold]]=0,"No Sales",IF(FurnitureData[[#This Row],[sold]]&lt;=10,"Low Sales",IF(FurnitureData[[#This Row],[sold]]&lt;=50,"Medium Sales","High Sales")))</f>
        <v>Low Sales</v>
      </c>
      <c r="H1695" s="1">
        <f>IF(FurnitureData[[#This Row],[price]]&gt;0,FurnitureData[[#This Row],[sold]]/FurnitureData[[#This Row],[price]],0)</f>
        <v>2.4855012427506214E-2</v>
      </c>
      <c r="I1695" s="1">
        <f>LEN(FurnitureData[[#This Row],[productTitle]])</f>
        <v>90</v>
      </c>
      <c r="J1695" s="1"/>
    </row>
    <row r="1696" spans="1:10" x14ac:dyDescent="0.3">
      <c r="A1696" s="1" t="s">
        <v>1569</v>
      </c>
      <c r="B1696" s="7">
        <v>135.16999999999999</v>
      </c>
      <c r="C1696" s="8">
        <v>4</v>
      </c>
      <c r="D1696" s="1" t="s">
        <v>5</v>
      </c>
      <c r="E1696" s="5">
        <f>FurnitureData[[#This Row],[price]]*FurnitureData[[#This Row],[sold]]</f>
        <v>540.67999999999995</v>
      </c>
      <c r="F1696" t="str">
        <f>IF(FurnitureData[[#This Row],[price]]&lt;50,"Under 50",IF(FurnitureData[[#This Row],[price]]&lt;100,"50-100",IF(FurnitureData[[#This Row],[price]]&lt;200,"100-200","Over 200")))</f>
        <v>100-200</v>
      </c>
      <c r="G1696" t="str">
        <f>IF(FurnitureData[[#This Row],[sold]]=0,"No Sales",IF(FurnitureData[[#This Row],[sold]]&lt;=10,"Low Sales",IF(FurnitureData[[#This Row],[sold]]&lt;=50,"Medium Sales","High Sales")))</f>
        <v>Low Sales</v>
      </c>
      <c r="H1696" s="1">
        <f>IF(FurnitureData[[#This Row],[price]]&gt;0,FurnitureData[[#This Row],[sold]]/FurnitureData[[#This Row],[price]],0)</f>
        <v>2.9592365169786198E-2</v>
      </c>
      <c r="I1696" s="1">
        <f>LEN(FurnitureData[[#This Row],[productTitle]])</f>
        <v>126</v>
      </c>
      <c r="J1696" s="1"/>
    </row>
    <row r="1697" spans="1:10" x14ac:dyDescent="0.3">
      <c r="A1697" s="1" t="s">
        <v>1570</v>
      </c>
      <c r="B1697" s="7">
        <v>99.75</v>
      </c>
      <c r="C1697" s="8">
        <v>9</v>
      </c>
      <c r="D1697" s="1" t="s">
        <v>5</v>
      </c>
      <c r="E1697" s="5">
        <f>FurnitureData[[#This Row],[price]]*FurnitureData[[#This Row],[sold]]</f>
        <v>897.75</v>
      </c>
      <c r="F1697" t="str">
        <f>IF(FurnitureData[[#This Row],[price]]&lt;50,"Under 50",IF(FurnitureData[[#This Row],[price]]&lt;100,"50-100",IF(FurnitureData[[#This Row],[price]]&lt;200,"100-200","Over 200")))</f>
        <v>50-100</v>
      </c>
      <c r="G1697" t="str">
        <f>IF(FurnitureData[[#This Row],[sold]]=0,"No Sales",IF(FurnitureData[[#This Row],[sold]]&lt;=10,"Low Sales",IF(FurnitureData[[#This Row],[sold]]&lt;=50,"Medium Sales","High Sales")))</f>
        <v>Low Sales</v>
      </c>
      <c r="H1697" s="1">
        <f>IF(FurnitureData[[#This Row],[price]]&gt;0,FurnitureData[[#This Row],[sold]]/FurnitureData[[#This Row],[price]],0)</f>
        <v>9.0225563909774431E-2</v>
      </c>
      <c r="I1697" s="1">
        <f>LEN(FurnitureData[[#This Row],[productTitle]])</f>
        <v>125</v>
      </c>
      <c r="J1697" s="1"/>
    </row>
    <row r="1698" spans="1:10" x14ac:dyDescent="0.3">
      <c r="A1698" s="1" t="s">
        <v>1571</v>
      </c>
      <c r="B1698" s="7">
        <v>63.76</v>
      </c>
      <c r="C1698" s="8">
        <v>6</v>
      </c>
      <c r="D1698" s="1" t="s">
        <v>5</v>
      </c>
      <c r="E1698" s="5">
        <f>FurnitureData[[#This Row],[price]]*FurnitureData[[#This Row],[sold]]</f>
        <v>382.56</v>
      </c>
      <c r="F1698" t="str">
        <f>IF(FurnitureData[[#This Row],[price]]&lt;50,"Under 50",IF(FurnitureData[[#This Row],[price]]&lt;100,"50-100",IF(FurnitureData[[#This Row],[price]]&lt;200,"100-200","Over 200")))</f>
        <v>50-100</v>
      </c>
      <c r="G1698" t="str">
        <f>IF(FurnitureData[[#This Row],[sold]]=0,"No Sales",IF(FurnitureData[[#This Row],[sold]]&lt;=10,"Low Sales",IF(FurnitureData[[#This Row],[sold]]&lt;=50,"Medium Sales","High Sales")))</f>
        <v>Low Sales</v>
      </c>
      <c r="H1698" s="1">
        <f>IF(FurnitureData[[#This Row],[price]]&gt;0,FurnitureData[[#This Row],[sold]]/FurnitureData[[#This Row],[price]],0)</f>
        <v>9.4102885821831878E-2</v>
      </c>
      <c r="I1698" s="1">
        <f>LEN(FurnitureData[[#This Row],[productTitle]])</f>
        <v>123</v>
      </c>
      <c r="J1698" s="1"/>
    </row>
    <row r="1699" spans="1:10" x14ac:dyDescent="0.3">
      <c r="A1699" s="1" t="s">
        <v>1572</v>
      </c>
      <c r="B1699" s="7">
        <v>17.420000000000002</v>
      </c>
      <c r="C1699" s="8">
        <v>49</v>
      </c>
      <c r="D1699" s="1" t="s">
        <v>5</v>
      </c>
      <c r="E1699" s="5">
        <f>FurnitureData[[#This Row],[price]]*FurnitureData[[#This Row],[sold]]</f>
        <v>853.58</v>
      </c>
      <c r="F1699" t="str">
        <f>IF(FurnitureData[[#This Row],[price]]&lt;50,"Under 50",IF(FurnitureData[[#This Row],[price]]&lt;100,"50-100",IF(FurnitureData[[#This Row],[price]]&lt;200,"100-200","Over 200")))</f>
        <v>Under 50</v>
      </c>
      <c r="G1699" t="str">
        <f>IF(FurnitureData[[#This Row],[sold]]=0,"No Sales",IF(FurnitureData[[#This Row],[sold]]&lt;=10,"Low Sales",IF(FurnitureData[[#This Row],[sold]]&lt;=50,"Medium Sales","High Sales")))</f>
        <v>Medium Sales</v>
      </c>
      <c r="H1699" s="1">
        <f>IF(FurnitureData[[#This Row],[price]]&gt;0,FurnitureData[[#This Row],[sold]]/FurnitureData[[#This Row],[price]],0)</f>
        <v>2.8128587830080365</v>
      </c>
      <c r="I1699" s="1">
        <f>LEN(FurnitureData[[#This Row],[productTitle]])</f>
        <v>107</v>
      </c>
      <c r="J1699" s="1"/>
    </row>
    <row r="1700" spans="1:10" x14ac:dyDescent="0.3">
      <c r="A1700" s="1" t="s">
        <v>1573</v>
      </c>
      <c r="B1700" s="7">
        <v>59.25</v>
      </c>
      <c r="C1700" s="8">
        <v>2</v>
      </c>
      <c r="D1700" s="1" t="s">
        <v>5</v>
      </c>
      <c r="E1700" s="5">
        <f>FurnitureData[[#This Row],[price]]*FurnitureData[[#This Row],[sold]]</f>
        <v>118.5</v>
      </c>
      <c r="F1700" t="str">
        <f>IF(FurnitureData[[#This Row],[price]]&lt;50,"Under 50",IF(FurnitureData[[#This Row],[price]]&lt;100,"50-100",IF(FurnitureData[[#This Row],[price]]&lt;200,"100-200","Over 200")))</f>
        <v>50-100</v>
      </c>
      <c r="G1700" t="str">
        <f>IF(FurnitureData[[#This Row],[sold]]=0,"No Sales",IF(FurnitureData[[#This Row],[sold]]&lt;=10,"Low Sales",IF(FurnitureData[[#This Row],[sold]]&lt;=50,"Medium Sales","High Sales")))</f>
        <v>Low Sales</v>
      </c>
      <c r="H1700" s="1">
        <f>IF(FurnitureData[[#This Row],[price]]&gt;0,FurnitureData[[#This Row],[sold]]/FurnitureData[[#This Row],[price]],0)</f>
        <v>3.3755274261603373E-2</v>
      </c>
      <c r="I1700" s="1">
        <f>LEN(FurnitureData[[#This Row],[productTitle]])</f>
        <v>120</v>
      </c>
      <c r="J1700" s="1"/>
    </row>
    <row r="1701" spans="1:10" x14ac:dyDescent="0.3">
      <c r="A1701" s="1" t="s">
        <v>1574</v>
      </c>
      <c r="B1701" s="7">
        <v>51.14</v>
      </c>
      <c r="C1701" s="8">
        <v>0</v>
      </c>
      <c r="D1701" s="1" t="s">
        <v>5</v>
      </c>
      <c r="E1701" s="5">
        <f>FurnitureData[[#This Row],[price]]*FurnitureData[[#This Row],[sold]]</f>
        <v>0</v>
      </c>
      <c r="F1701" t="str">
        <f>IF(FurnitureData[[#This Row],[price]]&lt;50,"Under 50",IF(FurnitureData[[#This Row],[price]]&lt;100,"50-100",IF(FurnitureData[[#This Row],[price]]&lt;200,"100-200","Over 200")))</f>
        <v>50-100</v>
      </c>
      <c r="G1701" t="str">
        <f>IF(FurnitureData[[#This Row],[sold]]=0,"No Sales",IF(FurnitureData[[#This Row],[sold]]&lt;=10,"Low Sales",IF(FurnitureData[[#This Row],[sold]]&lt;=50,"Medium Sales","High Sales")))</f>
        <v>No Sales</v>
      </c>
      <c r="H1701" s="1">
        <f>IF(FurnitureData[[#This Row],[price]]&gt;0,FurnitureData[[#This Row],[sold]]/FurnitureData[[#This Row],[price]],0)</f>
        <v>0</v>
      </c>
      <c r="I1701" s="1">
        <f>LEN(FurnitureData[[#This Row],[productTitle]])</f>
        <v>108</v>
      </c>
      <c r="J1701" s="1"/>
    </row>
    <row r="1702" spans="1:10" x14ac:dyDescent="0.3">
      <c r="A1702" s="1" t="s">
        <v>1575</v>
      </c>
      <c r="B1702" s="7">
        <v>76.77</v>
      </c>
      <c r="C1702" s="8">
        <v>48</v>
      </c>
      <c r="D1702" s="1" t="s">
        <v>5</v>
      </c>
      <c r="E1702" s="5">
        <f>FurnitureData[[#This Row],[price]]*FurnitureData[[#This Row],[sold]]</f>
        <v>3684.96</v>
      </c>
      <c r="F1702" t="str">
        <f>IF(FurnitureData[[#This Row],[price]]&lt;50,"Under 50",IF(FurnitureData[[#This Row],[price]]&lt;100,"50-100",IF(FurnitureData[[#This Row],[price]]&lt;200,"100-200","Over 200")))</f>
        <v>50-100</v>
      </c>
      <c r="G1702" t="str">
        <f>IF(FurnitureData[[#This Row],[sold]]=0,"No Sales",IF(FurnitureData[[#This Row],[sold]]&lt;=10,"Low Sales",IF(FurnitureData[[#This Row],[sold]]&lt;=50,"Medium Sales","High Sales")))</f>
        <v>Medium Sales</v>
      </c>
      <c r="H1702" s="1">
        <f>IF(FurnitureData[[#This Row],[price]]&gt;0,FurnitureData[[#This Row],[sold]]/FurnitureData[[#This Row],[price]],0)</f>
        <v>0.62524423602969914</v>
      </c>
      <c r="I1702" s="1">
        <f>LEN(FurnitureData[[#This Row],[productTitle]])</f>
        <v>127</v>
      </c>
      <c r="J1702" s="1"/>
    </row>
    <row r="1703" spans="1:10" x14ac:dyDescent="0.3">
      <c r="A1703" s="1" t="s">
        <v>1576</v>
      </c>
      <c r="B1703" s="7">
        <v>152.86000000000001</v>
      </c>
      <c r="C1703" s="8">
        <v>12</v>
      </c>
      <c r="D1703" s="1" t="s">
        <v>5</v>
      </c>
      <c r="E1703" s="5">
        <f>FurnitureData[[#This Row],[price]]*FurnitureData[[#This Row],[sold]]</f>
        <v>1834.3200000000002</v>
      </c>
      <c r="F1703" t="str">
        <f>IF(FurnitureData[[#This Row],[price]]&lt;50,"Under 50",IF(FurnitureData[[#This Row],[price]]&lt;100,"50-100",IF(FurnitureData[[#This Row],[price]]&lt;200,"100-200","Over 200")))</f>
        <v>100-200</v>
      </c>
      <c r="G1703" t="str">
        <f>IF(FurnitureData[[#This Row],[sold]]=0,"No Sales",IF(FurnitureData[[#This Row],[sold]]&lt;=10,"Low Sales",IF(FurnitureData[[#This Row],[sold]]&lt;=50,"Medium Sales","High Sales")))</f>
        <v>Medium Sales</v>
      </c>
      <c r="H1703" s="1">
        <f>IF(FurnitureData[[#This Row],[price]]&gt;0,FurnitureData[[#This Row],[sold]]/FurnitureData[[#This Row],[price]],0)</f>
        <v>7.8503205547559851E-2</v>
      </c>
      <c r="I1703" s="1">
        <f>LEN(FurnitureData[[#This Row],[productTitle]])</f>
        <v>89</v>
      </c>
      <c r="J1703" s="1"/>
    </row>
    <row r="1704" spans="1:10" x14ac:dyDescent="0.3">
      <c r="A1704" s="1" t="s">
        <v>1577</v>
      </c>
      <c r="B1704" s="7">
        <v>244.1</v>
      </c>
      <c r="C1704" s="8">
        <v>4</v>
      </c>
      <c r="D1704" s="1" t="s">
        <v>5</v>
      </c>
      <c r="E1704" s="5">
        <f>FurnitureData[[#This Row],[price]]*FurnitureData[[#This Row],[sold]]</f>
        <v>976.4</v>
      </c>
      <c r="F1704" t="str">
        <f>IF(FurnitureData[[#This Row],[price]]&lt;50,"Under 50",IF(FurnitureData[[#This Row],[price]]&lt;100,"50-100",IF(FurnitureData[[#This Row],[price]]&lt;200,"100-200","Over 200")))</f>
        <v>Over 200</v>
      </c>
      <c r="G1704" t="str">
        <f>IF(FurnitureData[[#This Row],[sold]]=0,"No Sales",IF(FurnitureData[[#This Row],[sold]]&lt;=10,"Low Sales",IF(FurnitureData[[#This Row],[sold]]&lt;=50,"Medium Sales","High Sales")))</f>
        <v>Low Sales</v>
      </c>
      <c r="H1704" s="1">
        <f>IF(FurnitureData[[#This Row],[price]]&gt;0,FurnitureData[[#This Row],[sold]]/FurnitureData[[#This Row],[price]],0)</f>
        <v>1.6386726751331421E-2</v>
      </c>
      <c r="I1704" s="1">
        <f>LEN(FurnitureData[[#This Row],[productTitle]])</f>
        <v>125</v>
      </c>
      <c r="J1704" s="1"/>
    </row>
    <row r="1705" spans="1:10" x14ac:dyDescent="0.3">
      <c r="A1705" s="1" t="s">
        <v>1578</v>
      </c>
      <c r="B1705" s="7">
        <v>21.11</v>
      </c>
      <c r="C1705" s="8">
        <v>30</v>
      </c>
      <c r="D1705" s="1" t="s">
        <v>5</v>
      </c>
      <c r="E1705" s="5">
        <f>FurnitureData[[#This Row],[price]]*FurnitureData[[#This Row],[sold]]</f>
        <v>633.29999999999995</v>
      </c>
      <c r="F1705" t="str">
        <f>IF(FurnitureData[[#This Row],[price]]&lt;50,"Under 50",IF(FurnitureData[[#This Row],[price]]&lt;100,"50-100",IF(FurnitureData[[#This Row],[price]]&lt;200,"100-200","Over 200")))</f>
        <v>Under 50</v>
      </c>
      <c r="G1705" t="str">
        <f>IF(FurnitureData[[#This Row],[sold]]=0,"No Sales",IF(FurnitureData[[#This Row],[sold]]&lt;=10,"Low Sales",IF(FurnitureData[[#This Row],[sold]]&lt;=50,"Medium Sales","High Sales")))</f>
        <v>Medium Sales</v>
      </c>
      <c r="H1705" s="1">
        <f>IF(FurnitureData[[#This Row],[price]]&gt;0,FurnitureData[[#This Row],[sold]]/FurnitureData[[#This Row],[price]],0)</f>
        <v>1.4211274277593557</v>
      </c>
      <c r="I1705" s="1">
        <f>LEN(FurnitureData[[#This Row],[productTitle]])</f>
        <v>113</v>
      </c>
      <c r="J1705" s="1"/>
    </row>
    <row r="1706" spans="1:10" x14ac:dyDescent="0.3">
      <c r="A1706" s="1" t="s">
        <v>1579</v>
      </c>
      <c r="B1706" s="7">
        <v>13.52</v>
      </c>
      <c r="C1706" s="8">
        <v>11</v>
      </c>
      <c r="D1706" s="1" t="s">
        <v>5</v>
      </c>
      <c r="E1706" s="5">
        <f>FurnitureData[[#This Row],[price]]*FurnitureData[[#This Row],[sold]]</f>
        <v>148.72</v>
      </c>
      <c r="F1706" t="str">
        <f>IF(FurnitureData[[#This Row],[price]]&lt;50,"Under 50",IF(FurnitureData[[#This Row],[price]]&lt;100,"50-100",IF(FurnitureData[[#This Row],[price]]&lt;200,"100-200","Over 200")))</f>
        <v>Under 50</v>
      </c>
      <c r="G1706" t="str">
        <f>IF(FurnitureData[[#This Row],[sold]]=0,"No Sales",IF(FurnitureData[[#This Row],[sold]]&lt;=10,"Low Sales",IF(FurnitureData[[#This Row],[sold]]&lt;=50,"Medium Sales","High Sales")))</f>
        <v>Medium Sales</v>
      </c>
      <c r="H1706" s="1">
        <f>IF(FurnitureData[[#This Row],[price]]&gt;0,FurnitureData[[#This Row],[sold]]/FurnitureData[[#This Row],[price]],0)</f>
        <v>0.81360946745562135</v>
      </c>
      <c r="I1706" s="1">
        <f>LEN(FurnitureData[[#This Row],[productTitle]])</f>
        <v>125</v>
      </c>
      <c r="J1706" s="1"/>
    </row>
    <row r="1707" spans="1:10" x14ac:dyDescent="0.3">
      <c r="A1707" s="1" t="s">
        <v>1000</v>
      </c>
      <c r="B1707" s="7">
        <v>8.5399999999999991</v>
      </c>
      <c r="C1707" s="8">
        <v>24</v>
      </c>
      <c r="D1707" s="1" t="s">
        <v>5</v>
      </c>
      <c r="E1707" s="5">
        <f>FurnitureData[[#This Row],[price]]*FurnitureData[[#This Row],[sold]]</f>
        <v>204.95999999999998</v>
      </c>
      <c r="F1707" t="str">
        <f>IF(FurnitureData[[#This Row],[price]]&lt;50,"Under 50",IF(FurnitureData[[#This Row],[price]]&lt;100,"50-100",IF(FurnitureData[[#This Row],[price]]&lt;200,"100-200","Over 200")))</f>
        <v>Under 50</v>
      </c>
      <c r="G1707" t="str">
        <f>IF(FurnitureData[[#This Row],[sold]]=0,"No Sales",IF(FurnitureData[[#This Row],[sold]]&lt;=10,"Low Sales",IF(FurnitureData[[#This Row],[sold]]&lt;=50,"Medium Sales","High Sales")))</f>
        <v>Medium Sales</v>
      </c>
      <c r="H1707" s="1">
        <f>IF(FurnitureData[[#This Row],[price]]&gt;0,FurnitureData[[#This Row],[sold]]/FurnitureData[[#This Row],[price]],0)</f>
        <v>2.8103044496487124</v>
      </c>
      <c r="I1707" s="1">
        <f>LEN(FurnitureData[[#This Row],[productTitle]])</f>
        <v>124</v>
      </c>
      <c r="J1707" s="1"/>
    </row>
    <row r="1708" spans="1:10" x14ac:dyDescent="0.3">
      <c r="A1708" s="1" t="s">
        <v>1580</v>
      </c>
      <c r="B1708" s="7">
        <v>9.25</v>
      </c>
      <c r="C1708" s="8">
        <v>14</v>
      </c>
      <c r="D1708" s="1" t="s">
        <v>5</v>
      </c>
      <c r="E1708" s="5">
        <f>FurnitureData[[#This Row],[price]]*FurnitureData[[#This Row],[sold]]</f>
        <v>129.5</v>
      </c>
      <c r="F1708" t="str">
        <f>IF(FurnitureData[[#This Row],[price]]&lt;50,"Under 50",IF(FurnitureData[[#This Row],[price]]&lt;100,"50-100",IF(FurnitureData[[#This Row],[price]]&lt;200,"100-200","Over 200")))</f>
        <v>Under 50</v>
      </c>
      <c r="G1708" t="str">
        <f>IF(FurnitureData[[#This Row],[sold]]=0,"No Sales",IF(FurnitureData[[#This Row],[sold]]&lt;=10,"Low Sales",IF(FurnitureData[[#This Row],[sold]]&lt;=50,"Medium Sales","High Sales")))</f>
        <v>Medium Sales</v>
      </c>
      <c r="H1708" s="1">
        <f>IF(FurnitureData[[#This Row],[price]]&gt;0,FurnitureData[[#This Row],[sold]]/FurnitureData[[#This Row],[price]],0)</f>
        <v>1.5135135135135136</v>
      </c>
      <c r="I1708" s="1">
        <f>LEN(FurnitureData[[#This Row],[productTitle]])</f>
        <v>125</v>
      </c>
      <c r="J1708" s="1"/>
    </row>
    <row r="1709" spans="1:10" x14ac:dyDescent="0.3">
      <c r="A1709" s="1" t="s">
        <v>1581</v>
      </c>
      <c r="B1709" s="7">
        <v>202.99</v>
      </c>
      <c r="C1709" s="8">
        <v>4</v>
      </c>
      <c r="D1709" s="1" t="s">
        <v>5</v>
      </c>
      <c r="E1709" s="5">
        <f>FurnitureData[[#This Row],[price]]*FurnitureData[[#This Row],[sold]]</f>
        <v>811.96</v>
      </c>
      <c r="F1709" t="str">
        <f>IF(FurnitureData[[#This Row],[price]]&lt;50,"Under 50",IF(FurnitureData[[#This Row],[price]]&lt;100,"50-100",IF(FurnitureData[[#This Row],[price]]&lt;200,"100-200","Over 200")))</f>
        <v>Over 200</v>
      </c>
      <c r="G1709" t="str">
        <f>IF(FurnitureData[[#This Row],[sold]]=0,"No Sales",IF(FurnitureData[[#This Row],[sold]]&lt;=10,"Low Sales",IF(FurnitureData[[#This Row],[sold]]&lt;=50,"Medium Sales","High Sales")))</f>
        <v>Low Sales</v>
      </c>
      <c r="H1709" s="1">
        <f>IF(FurnitureData[[#This Row],[price]]&gt;0,FurnitureData[[#This Row],[sold]]/FurnitureData[[#This Row],[price]],0)</f>
        <v>1.9705404207103799E-2</v>
      </c>
      <c r="I1709" s="1">
        <f>LEN(FurnitureData[[#This Row],[productTitle]])</f>
        <v>116</v>
      </c>
      <c r="J1709" s="1"/>
    </row>
    <row r="1710" spans="1:10" x14ac:dyDescent="0.3">
      <c r="A1710" s="1" t="s">
        <v>1582</v>
      </c>
      <c r="B1710" s="7">
        <v>85.05</v>
      </c>
      <c r="C1710" s="8">
        <v>8</v>
      </c>
      <c r="D1710" s="1" t="s">
        <v>5</v>
      </c>
      <c r="E1710" s="5">
        <f>FurnitureData[[#This Row],[price]]*FurnitureData[[#This Row],[sold]]</f>
        <v>680.4</v>
      </c>
      <c r="F1710" t="str">
        <f>IF(FurnitureData[[#This Row],[price]]&lt;50,"Under 50",IF(FurnitureData[[#This Row],[price]]&lt;100,"50-100",IF(FurnitureData[[#This Row],[price]]&lt;200,"100-200","Over 200")))</f>
        <v>50-100</v>
      </c>
      <c r="G1710" t="str">
        <f>IF(FurnitureData[[#This Row],[sold]]=0,"No Sales",IF(FurnitureData[[#This Row],[sold]]&lt;=10,"Low Sales",IF(FurnitureData[[#This Row],[sold]]&lt;=50,"Medium Sales","High Sales")))</f>
        <v>Low Sales</v>
      </c>
      <c r="H1710" s="1">
        <f>IF(FurnitureData[[#This Row],[price]]&gt;0,FurnitureData[[#This Row],[sold]]/FurnitureData[[#This Row],[price]],0)</f>
        <v>9.4062316284538511E-2</v>
      </c>
      <c r="I1710" s="1">
        <f>LEN(FurnitureData[[#This Row],[productTitle]])</f>
        <v>115</v>
      </c>
      <c r="J1710" s="1"/>
    </row>
    <row r="1711" spans="1:10" x14ac:dyDescent="0.3">
      <c r="A1711" s="1" t="s">
        <v>1583</v>
      </c>
      <c r="B1711" s="7">
        <v>101.53</v>
      </c>
      <c r="C1711" s="8">
        <v>4</v>
      </c>
      <c r="D1711" s="1" t="s">
        <v>5</v>
      </c>
      <c r="E1711" s="5">
        <f>FurnitureData[[#This Row],[price]]*FurnitureData[[#This Row],[sold]]</f>
        <v>406.12</v>
      </c>
      <c r="F1711" t="str">
        <f>IF(FurnitureData[[#This Row],[price]]&lt;50,"Under 50",IF(FurnitureData[[#This Row],[price]]&lt;100,"50-100",IF(FurnitureData[[#This Row],[price]]&lt;200,"100-200","Over 200")))</f>
        <v>100-200</v>
      </c>
      <c r="G1711" t="str">
        <f>IF(FurnitureData[[#This Row],[sold]]=0,"No Sales",IF(FurnitureData[[#This Row],[sold]]&lt;=10,"Low Sales",IF(FurnitureData[[#This Row],[sold]]&lt;=50,"Medium Sales","High Sales")))</f>
        <v>Low Sales</v>
      </c>
      <c r="H1711" s="1">
        <f>IF(FurnitureData[[#This Row],[price]]&gt;0,FurnitureData[[#This Row],[sold]]/FurnitureData[[#This Row],[price]],0)</f>
        <v>3.9397222495814045E-2</v>
      </c>
      <c r="I1711" s="1">
        <f>LEN(FurnitureData[[#This Row],[productTitle]])</f>
        <v>116</v>
      </c>
      <c r="J1711" s="1"/>
    </row>
    <row r="1712" spans="1:10" x14ac:dyDescent="0.3">
      <c r="A1712" s="1" t="s">
        <v>1584</v>
      </c>
      <c r="B1712" s="7">
        <v>30.1</v>
      </c>
      <c r="C1712" s="8">
        <v>1</v>
      </c>
      <c r="D1712" s="1" t="s">
        <v>5</v>
      </c>
      <c r="E1712" s="5">
        <f>FurnitureData[[#This Row],[price]]*FurnitureData[[#This Row],[sold]]</f>
        <v>30.1</v>
      </c>
      <c r="F1712" t="str">
        <f>IF(FurnitureData[[#This Row],[price]]&lt;50,"Under 50",IF(FurnitureData[[#This Row],[price]]&lt;100,"50-100",IF(FurnitureData[[#This Row],[price]]&lt;200,"100-200","Over 200")))</f>
        <v>Under 50</v>
      </c>
      <c r="G1712" t="str">
        <f>IF(FurnitureData[[#This Row],[sold]]=0,"No Sales",IF(FurnitureData[[#This Row],[sold]]&lt;=10,"Low Sales",IF(FurnitureData[[#This Row],[sold]]&lt;=50,"Medium Sales","High Sales")))</f>
        <v>Low Sales</v>
      </c>
      <c r="H1712" s="1">
        <f>IF(FurnitureData[[#This Row],[price]]&gt;0,FurnitureData[[#This Row],[sold]]/FurnitureData[[#This Row],[price]],0)</f>
        <v>3.3222591362126241E-2</v>
      </c>
      <c r="I1712" s="1">
        <f>LEN(FurnitureData[[#This Row],[productTitle]])</f>
        <v>121</v>
      </c>
      <c r="J1712" s="1"/>
    </row>
    <row r="1713" spans="1:10" x14ac:dyDescent="0.3">
      <c r="A1713" s="1" t="s">
        <v>1585</v>
      </c>
      <c r="B1713" s="7">
        <v>219.85</v>
      </c>
      <c r="C1713" s="8">
        <v>6</v>
      </c>
      <c r="D1713" s="1" t="s">
        <v>5</v>
      </c>
      <c r="E1713" s="5">
        <f>FurnitureData[[#This Row],[price]]*FurnitureData[[#This Row],[sold]]</f>
        <v>1319.1</v>
      </c>
      <c r="F1713" t="str">
        <f>IF(FurnitureData[[#This Row],[price]]&lt;50,"Under 50",IF(FurnitureData[[#This Row],[price]]&lt;100,"50-100",IF(FurnitureData[[#This Row],[price]]&lt;200,"100-200","Over 200")))</f>
        <v>Over 200</v>
      </c>
      <c r="G1713" t="str">
        <f>IF(FurnitureData[[#This Row],[sold]]=0,"No Sales",IF(FurnitureData[[#This Row],[sold]]&lt;=10,"Low Sales",IF(FurnitureData[[#This Row],[sold]]&lt;=50,"Medium Sales","High Sales")))</f>
        <v>Low Sales</v>
      </c>
      <c r="H1713" s="1">
        <f>IF(FurnitureData[[#This Row],[price]]&gt;0,FurnitureData[[#This Row],[sold]]/FurnitureData[[#This Row],[price]],0)</f>
        <v>2.7291335001137139E-2</v>
      </c>
      <c r="I1713" s="1">
        <f>LEN(FurnitureData[[#This Row],[productTitle]])</f>
        <v>115</v>
      </c>
      <c r="J1713" s="1"/>
    </row>
    <row r="1714" spans="1:10" x14ac:dyDescent="0.3">
      <c r="A1714" s="1" t="s">
        <v>1586</v>
      </c>
      <c r="B1714" s="7">
        <v>120.58</v>
      </c>
      <c r="C1714" s="8">
        <v>0</v>
      </c>
      <c r="D1714" s="1" t="s">
        <v>5</v>
      </c>
      <c r="E1714" s="5">
        <f>FurnitureData[[#This Row],[price]]*FurnitureData[[#This Row],[sold]]</f>
        <v>0</v>
      </c>
      <c r="F1714" t="str">
        <f>IF(FurnitureData[[#This Row],[price]]&lt;50,"Under 50",IF(FurnitureData[[#This Row],[price]]&lt;100,"50-100",IF(FurnitureData[[#This Row],[price]]&lt;200,"100-200","Over 200")))</f>
        <v>100-200</v>
      </c>
      <c r="G1714" t="str">
        <f>IF(FurnitureData[[#This Row],[sold]]=0,"No Sales",IF(FurnitureData[[#This Row],[sold]]&lt;=10,"Low Sales",IF(FurnitureData[[#This Row],[sold]]&lt;=50,"Medium Sales","High Sales")))</f>
        <v>No Sales</v>
      </c>
      <c r="H1714" s="1">
        <f>IF(FurnitureData[[#This Row],[price]]&gt;0,FurnitureData[[#This Row],[sold]]/FurnitureData[[#This Row],[price]],0)</f>
        <v>0</v>
      </c>
      <c r="I1714" s="1">
        <f>LEN(FurnitureData[[#This Row],[productTitle]])</f>
        <v>87</v>
      </c>
      <c r="J1714" s="1"/>
    </row>
    <row r="1715" spans="1:10" x14ac:dyDescent="0.3">
      <c r="A1715" s="1" t="s">
        <v>839</v>
      </c>
      <c r="B1715" s="7">
        <v>91.44</v>
      </c>
      <c r="C1715" s="8">
        <v>5</v>
      </c>
      <c r="D1715" s="1" t="s">
        <v>5</v>
      </c>
      <c r="E1715" s="5">
        <f>FurnitureData[[#This Row],[price]]*FurnitureData[[#This Row],[sold]]</f>
        <v>457.2</v>
      </c>
      <c r="F1715" t="str">
        <f>IF(FurnitureData[[#This Row],[price]]&lt;50,"Under 50",IF(FurnitureData[[#This Row],[price]]&lt;100,"50-100",IF(FurnitureData[[#This Row],[price]]&lt;200,"100-200","Over 200")))</f>
        <v>50-100</v>
      </c>
      <c r="G1715" t="str">
        <f>IF(FurnitureData[[#This Row],[sold]]=0,"No Sales",IF(FurnitureData[[#This Row],[sold]]&lt;=10,"Low Sales",IF(FurnitureData[[#This Row],[sold]]&lt;=50,"Medium Sales","High Sales")))</f>
        <v>Low Sales</v>
      </c>
      <c r="H1715" s="1">
        <f>IF(FurnitureData[[#This Row],[price]]&gt;0,FurnitureData[[#This Row],[sold]]/FurnitureData[[#This Row],[price]],0)</f>
        <v>5.4680664916885391E-2</v>
      </c>
      <c r="I1715" s="1">
        <f>LEN(FurnitureData[[#This Row],[productTitle]])</f>
        <v>120</v>
      </c>
      <c r="J1715" s="1"/>
    </row>
    <row r="1716" spans="1:10" x14ac:dyDescent="0.3">
      <c r="A1716" s="1" t="s">
        <v>1587</v>
      </c>
      <c r="B1716" s="7">
        <v>5.45</v>
      </c>
      <c r="C1716" s="8">
        <v>27</v>
      </c>
      <c r="D1716" s="1" t="s">
        <v>5</v>
      </c>
      <c r="E1716" s="5">
        <f>FurnitureData[[#This Row],[price]]*FurnitureData[[#This Row],[sold]]</f>
        <v>147.15</v>
      </c>
      <c r="F1716" t="str">
        <f>IF(FurnitureData[[#This Row],[price]]&lt;50,"Under 50",IF(FurnitureData[[#This Row],[price]]&lt;100,"50-100",IF(FurnitureData[[#This Row],[price]]&lt;200,"100-200","Over 200")))</f>
        <v>Under 50</v>
      </c>
      <c r="G1716" t="str">
        <f>IF(FurnitureData[[#This Row],[sold]]=0,"No Sales",IF(FurnitureData[[#This Row],[sold]]&lt;=10,"Low Sales",IF(FurnitureData[[#This Row],[sold]]&lt;=50,"Medium Sales","High Sales")))</f>
        <v>Medium Sales</v>
      </c>
      <c r="H1716" s="1">
        <f>IF(FurnitureData[[#This Row],[price]]&gt;0,FurnitureData[[#This Row],[sold]]/FurnitureData[[#This Row],[price]],0)</f>
        <v>4.9541284403669721</v>
      </c>
      <c r="I1716" s="1">
        <f>LEN(FurnitureData[[#This Row],[productTitle]])</f>
        <v>127</v>
      </c>
      <c r="J1716" s="1"/>
    </row>
    <row r="1717" spans="1:10" x14ac:dyDescent="0.3">
      <c r="A1717" s="1" t="s">
        <v>1588</v>
      </c>
      <c r="B1717" s="7">
        <v>22.97</v>
      </c>
      <c r="C1717" s="8">
        <v>12</v>
      </c>
      <c r="D1717" s="1" t="s">
        <v>5</v>
      </c>
      <c r="E1717" s="5">
        <f>FurnitureData[[#This Row],[price]]*FurnitureData[[#This Row],[sold]]</f>
        <v>275.64</v>
      </c>
      <c r="F1717" t="str">
        <f>IF(FurnitureData[[#This Row],[price]]&lt;50,"Under 50",IF(FurnitureData[[#This Row],[price]]&lt;100,"50-100",IF(FurnitureData[[#This Row],[price]]&lt;200,"100-200","Over 200")))</f>
        <v>Under 50</v>
      </c>
      <c r="G1717" t="str">
        <f>IF(FurnitureData[[#This Row],[sold]]=0,"No Sales",IF(FurnitureData[[#This Row],[sold]]&lt;=10,"Low Sales",IF(FurnitureData[[#This Row],[sold]]&lt;=50,"Medium Sales","High Sales")))</f>
        <v>Medium Sales</v>
      </c>
      <c r="H1717" s="1">
        <f>IF(FurnitureData[[#This Row],[price]]&gt;0,FurnitureData[[#This Row],[sold]]/FurnitureData[[#This Row],[price]],0)</f>
        <v>0.52242054854157605</v>
      </c>
      <c r="I1717" s="1">
        <f>LEN(FurnitureData[[#This Row],[productTitle]])</f>
        <v>127</v>
      </c>
      <c r="J1717" s="1"/>
    </row>
    <row r="1718" spans="1:10" x14ac:dyDescent="0.3">
      <c r="A1718" s="1" t="s">
        <v>1589</v>
      </c>
      <c r="B1718" s="7">
        <v>49.53</v>
      </c>
      <c r="C1718" s="8">
        <v>4</v>
      </c>
      <c r="D1718" s="1" t="s">
        <v>5</v>
      </c>
      <c r="E1718" s="5">
        <f>FurnitureData[[#This Row],[price]]*FurnitureData[[#This Row],[sold]]</f>
        <v>198.12</v>
      </c>
      <c r="F1718" t="str">
        <f>IF(FurnitureData[[#This Row],[price]]&lt;50,"Under 50",IF(FurnitureData[[#This Row],[price]]&lt;100,"50-100",IF(FurnitureData[[#This Row],[price]]&lt;200,"100-200","Over 200")))</f>
        <v>Under 50</v>
      </c>
      <c r="G1718" t="str">
        <f>IF(FurnitureData[[#This Row],[sold]]=0,"No Sales",IF(FurnitureData[[#This Row],[sold]]&lt;=10,"Low Sales",IF(FurnitureData[[#This Row],[sold]]&lt;=50,"Medium Sales","High Sales")))</f>
        <v>Low Sales</v>
      </c>
      <c r="H1718" s="1">
        <f>IF(FurnitureData[[#This Row],[price]]&gt;0,FurnitureData[[#This Row],[sold]]/FurnitureData[[#This Row],[price]],0)</f>
        <v>8.0759135877246105E-2</v>
      </c>
      <c r="I1718" s="1">
        <f>LEN(FurnitureData[[#This Row],[productTitle]])</f>
        <v>128</v>
      </c>
      <c r="J1718" s="1"/>
    </row>
    <row r="1719" spans="1:10" x14ac:dyDescent="0.3">
      <c r="A1719" s="1" t="s">
        <v>1590</v>
      </c>
      <c r="B1719" s="7">
        <v>56.15</v>
      </c>
      <c r="C1719" s="8">
        <v>3</v>
      </c>
      <c r="D1719" s="1" t="s">
        <v>1872</v>
      </c>
      <c r="E1719" s="5">
        <f>FurnitureData[[#This Row],[price]]*FurnitureData[[#This Row],[sold]]</f>
        <v>168.45</v>
      </c>
      <c r="F1719" t="str">
        <f>IF(FurnitureData[[#This Row],[price]]&lt;50,"Under 50",IF(FurnitureData[[#This Row],[price]]&lt;100,"50-100",IF(FurnitureData[[#This Row],[price]]&lt;200,"100-200","Over 200")))</f>
        <v>50-100</v>
      </c>
      <c r="G1719" t="str">
        <f>IF(FurnitureData[[#This Row],[sold]]=0,"No Sales",IF(FurnitureData[[#This Row],[sold]]&lt;=10,"Low Sales",IF(FurnitureData[[#This Row],[sold]]&lt;=50,"Medium Sales","High Sales")))</f>
        <v>Low Sales</v>
      </c>
      <c r="H1719" s="1">
        <f>IF(FurnitureData[[#This Row],[price]]&gt;0,FurnitureData[[#This Row],[sold]]/FurnitureData[[#This Row],[price]],0)</f>
        <v>5.3428317008014252E-2</v>
      </c>
      <c r="I1719" s="1">
        <f>LEN(FurnitureData[[#This Row],[productTitle]])</f>
        <v>127</v>
      </c>
      <c r="J1719" s="1"/>
    </row>
    <row r="1720" spans="1:10" x14ac:dyDescent="0.3">
      <c r="A1720" s="1" t="s">
        <v>1591</v>
      </c>
      <c r="B1720" s="7">
        <v>105.3</v>
      </c>
      <c r="C1720" s="8">
        <v>6</v>
      </c>
      <c r="D1720" s="1" t="s">
        <v>5</v>
      </c>
      <c r="E1720" s="5">
        <f>FurnitureData[[#This Row],[price]]*FurnitureData[[#This Row],[sold]]</f>
        <v>631.79999999999995</v>
      </c>
      <c r="F1720" t="str">
        <f>IF(FurnitureData[[#This Row],[price]]&lt;50,"Under 50",IF(FurnitureData[[#This Row],[price]]&lt;100,"50-100",IF(FurnitureData[[#This Row],[price]]&lt;200,"100-200","Over 200")))</f>
        <v>100-200</v>
      </c>
      <c r="G1720" t="str">
        <f>IF(FurnitureData[[#This Row],[sold]]=0,"No Sales",IF(FurnitureData[[#This Row],[sold]]&lt;=10,"Low Sales",IF(FurnitureData[[#This Row],[sold]]&lt;=50,"Medium Sales","High Sales")))</f>
        <v>Low Sales</v>
      </c>
      <c r="H1720" s="1">
        <f>IF(FurnitureData[[#This Row],[price]]&gt;0,FurnitureData[[#This Row],[sold]]/FurnitureData[[#This Row],[price]],0)</f>
        <v>5.6980056980056981E-2</v>
      </c>
      <c r="I1720" s="1">
        <f>LEN(FurnitureData[[#This Row],[productTitle]])</f>
        <v>100</v>
      </c>
      <c r="J1720" s="1"/>
    </row>
    <row r="1721" spans="1:10" x14ac:dyDescent="0.3">
      <c r="A1721" s="1" t="s">
        <v>1592</v>
      </c>
      <c r="B1721" s="7">
        <v>33.31</v>
      </c>
      <c r="C1721" s="8">
        <v>15</v>
      </c>
      <c r="D1721" s="1" t="s">
        <v>5</v>
      </c>
      <c r="E1721" s="5">
        <f>FurnitureData[[#This Row],[price]]*FurnitureData[[#This Row],[sold]]</f>
        <v>499.65000000000003</v>
      </c>
      <c r="F1721" t="str">
        <f>IF(FurnitureData[[#This Row],[price]]&lt;50,"Under 50",IF(FurnitureData[[#This Row],[price]]&lt;100,"50-100",IF(FurnitureData[[#This Row],[price]]&lt;200,"100-200","Over 200")))</f>
        <v>Under 50</v>
      </c>
      <c r="G1721" t="str">
        <f>IF(FurnitureData[[#This Row],[sold]]=0,"No Sales",IF(FurnitureData[[#This Row],[sold]]&lt;=10,"Low Sales",IF(FurnitureData[[#This Row],[sold]]&lt;=50,"Medium Sales","High Sales")))</f>
        <v>Medium Sales</v>
      </c>
      <c r="H1721" s="1">
        <f>IF(FurnitureData[[#This Row],[price]]&gt;0,FurnitureData[[#This Row],[sold]]/FurnitureData[[#This Row],[price]],0)</f>
        <v>0.45031522065445811</v>
      </c>
      <c r="I1721" s="1">
        <f>LEN(FurnitureData[[#This Row],[productTitle]])</f>
        <v>105</v>
      </c>
      <c r="J1721" s="1"/>
    </row>
    <row r="1722" spans="1:10" x14ac:dyDescent="0.3">
      <c r="A1722" s="1" t="s">
        <v>1593</v>
      </c>
      <c r="B1722" s="7">
        <v>118.88</v>
      </c>
      <c r="C1722" s="8">
        <v>3</v>
      </c>
      <c r="D1722" s="1" t="s">
        <v>5</v>
      </c>
      <c r="E1722" s="5">
        <f>FurnitureData[[#This Row],[price]]*FurnitureData[[#This Row],[sold]]</f>
        <v>356.64</v>
      </c>
      <c r="F1722" t="str">
        <f>IF(FurnitureData[[#This Row],[price]]&lt;50,"Under 50",IF(FurnitureData[[#This Row],[price]]&lt;100,"50-100",IF(FurnitureData[[#This Row],[price]]&lt;200,"100-200","Over 200")))</f>
        <v>100-200</v>
      </c>
      <c r="G1722" t="str">
        <f>IF(FurnitureData[[#This Row],[sold]]=0,"No Sales",IF(FurnitureData[[#This Row],[sold]]&lt;=10,"Low Sales",IF(FurnitureData[[#This Row],[sold]]&lt;=50,"Medium Sales","High Sales")))</f>
        <v>Low Sales</v>
      </c>
      <c r="H1722" s="1">
        <f>IF(FurnitureData[[#This Row],[price]]&gt;0,FurnitureData[[#This Row],[sold]]/FurnitureData[[#This Row],[price]],0)</f>
        <v>2.5235531628532974E-2</v>
      </c>
      <c r="I1722" s="1">
        <f>LEN(FurnitureData[[#This Row],[productTitle]])</f>
        <v>83</v>
      </c>
      <c r="J1722" s="1"/>
    </row>
    <row r="1723" spans="1:10" x14ac:dyDescent="0.3">
      <c r="A1723" s="1" t="s">
        <v>1594</v>
      </c>
      <c r="B1723" s="7">
        <v>150.84</v>
      </c>
      <c r="C1723" s="8">
        <v>5</v>
      </c>
      <c r="D1723" s="1" t="s">
        <v>5</v>
      </c>
      <c r="E1723" s="5">
        <f>FurnitureData[[#This Row],[price]]*FurnitureData[[#This Row],[sold]]</f>
        <v>754.2</v>
      </c>
      <c r="F1723" t="str">
        <f>IF(FurnitureData[[#This Row],[price]]&lt;50,"Under 50",IF(FurnitureData[[#This Row],[price]]&lt;100,"50-100",IF(FurnitureData[[#This Row],[price]]&lt;200,"100-200","Over 200")))</f>
        <v>100-200</v>
      </c>
      <c r="G1723" t="str">
        <f>IF(FurnitureData[[#This Row],[sold]]=0,"No Sales",IF(FurnitureData[[#This Row],[sold]]&lt;=10,"Low Sales",IF(FurnitureData[[#This Row],[sold]]&lt;=50,"Medium Sales","High Sales")))</f>
        <v>Low Sales</v>
      </c>
      <c r="H1723" s="1">
        <f>IF(FurnitureData[[#This Row],[price]]&gt;0,FurnitureData[[#This Row],[sold]]/FurnitureData[[#This Row],[price]],0)</f>
        <v>3.3147706178732431E-2</v>
      </c>
      <c r="I1723" s="1">
        <f>LEN(FurnitureData[[#This Row],[productTitle]])</f>
        <v>122</v>
      </c>
      <c r="J1723" s="1"/>
    </row>
    <row r="1724" spans="1:10" x14ac:dyDescent="0.3">
      <c r="A1724" s="1" t="s">
        <v>1595</v>
      </c>
      <c r="B1724" s="7">
        <v>27.93</v>
      </c>
      <c r="C1724" s="8">
        <v>1</v>
      </c>
      <c r="D1724" s="1" t="s">
        <v>1873</v>
      </c>
      <c r="E1724" s="5">
        <f>FurnitureData[[#This Row],[price]]*FurnitureData[[#This Row],[sold]]</f>
        <v>27.93</v>
      </c>
      <c r="F1724" t="str">
        <f>IF(FurnitureData[[#This Row],[price]]&lt;50,"Under 50",IF(FurnitureData[[#This Row],[price]]&lt;100,"50-100",IF(FurnitureData[[#This Row],[price]]&lt;200,"100-200","Over 200")))</f>
        <v>Under 50</v>
      </c>
      <c r="G1724" t="str">
        <f>IF(FurnitureData[[#This Row],[sold]]=0,"No Sales",IF(FurnitureData[[#This Row],[sold]]&lt;=10,"Low Sales",IF(FurnitureData[[#This Row],[sold]]&lt;=50,"Medium Sales","High Sales")))</f>
        <v>Low Sales</v>
      </c>
      <c r="H1724" s="1">
        <f>IF(FurnitureData[[#This Row],[price]]&gt;0,FurnitureData[[#This Row],[sold]]/FurnitureData[[#This Row],[price]],0)</f>
        <v>3.580379520229144E-2</v>
      </c>
      <c r="I1724" s="1">
        <f>LEN(FurnitureData[[#This Row],[productTitle]])</f>
        <v>116</v>
      </c>
      <c r="J1724" s="1"/>
    </row>
    <row r="1725" spans="1:10" x14ac:dyDescent="0.3">
      <c r="A1725" s="1" t="s">
        <v>1596</v>
      </c>
      <c r="B1725" s="7">
        <v>76.64</v>
      </c>
      <c r="C1725" s="8">
        <v>21</v>
      </c>
      <c r="D1725" s="1" t="s">
        <v>5</v>
      </c>
      <c r="E1725" s="5">
        <f>FurnitureData[[#This Row],[price]]*FurnitureData[[#This Row],[sold]]</f>
        <v>1609.44</v>
      </c>
      <c r="F1725" t="str">
        <f>IF(FurnitureData[[#This Row],[price]]&lt;50,"Under 50",IF(FurnitureData[[#This Row],[price]]&lt;100,"50-100",IF(FurnitureData[[#This Row],[price]]&lt;200,"100-200","Over 200")))</f>
        <v>50-100</v>
      </c>
      <c r="G1725" t="str">
        <f>IF(FurnitureData[[#This Row],[sold]]=0,"No Sales",IF(FurnitureData[[#This Row],[sold]]&lt;=10,"Low Sales",IF(FurnitureData[[#This Row],[sold]]&lt;=50,"Medium Sales","High Sales")))</f>
        <v>Medium Sales</v>
      </c>
      <c r="H1725" s="1">
        <f>IF(FurnitureData[[#This Row],[price]]&gt;0,FurnitureData[[#This Row],[sold]]/FurnitureData[[#This Row],[price]],0)</f>
        <v>0.27400835073068891</v>
      </c>
      <c r="I1725" s="1">
        <f>LEN(FurnitureData[[#This Row],[productTitle]])</f>
        <v>125</v>
      </c>
      <c r="J1725" s="1"/>
    </row>
    <row r="1726" spans="1:10" x14ac:dyDescent="0.3">
      <c r="A1726" s="1" t="s">
        <v>1597</v>
      </c>
      <c r="B1726" s="7">
        <v>7.76</v>
      </c>
      <c r="C1726" s="8">
        <v>10</v>
      </c>
      <c r="D1726" s="1" t="s">
        <v>5</v>
      </c>
      <c r="E1726" s="5">
        <f>FurnitureData[[#This Row],[price]]*FurnitureData[[#This Row],[sold]]</f>
        <v>77.599999999999994</v>
      </c>
      <c r="F1726" t="str">
        <f>IF(FurnitureData[[#This Row],[price]]&lt;50,"Under 50",IF(FurnitureData[[#This Row],[price]]&lt;100,"50-100",IF(FurnitureData[[#This Row],[price]]&lt;200,"100-200","Over 200")))</f>
        <v>Under 50</v>
      </c>
      <c r="G1726" t="str">
        <f>IF(FurnitureData[[#This Row],[sold]]=0,"No Sales",IF(FurnitureData[[#This Row],[sold]]&lt;=10,"Low Sales",IF(FurnitureData[[#This Row],[sold]]&lt;=50,"Medium Sales","High Sales")))</f>
        <v>Low Sales</v>
      </c>
      <c r="H1726" s="1">
        <f>IF(FurnitureData[[#This Row],[price]]&gt;0,FurnitureData[[#This Row],[sold]]/FurnitureData[[#This Row],[price]],0)</f>
        <v>1.2886597938144331</v>
      </c>
      <c r="I1726" s="1">
        <f>LEN(FurnitureData[[#This Row],[productTitle]])</f>
        <v>127</v>
      </c>
      <c r="J1726" s="1"/>
    </row>
    <row r="1727" spans="1:10" x14ac:dyDescent="0.3">
      <c r="A1727" s="1" t="s">
        <v>1598</v>
      </c>
      <c r="B1727" s="7">
        <v>9.02</v>
      </c>
      <c r="C1727" s="8">
        <v>24</v>
      </c>
      <c r="D1727" s="1" t="s">
        <v>5</v>
      </c>
      <c r="E1727" s="5">
        <f>FurnitureData[[#This Row],[price]]*FurnitureData[[#This Row],[sold]]</f>
        <v>216.48</v>
      </c>
      <c r="F1727" t="str">
        <f>IF(FurnitureData[[#This Row],[price]]&lt;50,"Under 50",IF(FurnitureData[[#This Row],[price]]&lt;100,"50-100",IF(FurnitureData[[#This Row],[price]]&lt;200,"100-200","Over 200")))</f>
        <v>Under 50</v>
      </c>
      <c r="G1727" t="str">
        <f>IF(FurnitureData[[#This Row],[sold]]=0,"No Sales",IF(FurnitureData[[#This Row],[sold]]&lt;=10,"Low Sales",IF(FurnitureData[[#This Row],[sold]]&lt;=50,"Medium Sales","High Sales")))</f>
        <v>Medium Sales</v>
      </c>
      <c r="H1727" s="1">
        <f>IF(FurnitureData[[#This Row],[price]]&gt;0,FurnitureData[[#This Row],[sold]]/FurnitureData[[#This Row],[price]],0)</f>
        <v>2.6607538802660757</v>
      </c>
      <c r="I1727" s="1">
        <f>LEN(FurnitureData[[#This Row],[productTitle]])</f>
        <v>128</v>
      </c>
      <c r="J1727" s="1"/>
    </row>
    <row r="1728" spans="1:10" x14ac:dyDescent="0.3">
      <c r="A1728" s="1" t="s">
        <v>1599</v>
      </c>
      <c r="B1728" s="7">
        <v>172.54</v>
      </c>
      <c r="C1728" s="8">
        <v>25</v>
      </c>
      <c r="D1728" s="1" t="s">
        <v>5</v>
      </c>
      <c r="E1728" s="5">
        <f>FurnitureData[[#This Row],[price]]*FurnitureData[[#This Row],[sold]]</f>
        <v>4313.5</v>
      </c>
      <c r="F1728" t="str">
        <f>IF(FurnitureData[[#This Row],[price]]&lt;50,"Under 50",IF(FurnitureData[[#This Row],[price]]&lt;100,"50-100",IF(FurnitureData[[#This Row],[price]]&lt;200,"100-200","Over 200")))</f>
        <v>100-200</v>
      </c>
      <c r="G1728" t="str">
        <f>IF(FurnitureData[[#This Row],[sold]]=0,"No Sales",IF(FurnitureData[[#This Row],[sold]]&lt;=10,"Low Sales",IF(FurnitureData[[#This Row],[sold]]&lt;=50,"Medium Sales","High Sales")))</f>
        <v>Medium Sales</v>
      </c>
      <c r="H1728" s="1">
        <f>IF(FurnitureData[[#This Row],[price]]&gt;0,FurnitureData[[#This Row],[sold]]/FurnitureData[[#This Row],[price]],0)</f>
        <v>0.14489393763764924</v>
      </c>
      <c r="I1728" s="1">
        <f>LEN(FurnitureData[[#This Row],[productTitle]])</f>
        <v>123</v>
      </c>
      <c r="J1728" s="1"/>
    </row>
    <row r="1729" spans="1:10" x14ac:dyDescent="0.3">
      <c r="A1729" s="1" t="s">
        <v>1600</v>
      </c>
      <c r="B1729" s="7">
        <v>32.700000000000003</v>
      </c>
      <c r="C1729" s="8">
        <v>9</v>
      </c>
      <c r="D1729" s="1" t="s">
        <v>5</v>
      </c>
      <c r="E1729" s="5">
        <f>FurnitureData[[#This Row],[price]]*FurnitureData[[#This Row],[sold]]</f>
        <v>294.3</v>
      </c>
      <c r="F1729" t="str">
        <f>IF(FurnitureData[[#This Row],[price]]&lt;50,"Under 50",IF(FurnitureData[[#This Row],[price]]&lt;100,"50-100",IF(FurnitureData[[#This Row],[price]]&lt;200,"100-200","Over 200")))</f>
        <v>Under 50</v>
      </c>
      <c r="G1729" t="str">
        <f>IF(FurnitureData[[#This Row],[sold]]=0,"No Sales",IF(FurnitureData[[#This Row],[sold]]&lt;=10,"Low Sales",IF(FurnitureData[[#This Row],[sold]]&lt;=50,"Medium Sales","High Sales")))</f>
        <v>Low Sales</v>
      </c>
      <c r="H1729" s="1">
        <f>IF(FurnitureData[[#This Row],[price]]&gt;0,FurnitureData[[#This Row],[sold]]/FurnitureData[[#This Row],[price]],0)</f>
        <v>0.2752293577981651</v>
      </c>
      <c r="I1729" s="1">
        <f>LEN(FurnitureData[[#This Row],[productTitle]])</f>
        <v>126</v>
      </c>
      <c r="J1729" s="1"/>
    </row>
    <row r="1730" spans="1:10" x14ac:dyDescent="0.3">
      <c r="A1730" s="1" t="s">
        <v>1601</v>
      </c>
      <c r="B1730" s="7">
        <v>14.9</v>
      </c>
      <c r="C1730" s="8">
        <v>29</v>
      </c>
      <c r="D1730" s="1" t="s">
        <v>1874</v>
      </c>
      <c r="E1730" s="5">
        <f>FurnitureData[[#This Row],[price]]*FurnitureData[[#This Row],[sold]]</f>
        <v>432.1</v>
      </c>
      <c r="F1730" t="str">
        <f>IF(FurnitureData[[#This Row],[price]]&lt;50,"Under 50",IF(FurnitureData[[#This Row],[price]]&lt;100,"50-100",IF(FurnitureData[[#This Row],[price]]&lt;200,"100-200","Over 200")))</f>
        <v>Under 50</v>
      </c>
      <c r="G1730" t="str">
        <f>IF(FurnitureData[[#This Row],[sold]]=0,"No Sales",IF(FurnitureData[[#This Row],[sold]]&lt;=10,"Low Sales",IF(FurnitureData[[#This Row],[sold]]&lt;=50,"Medium Sales","High Sales")))</f>
        <v>Medium Sales</v>
      </c>
      <c r="H1730" s="1">
        <f>IF(FurnitureData[[#This Row],[price]]&gt;0,FurnitureData[[#This Row],[sold]]/FurnitureData[[#This Row],[price]],0)</f>
        <v>1.9463087248322146</v>
      </c>
      <c r="I1730" s="1">
        <f>LEN(FurnitureData[[#This Row],[productTitle]])</f>
        <v>124</v>
      </c>
      <c r="J1730" s="1"/>
    </row>
    <row r="1731" spans="1:10" x14ac:dyDescent="0.3">
      <c r="A1731" s="1" t="s">
        <v>1602</v>
      </c>
      <c r="B1731" s="7">
        <v>353.43</v>
      </c>
      <c r="C1731" s="8">
        <v>2</v>
      </c>
      <c r="D1731" s="1" t="s">
        <v>5</v>
      </c>
      <c r="E1731" s="5">
        <f>FurnitureData[[#This Row],[price]]*FurnitureData[[#This Row],[sold]]</f>
        <v>706.86</v>
      </c>
      <c r="F1731" t="str">
        <f>IF(FurnitureData[[#This Row],[price]]&lt;50,"Under 50",IF(FurnitureData[[#This Row],[price]]&lt;100,"50-100",IF(FurnitureData[[#This Row],[price]]&lt;200,"100-200","Over 200")))</f>
        <v>Over 200</v>
      </c>
      <c r="G1731" t="str">
        <f>IF(FurnitureData[[#This Row],[sold]]=0,"No Sales",IF(FurnitureData[[#This Row],[sold]]&lt;=10,"Low Sales",IF(FurnitureData[[#This Row],[sold]]&lt;=50,"Medium Sales","High Sales")))</f>
        <v>Low Sales</v>
      </c>
      <c r="H1731" s="1">
        <f>IF(FurnitureData[[#This Row],[price]]&gt;0,FurnitureData[[#This Row],[sold]]/FurnitureData[[#This Row],[price]],0)</f>
        <v>5.658829188240953E-3</v>
      </c>
      <c r="I1731" s="1">
        <f>LEN(FurnitureData[[#This Row],[productTitle]])</f>
        <v>128</v>
      </c>
      <c r="J1731" s="1"/>
    </row>
    <row r="1732" spans="1:10" x14ac:dyDescent="0.3">
      <c r="A1732" s="1" t="s">
        <v>1603</v>
      </c>
      <c r="B1732" s="7">
        <v>55.99</v>
      </c>
      <c r="C1732" s="8">
        <v>42</v>
      </c>
      <c r="D1732" s="1" t="s">
        <v>5</v>
      </c>
      <c r="E1732" s="5">
        <f>FurnitureData[[#This Row],[price]]*FurnitureData[[#This Row],[sold]]</f>
        <v>2351.58</v>
      </c>
      <c r="F1732" t="str">
        <f>IF(FurnitureData[[#This Row],[price]]&lt;50,"Under 50",IF(FurnitureData[[#This Row],[price]]&lt;100,"50-100",IF(FurnitureData[[#This Row],[price]]&lt;200,"100-200","Over 200")))</f>
        <v>50-100</v>
      </c>
      <c r="G1732" t="str">
        <f>IF(FurnitureData[[#This Row],[sold]]=0,"No Sales",IF(FurnitureData[[#This Row],[sold]]&lt;=10,"Low Sales",IF(FurnitureData[[#This Row],[sold]]&lt;=50,"Medium Sales","High Sales")))</f>
        <v>Medium Sales</v>
      </c>
      <c r="H1732" s="1">
        <f>IF(FurnitureData[[#This Row],[price]]&gt;0,FurnitureData[[#This Row],[sold]]/FurnitureData[[#This Row],[price]],0)</f>
        <v>0.75013395249151626</v>
      </c>
      <c r="I1732" s="1">
        <f>LEN(FurnitureData[[#This Row],[productTitle]])</f>
        <v>78</v>
      </c>
      <c r="J1732" s="1"/>
    </row>
    <row r="1733" spans="1:10" x14ac:dyDescent="0.3">
      <c r="A1733" s="1" t="s">
        <v>1604</v>
      </c>
      <c r="B1733" s="7">
        <v>47.07</v>
      </c>
      <c r="C1733" s="8">
        <v>1</v>
      </c>
      <c r="D1733" s="1" t="s">
        <v>5</v>
      </c>
      <c r="E1733" s="5">
        <f>FurnitureData[[#This Row],[price]]*FurnitureData[[#This Row],[sold]]</f>
        <v>47.07</v>
      </c>
      <c r="F1733" t="str">
        <f>IF(FurnitureData[[#This Row],[price]]&lt;50,"Under 50",IF(FurnitureData[[#This Row],[price]]&lt;100,"50-100",IF(FurnitureData[[#This Row],[price]]&lt;200,"100-200","Over 200")))</f>
        <v>Under 50</v>
      </c>
      <c r="G1733" t="str">
        <f>IF(FurnitureData[[#This Row],[sold]]=0,"No Sales",IF(FurnitureData[[#This Row],[sold]]&lt;=10,"Low Sales",IF(FurnitureData[[#This Row],[sold]]&lt;=50,"Medium Sales","High Sales")))</f>
        <v>Low Sales</v>
      </c>
      <c r="H1733" s="1">
        <f>IF(FurnitureData[[#This Row],[price]]&gt;0,FurnitureData[[#This Row],[sold]]/FurnitureData[[#This Row],[price]],0)</f>
        <v>2.1244954323348206E-2</v>
      </c>
      <c r="I1733" s="1">
        <f>LEN(FurnitureData[[#This Row],[productTitle]])</f>
        <v>124</v>
      </c>
      <c r="J1733" s="1"/>
    </row>
    <row r="1734" spans="1:10" x14ac:dyDescent="0.3">
      <c r="A1734" s="1" t="s">
        <v>1605</v>
      </c>
      <c r="B1734" s="7">
        <v>74.92</v>
      </c>
      <c r="C1734" s="8">
        <v>4</v>
      </c>
      <c r="D1734" s="1" t="s">
        <v>5</v>
      </c>
      <c r="E1734" s="5">
        <f>FurnitureData[[#This Row],[price]]*FurnitureData[[#This Row],[sold]]</f>
        <v>299.68</v>
      </c>
      <c r="F1734" t="str">
        <f>IF(FurnitureData[[#This Row],[price]]&lt;50,"Under 50",IF(FurnitureData[[#This Row],[price]]&lt;100,"50-100",IF(FurnitureData[[#This Row],[price]]&lt;200,"100-200","Over 200")))</f>
        <v>50-100</v>
      </c>
      <c r="G1734" t="str">
        <f>IF(FurnitureData[[#This Row],[sold]]=0,"No Sales",IF(FurnitureData[[#This Row],[sold]]&lt;=10,"Low Sales",IF(FurnitureData[[#This Row],[sold]]&lt;=50,"Medium Sales","High Sales")))</f>
        <v>Low Sales</v>
      </c>
      <c r="H1734" s="1">
        <f>IF(FurnitureData[[#This Row],[price]]&gt;0,FurnitureData[[#This Row],[sold]]/FurnitureData[[#This Row],[price]],0)</f>
        <v>5.3390282968499729E-2</v>
      </c>
      <c r="I1734" s="1">
        <f>LEN(FurnitureData[[#This Row],[productTitle]])</f>
        <v>121</v>
      </c>
      <c r="J1734" s="1"/>
    </row>
    <row r="1735" spans="1:10" x14ac:dyDescent="0.3">
      <c r="A1735" s="1" t="s">
        <v>1606</v>
      </c>
      <c r="B1735" s="7">
        <v>6.74</v>
      </c>
      <c r="C1735" s="8">
        <v>137</v>
      </c>
      <c r="D1735" s="1" t="s">
        <v>5</v>
      </c>
      <c r="E1735" s="5">
        <f>FurnitureData[[#This Row],[price]]*FurnitureData[[#This Row],[sold]]</f>
        <v>923.38</v>
      </c>
      <c r="F1735" t="str">
        <f>IF(FurnitureData[[#This Row],[price]]&lt;50,"Under 50",IF(FurnitureData[[#This Row],[price]]&lt;100,"50-100",IF(FurnitureData[[#This Row],[price]]&lt;200,"100-200","Over 200")))</f>
        <v>Under 50</v>
      </c>
      <c r="G1735" t="str">
        <f>IF(FurnitureData[[#This Row],[sold]]=0,"No Sales",IF(FurnitureData[[#This Row],[sold]]&lt;=10,"Low Sales",IF(FurnitureData[[#This Row],[sold]]&lt;=50,"Medium Sales","High Sales")))</f>
        <v>High Sales</v>
      </c>
      <c r="H1735" s="1">
        <f>IF(FurnitureData[[#This Row],[price]]&gt;0,FurnitureData[[#This Row],[sold]]/FurnitureData[[#This Row],[price]],0)</f>
        <v>20.326409495548962</v>
      </c>
      <c r="I1735" s="1">
        <f>LEN(FurnitureData[[#This Row],[productTitle]])</f>
        <v>102</v>
      </c>
      <c r="J1735" s="1"/>
    </row>
    <row r="1736" spans="1:10" x14ac:dyDescent="0.3">
      <c r="A1736" s="1" t="s">
        <v>1607</v>
      </c>
      <c r="B1736" s="7">
        <v>32.6</v>
      </c>
      <c r="C1736" s="8">
        <v>4</v>
      </c>
      <c r="D1736" s="1" t="s">
        <v>5</v>
      </c>
      <c r="E1736" s="5">
        <f>FurnitureData[[#This Row],[price]]*FurnitureData[[#This Row],[sold]]</f>
        <v>130.4</v>
      </c>
      <c r="F1736" t="str">
        <f>IF(FurnitureData[[#This Row],[price]]&lt;50,"Under 50",IF(FurnitureData[[#This Row],[price]]&lt;100,"50-100",IF(FurnitureData[[#This Row],[price]]&lt;200,"100-200","Over 200")))</f>
        <v>Under 50</v>
      </c>
      <c r="G1736" t="str">
        <f>IF(FurnitureData[[#This Row],[sold]]=0,"No Sales",IF(FurnitureData[[#This Row],[sold]]&lt;=10,"Low Sales",IF(FurnitureData[[#This Row],[sold]]&lt;=50,"Medium Sales","High Sales")))</f>
        <v>Low Sales</v>
      </c>
      <c r="H1736" s="1">
        <f>IF(FurnitureData[[#This Row],[price]]&gt;0,FurnitureData[[#This Row],[sold]]/FurnitureData[[#This Row],[price]],0)</f>
        <v>0.12269938650306748</v>
      </c>
      <c r="I1736" s="1">
        <f>LEN(FurnitureData[[#This Row],[productTitle]])</f>
        <v>117</v>
      </c>
      <c r="J1736" s="1"/>
    </row>
    <row r="1737" spans="1:10" x14ac:dyDescent="0.3">
      <c r="A1737" s="1" t="s">
        <v>1608</v>
      </c>
      <c r="B1737" s="7">
        <v>58.55</v>
      </c>
      <c r="C1737" s="8">
        <v>2</v>
      </c>
      <c r="D1737" s="1" t="s">
        <v>5</v>
      </c>
      <c r="E1737" s="5">
        <f>FurnitureData[[#This Row],[price]]*FurnitureData[[#This Row],[sold]]</f>
        <v>117.1</v>
      </c>
      <c r="F1737" t="str">
        <f>IF(FurnitureData[[#This Row],[price]]&lt;50,"Under 50",IF(FurnitureData[[#This Row],[price]]&lt;100,"50-100",IF(FurnitureData[[#This Row],[price]]&lt;200,"100-200","Over 200")))</f>
        <v>50-100</v>
      </c>
      <c r="G1737" t="str">
        <f>IF(FurnitureData[[#This Row],[sold]]=0,"No Sales",IF(FurnitureData[[#This Row],[sold]]&lt;=10,"Low Sales",IF(FurnitureData[[#This Row],[sold]]&lt;=50,"Medium Sales","High Sales")))</f>
        <v>Low Sales</v>
      </c>
      <c r="H1737" s="1">
        <f>IF(FurnitureData[[#This Row],[price]]&gt;0,FurnitureData[[#This Row],[sold]]/FurnitureData[[#This Row],[price]],0)</f>
        <v>3.4158838599487616E-2</v>
      </c>
      <c r="I1737" s="1">
        <f>LEN(FurnitureData[[#This Row],[productTitle]])</f>
        <v>127</v>
      </c>
      <c r="J1737" s="1"/>
    </row>
    <row r="1738" spans="1:10" x14ac:dyDescent="0.3">
      <c r="A1738" s="1" t="s">
        <v>1609</v>
      </c>
      <c r="B1738" s="7">
        <v>35.24</v>
      </c>
      <c r="C1738" s="8">
        <v>3</v>
      </c>
      <c r="D1738" s="1" t="s">
        <v>5</v>
      </c>
      <c r="E1738" s="5">
        <f>FurnitureData[[#This Row],[price]]*FurnitureData[[#This Row],[sold]]</f>
        <v>105.72</v>
      </c>
      <c r="F1738" t="str">
        <f>IF(FurnitureData[[#This Row],[price]]&lt;50,"Under 50",IF(FurnitureData[[#This Row],[price]]&lt;100,"50-100",IF(FurnitureData[[#This Row],[price]]&lt;200,"100-200","Over 200")))</f>
        <v>Under 50</v>
      </c>
      <c r="G1738" t="str">
        <f>IF(FurnitureData[[#This Row],[sold]]=0,"No Sales",IF(FurnitureData[[#This Row],[sold]]&lt;=10,"Low Sales",IF(FurnitureData[[#This Row],[sold]]&lt;=50,"Medium Sales","High Sales")))</f>
        <v>Low Sales</v>
      </c>
      <c r="H1738" s="1">
        <f>IF(FurnitureData[[#This Row],[price]]&gt;0,FurnitureData[[#This Row],[sold]]/FurnitureData[[#This Row],[price]],0)</f>
        <v>8.5130533484676502E-2</v>
      </c>
      <c r="I1738" s="1">
        <f>LEN(FurnitureData[[#This Row],[productTitle]])</f>
        <v>125</v>
      </c>
      <c r="J1738" s="1"/>
    </row>
    <row r="1739" spans="1:10" x14ac:dyDescent="0.3">
      <c r="A1739" s="1" t="s">
        <v>1610</v>
      </c>
      <c r="B1739" s="7">
        <v>64.349999999999994</v>
      </c>
      <c r="C1739" s="8">
        <v>10</v>
      </c>
      <c r="D1739" s="1" t="s">
        <v>5</v>
      </c>
      <c r="E1739" s="5">
        <f>FurnitureData[[#This Row],[price]]*FurnitureData[[#This Row],[sold]]</f>
        <v>643.5</v>
      </c>
      <c r="F1739" t="str">
        <f>IF(FurnitureData[[#This Row],[price]]&lt;50,"Under 50",IF(FurnitureData[[#This Row],[price]]&lt;100,"50-100",IF(FurnitureData[[#This Row],[price]]&lt;200,"100-200","Over 200")))</f>
        <v>50-100</v>
      </c>
      <c r="G1739" t="str">
        <f>IF(FurnitureData[[#This Row],[sold]]=0,"No Sales",IF(FurnitureData[[#This Row],[sold]]&lt;=10,"Low Sales",IF(FurnitureData[[#This Row],[sold]]&lt;=50,"Medium Sales","High Sales")))</f>
        <v>Low Sales</v>
      </c>
      <c r="H1739" s="1">
        <f>IF(FurnitureData[[#This Row],[price]]&gt;0,FurnitureData[[#This Row],[sold]]/FurnitureData[[#This Row],[price]],0)</f>
        <v>0.15540015540015542</v>
      </c>
      <c r="I1739" s="1">
        <f>LEN(FurnitureData[[#This Row],[productTitle]])</f>
        <v>105</v>
      </c>
      <c r="J1739" s="1"/>
    </row>
    <row r="1740" spans="1:10" x14ac:dyDescent="0.3">
      <c r="A1740" s="1" t="s">
        <v>1611</v>
      </c>
      <c r="B1740" s="7">
        <v>59.43</v>
      </c>
      <c r="C1740" s="8">
        <v>3</v>
      </c>
      <c r="D1740" s="1" t="s">
        <v>5</v>
      </c>
      <c r="E1740" s="5">
        <f>FurnitureData[[#This Row],[price]]*FurnitureData[[#This Row],[sold]]</f>
        <v>178.29</v>
      </c>
      <c r="F1740" t="str">
        <f>IF(FurnitureData[[#This Row],[price]]&lt;50,"Under 50",IF(FurnitureData[[#This Row],[price]]&lt;100,"50-100",IF(FurnitureData[[#This Row],[price]]&lt;200,"100-200","Over 200")))</f>
        <v>50-100</v>
      </c>
      <c r="G1740" t="str">
        <f>IF(FurnitureData[[#This Row],[sold]]=0,"No Sales",IF(FurnitureData[[#This Row],[sold]]&lt;=10,"Low Sales",IF(FurnitureData[[#This Row],[sold]]&lt;=50,"Medium Sales","High Sales")))</f>
        <v>Low Sales</v>
      </c>
      <c r="H1740" s="1">
        <f>IF(FurnitureData[[#This Row],[price]]&gt;0,FurnitureData[[#This Row],[sold]]/FurnitureData[[#This Row],[price]],0)</f>
        <v>5.047955577990914E-2</v>
      </c>
      <c r="I1740" s="1">
        <f>LEN(FurnitureData[[#This Row],[productTitle]])</f>
        <v>62</v>
      </c>
      <c r="J1740" s="1"/>
    </row>
    <row r="1741" spans="1:10" x14ac:dyDescent="0.3">
      <c r="A1741" s="1" t="s">
        <v>1612</v>
      </c>
      <c r="B1741" s="7">
        <v>102.05</v>
      </c>
      <c r="C1741" s="8">
        <v>8</v>
      </c>
      <c r="D1741" s="1" t="s">
        <v>1875</v>
      </c>
      <c r="E1741" s="5">
        <f>FurnitureData[[#This Row],[price]]*FurnitureData[[#This Row],[sold]]</f>
        <v>816.4</v>
      </c>
      <c r="F1741" t="str">
        <f>IF(FurnitureData[[#This Row],[price]]&lt;50,"Under 50",IF(FurnitureData[[#This Row],[price]]&lt;100,"50-100",IF(FurnitureData[[#This Row],[price]]&lt;200,"100-200","Over 200")))</f>
        <v>100-200</v>
      </c>
      <c r="G1741" t="str">
        <f>IF(FurnitureData[[#This Row],[sold]]=0,"No Sales",IF(FurnitureData[[#This Row],[sold]]&lt;=10,"Low Sales",IF(FurnitureData[[#This Row],[sold]]&lt;=50,"Medium Sales","High Sales")))</f>
        <v>Low Sales</v>
      </c>
      <c r="H1741" s="1">
        <f>IF(FurnitureData[[#This Row],[price]]&gt;0,FurnitureData[[#This Row],[sold]]/FurnitureData[[#This Row],[price]],0)</f>
        <v>7.839294463498285E-2</v>
      </c>
      <c r="I1741" s="1">
        <f>LEN(FurnitureData[[#This Row],[productTitle]])</f>
        <v>127</v>
      </c>
      <c r="J1741" s="1"/>
    </row>
    <row r="1742" spans="1:10" x14ac:dyDescent="0.3">
      <c r="A1742" s="1" t="s">
        <v>1613</v>
      </c>
      <c r="B1742" s="7">
        <v>9.09</v>
      </c>
      <c r="C1742" s="8">
        <v>2</v>
      </c>
      <c r="D1742" s="1" t="s">
        <v>5</v>
      </c>
      <c r="E1742" s="5">
        <f>FurnitureData[[#This Row],[price]]*FurnitureData[[#This Row],[sold]]</f>
        <v>18.18</v>
      </c>
      <c r="F1742" t="str">
        <f>IF(FurnitureData[[#This Row],[price]]&lt;50,"Under 50",IF(FurnitureData[[#This Row],[price]]&lt;100,"50-100",IF(FurnitureData[[#This Row],[price]]&lt;200,"100-200","Over 200")))</f>
        <v>Under 50</v>
      </c>
      <c r="G1742" t="str">
        <f>IF(FurnitureData[[#This Row],[sold]]=0,"No Sales",IF(FurnitureData[[#This Row],[sold]]&lt;=10,"Low Sales",IF(FurnitureData[[#This Row],[sold]]&lt;=50,"Medium Sales","High Sales")))</f>
        <v>Low Sales</v>
      </c>
      <c r="H1742" s="1">
        <f>IF(FurnitureData[[#This Row],[price]]&gt;0,FurnitureData[[#This Row],[sold]]/FurnitureData[[#This Row],[price]],0)</f>
        <v>0.22002200220022003</v>
      </c>
      <c r="I1742" s="1">
        <f>LEN(FurnitureData[[#This Row],[productTitle]])</f>
        <v>120</v>
      </c>
      <c r="J1742" s="1"/>
    </row>
    <row r="1743" spans="1:10" x14ac:dyDescent="0.3">
      <c r="A1743" s="1" t="s">
        <v>1491</v>
      </c>
      <c r="B1743" s="7">
        <v>20.87</v>
      </c>
      <c r="C1743" s="8">
        <v>56</v>
      </c>
      <c r="D1743" s="1" t="s">
        <v>5</v>
      </c>
      <c r="E1743" s="5">
        <f>FurnitureData[[#This Row],[price]]*FurnitureData[[#This Row],[sold]]</f>
        <v>1168.72</v>
      </c>
      <c r="F1743" t="str">
        <f>IF(FurnitureData[[#This Row],[price]]&lt;50,"Under 50",IF(FurnitureData[[#This Row],[price]]&lt;100,"50-100",IF(FurnitureData[[#This Row],[price]]&lt;200,"100-200","Over 200")))</f>
        <v>Under 50</v>
      </c>
      <c r="G1743" t="str">
        <f>IF(FurnitureData[[#This Row],[sold]]=0,"No Sales",IF(FurnitureData[[#This Row],[sold]]&lt;=10,"Low Sales",IF(FurnitureData[[#This Row],[sold]]&lt;=50,"Medium Sales","High Sales")))</f>
        <v>High Sales</v>
      </c>
      <c r="H1743" s="1">
        <f>IF(FurnitureData[[#This Row],[price]]&gt;0,FurnitureData[[#This Row],[sold]]/FurnitureData[[#This Row],[price]],0)</f>
        <v>2.6832774317201724</v>
      </c>
      <c r="I1743" s="1">
        <f>LEN(FurnitureData[[#This Row],[productTitle]])</f>
        <v>128</v>
      </c>
      <c r="J1743" s="1"/>
    </row>
    <row r="1744" spans="1:10" x14ac:dyDescent="0.3">
      <c r="A1744" s="1" t="s">
        <v>1614</v>
      </c>
      <c r="B1744" s="7">
        <v>18.54</v>
      </c>
      <c r="C1744" s="8">
        <v>7</v>
      </c>
      <c r="D1744" s="1" t="s">
        <v>5</v>
      </c>
      <c r="E1744" s="5">
        <f>FurnitureData[[#This Row],[price]]*FurnitureData[[#This Row],[sold]]</f>
        <v>129.78</v>
      </c>
      <c r="F1744" t="str">
        <f>IF(FurnitureData[[#This Row],[price]]&lt;50,"Under 50",IF(FurnitureData[[#This Row],[price]]&lt;100,"50-100",IF(FurnitureData[[#This Row],[price]]&lt;200,"100-200","Over 200")))</f>
        <v>Under 50</v>
      </c>
      <c r="G1744" t="str">
        <f>IF(FurnitureData[[#This Row],[sold]]=0,"No Sales",IF(FurnitureData[[#This Row],[sold]]&lt;=10,"Low Sales",IF(FurnitureData[[#This Row],[sold]]&lt;=50,"Medium Sales","High Sales")))</f>
        <v>Low Sales</v>
      </c>
      <c r="H1744" s="1">
        <f>IF(FurnitureData[[#This Row],[price]]&gt;0,FurnitureData[[#This Row],[sold]]/FurnitureData[[#This Row],[price]],0)</f>
        <v>0.37756202804746497</v>
      </c>
      <c r="I1744" s="1">
        <f>LEN(FurnitureData[[#This Row],[productTitle]])</f>
        <v>128</v>
      </c>
      <c r="J1744" s="1"/>
    </row>
    <row r="1745" spans="1:10" x14ac:dyDescent="0.3">
      <c r="A1745" s="1" t="s">
        <v>1615</v>
      </c>
      <c r="B1745" s="7">
        <v>35.68</v>
      </c>
      <c r="C1745" s="8">
        <v>26</v>
      </c>
      <c r="D1745" s="1" t="s">
        <v>5</v>
      </c>
      <c r="E1745" s="5">
        <f>FurnitureData[[#This Row],[price]]*FurnitureData[[#This Row],[sold]]</f>
        <v>927.68</v>
      </c>
      <c r="F1745" t="str">
        <f>IF(FurnitureData[[#This Row],[price]]&lt;50,"Under 50",IF(FurnitureData[[#This Row],[price]]&lt;100,"50-100",IF(FurnitureData[[#This Row],[price]]&lt;200,"100-200","Over 200")))</f>
        <v>Under 50</v>
      </c>
      <c r="G1745" t="str">
        <f>IF(FurnitureData[[#This Row],[sold]]=0,"No Sales",IF(FurnitureData[[#This Row],[sold]]&lt;=10,"Low Sales",IF(FurnitureData[[#This Row],[sold]]&lt;=50,"Medium Sales","High Sales")))</f>
        <v>Medium Sales</v>
      </c>
      <c r="H1745" s="1">
        <f>IF(FurnitureData[[#This Row],[price]]&gt;0,FurnitureData[[#This Row],[sold]]/FurnitureData[[#This Row],[price]],0)</f>
        <v>0.72869955156950672</v>
      </c>
      <c r="I1745" s="1">
        <f>LEN(FurnitureData[[#This Row],[productTitle]])</f>
        <v>55</v>
      </c>
      <c r="J1745" s="1"/>
    </row>
    <row r="1746" spans="1:10" x14ac:dyDescent="0.3">
      <c r="A1746" s="1" t="s">
        <v>1616</v>
      </c>
      <c r="B1746" s="7">
        <v>91.36</v>
      </c>
      <c r="C1746" s="8">
        <v>1</v>
      </c>
      <c r="D1746" s="1" t="s">
        <v>5</v>
      </c>
      <c r="E1746" s="5">
        <f>FurnitureData[[#This Row],[price]]*FurnitureData[[#This Row],[sold]]</f>
        <v>91.36</v>
      </c>
      <c r="F1746" t="str">
        <f>IF(FurnitureData[[#This Row],[price]]&lt;50,"Under 50",IF(FurnitureData[[#This Row],[price]]&lt;100,"50-100",IF(FurnitureData[[#This Row],[price]]&lt;200,"100-200","Over 200")))</f>
        <v>50-100</v>
      </c>
      <c r="G1746" t="str">
        <f>IF(FurnitureData[[#This Row],[sold]]=0,"No Sales",IF(FurnitureData[[#This Row],[sold]]&lt;=10,"Low Sales",IF(FurnitureData[[#This Row],[sold]]&lt;=50,"Medium Sales","High Sales")))</f>
        <v>Low Sales</v>
      </c>
      <c r="H1746" s="1">
        <f>IF(FurnitureData[[#This Row],[price]]&gt;0,FurnitureData[[#This Row],[sold]]/FurnitureData[[#This Row],[price]],0)</f>
        <v>1.0945709281961471E-2</v>
      </c>
      <c r="I1746" s="1">
        <f>LEN(FurnitureData[[#This Row],[productTitle]])</f>
        <v>126</v>
      </c>
      <c r="J1746" s="1"/>
    </row>
    <row r="1747" spans="1:10" x14ac:dyDescent="0.3">
      <c r="A1747" s="1" t="s">
        <v>1617</v>
      </c>
      <c r="B1747" s="7">
        <v>56.99</v>
      </c>
      <c r="C1747" s="8">
        <v>43</v>
      </c>
      <c r="D1747" s="1" t="s">
        <v>5</v>
      </c>
      <c r="E1747" s="5">
        <f>FurnitureData[[#This Row],[price]]*FurnitureData[[#This Row],[sold]]</f>
        <v>2450.5700000000002</v>
      </c>
      <c r="F1747" t="str">
        <f>IF(FurnitureData[[#This Row],[price]]&lt;50,"Under 50",IF(FurnitureData[[#This Row],[price]]&lt;100,"50-100",IF(FurnitureData[[#This Row],[price]]&lt;200,"100-200","Over 200")))</f>
        <v>50-100</v>
      </c>
      <c r="G1747" t="str">
        <f>IF(FurnitureData[[#This Row],[sold]]=0,"No Sales",IF(FurnitureData[[#This Row],[sold]]&lt;=10,"Low Sales",IF(FurnitureData[[#This Row],[sold]]&lt;=50,"Medium Sales","High Sales")))</f>
        <v>Medium Sales</v>
      </c>
      <c r="H1747" s="1">
        <f>IF(FurnitureData[[#This Row],[price]]&gt;0,FurnitureData[[#This Row],[sold]]/FurnitureData[[#This Row],[price]],0)</f>
        <v>0.75451833655027201</v>
      </c>
      <c r="I1747" s="1">
        <f>LEN(FurnitureData[[#This Row],[productTitle]])</f>
        <v>127</v>
      </c>
      <c r="J1747" s="1"/>
    </row>
    <row r="1748" spans="1:10" x14ac:dyDescent="0.3">
      <c r="A1748" s="1" t="s">
        <v>1618</v>
      </c>
      <c r="B1748" s="7">
        <v>32.729999999999997</v>
      </c>
      <c r="C1748" s="8">
        <v>45</v>
      </c>
      <c r="D1748" s="1" t="s">
        <v>5</v>
      </c>
      <c r="E1748" s="5">
        <f>FurnitureData[[#This Row],[price]]*FurnitureData[[#This Row],[sold]]</f>
        <v>1472.85</v>
      </c>
      <c r="F1748" t="str">
        <f>IF(FurnitureData[[#This Row],[price]]&lt;50,"Under 50",IF(FurnitureData[[#This Row],[price]]&lt;100,"50-100",IF(FurnitureData[[#This Row],[price]]&lt;200,"100-200","Over 200")))</f>
        <v>Under 50</v>
      </c>
      <c r="G1748" t="str">
        <f>IF(FurnitureData[[#This Row],[sold]]=0,"No Sales",IF(FurnitureData[[#This Row],[sold]]&lt;=10,"Low Sales",IF(FurnitureData[[#This Row],[sold]]&lt;=50,"Medium Sales","High Sales")))</f>
        <v>Medium Sales</v>
      </c>
      <c r="H1748" s="1">
        <f>IF(FurnitureData[[#This Row],[price]]&gt;0,FurnitureData[[#This Row],[sold]]/FurnitureData[[#This Row],[price]],0)</f>
        <v>1.3748854262144823</v>
      </c>
      <c r="I1748" s="1">
        <f>LEN(FurnitureData[[#This Row],[productTitle]])</f>
        <v>117</v>
      </c>
      <c r="J1748" s="1"/>
    </row>
    <row r="1749" spans="1:10" x14ac:dyDescent="0.3">
      <c r="A1749" s="1" t="s">
        <v>1619</v>
      </c>
      <c r="B1749" s="7">
        <v>18.239999999999998</v>
      </c>
      <c r="C1749" s="8">
        <v>4</v>
      </c>
      <c r="D1749" s="1" t="s">
        <v>5</v>
      </c>
      <c r="E1749" s="5">
        <f>FurnitureData[[#This Row],[price]]*FurnitureData[[#This Row],[sold]]</f>
        <v>72.959999999999994</v>
      </c>
      <c r="F1749" t="str">
        <f>IF(FurnitureData[[#This Row],[price]]&lt;50,"Under 50",IF(FurnitureData[[#This Row],[price]]&lt;100,"50-100",IF(FurnitureData[[#This Row],[price]]&lt;200,"100-200","Over 200")))</f>
        <v>Under 50</v>
      </c>
      <c r="G1749" t="str">
        <f>IF(FurnitureData[[#This Row],[sold]]=0,"No Sales",IF(FurnitureData[[#This Row],[sold]]&lt;=10,"Low Sales",IF(FurnitureData[[#This Row],[sold]]&lt;=50,"Medium Sales","High Sales")))</f>
        <v>Low Sales</v>
      </c>
      <c r="H1749" s="1">
        <f>IF(FurnitureData[[#This Row],[price]]&gt;0,FurnitureData[[#This Row],[sold]]/FurnitureData[[#This Row],[price]],0)</f>
        <v>0.2192982456140351</v>
      </c>
      <c r="I1749" s="1">
        <f>LEN(FurnitureData[[#This Row],[productTitle]])</f>
        <v>128</v>
      </c>
      <c r="J1749" s="1"/>
    </row>
    <row r="1750" spans="1:10" x14ac:dyDescent="0.3">
      <c r="A1750" s="1" t="s">
        <v>1620</v>
      </c>
      <c r="B1750" s="7">
        <v>122.29</v>
      </c>
      <c r="C1750" s="8">
        <v>3</v>
      </c>
      <c r="D1750" s="1" t="s">
        <v>5</v>
      </c>
      <c r="E1750" s="5">
        <f>FurnitureData[[#This Row],[price]]*FurnitureData[[#This Row],[sold]]</f>
        <v>366.87</v>
      </c>
      <c r="F1750" t="str">
        <f>IF(FurnitureData[[#This Row],[price]]&lt;50,"Under 50",IF(FurnitureData[[#This Row],[price]]&lt;100,"50-100",IF(FurnitureData[[#This Row],[price]]&lt;200,"100-200","Over 200")))</f>
        <v>100-200</v>
      </c>
      <c r="G1750" t="str">
        <f>IF(FurnitureData[[#This Row],[sold]]=0,"No Sales",IF(FurnitureData[[#This Row],[sold]]&lt;=10,"Low Sales",IF(FurnitureData[[#This Row],[sold]]&lt;=50,"Medium Sales","High Sales")))</f>
        <v>Low Sales</v>
      </c>
      <c r="H1750" s="1">
        <f>IF(FurnitureData[[#This Row],[price]]&gt;0,FurnitureData[[#This Row],[sold]]/FurnitureData[[#This Row],[price]],0)</f>
        <v>2.4531850519257502E-2</v>
      </c>
      <c r="I1750" s="1">
        <f>LEN(FurnitureData[[#This Row],[productTitle]])</f>
        <v>110</v>
      </c>
      <c r="J1750" s="1"/>
    </row>
    <row r="1751" spans="1:10" x14ac:dyDescent="0.3">
      <c r="A1751" s="1" t="s">
        <v>1621</v>
      </c>
      <c r="B1751" s="7">
        <v>75.22</v>
      </c>
      <c r="C1751" s="8">
        <v>3</v>
      </c>
      <c r="D1751" s="1" t="s">
        <v>5</v>
      </c>
      <c r="E1751" s="5">
        <f>FurnitureData[[#This Row],[price]]*FurnitureData[[#This Row],[sold]]</f>
        <v>225.66</v>
      </c>
      <c r="F1751" t="str">
        <f>IF(FurnitureData[[#This Row],[price]]&lt;50,"Under 50",IF(FurnitureData[[#This Row],[price]]&lt;100,"50-100",IF(FurnitureData[[#This Row],[price]]&lt;200,"100-200","Over 200")))</f>
        <v>50-100</v>
      </c>
      <c r="G1751" t="str">
        <f>IF(FurnitureData[[#This Row],[sold]]=0,"No Sales",IF(FurnitureData[[#This Row],[sold]]&lt;=10,"Low Sales",IF(FurnitureData[[#This Row],[sold]]&lt;=50,"Medium Sales","High Sales")))</f>
        <v>Low Sales</v>
      </c>
      <c r="H1751" s="1">
        <f>IF(FurnitureData[[#This Row],[price]]&gt;0,FurnitureData[[#This Row],[sold]]/FurnitureData[[#This Row],[price]],0)</f>
        <v>3.9883009837809097E-2</v>
      </c>
      <c r="I1751" s="1">
        <f>LEN(FurnitureData[[#This Row],[productTitle]])</f>
        <v>109</v>
      </c>
      <c r="J1751" s="1"/>
    </row>
    <row r="1752" spans="1:10" x14ac:dyDescent="0.3">
      <c r="A1752" s="1" t="s">
        <v>1622</v>
      </c>
      <c r="B1752" s="7">
        <v>194.64</v>
      </c>
      <c r="C1752" s="8">
        <v>1</v>
      </c>
      <c r="D1752" s="1" t="s">
        <v>5</v>
      </c>
      <c r="E1752" s="5">
        <f>FurnitureData[[#This Row],[price]]*FurnitureData[[#This Row],[sold]]</f>
        <v>194.64</v>
      </c>
      <c r="F1752" t="str">
        <f>IF(FurnitureData[[#This Row],[price]]&lt;50,"Under 50",IF(FurnitureData[[#This Row],[price]]&lt;100,"50-100",IF(FurnitureData[[#This Row],[price]]&lt;200,"100-200","Over 200")))</f>
        <v>100-200</v>
      </c>
      <c r="G1752" t="str">
        <f>IF(FurnitureData[[#This Row],[sold]]=0,"No Sales",IF(FurnitureData[[#This Row],[sold]]&lt;=10,"Low Sales",IF(FurnitureData[[#This Row],[sold]]&lt;=50,"Medium Sales","High Sales")))</f>
        <v>Low Sales</v>
      </c>
      <c r="H1752" s="1">
        <f>IF(FurnitureData[[#This Row],[price]]&gt;0,FurnitureData[[#This Row],[sold]]/FurnitureData[[#This Row],[price]],0)</f>
        <v>5.1376900945334985E-3</v>
      </c>
      <c r="I1752" s="1">
        <f>LEN(FurnitureData[[#This Row],[productTitle]])</f>
        <v>119</v>
      </c>
      <c r="J1752" s="1"/>
    </row>
    <row r="1753" spans="1:10" x14ac:dyDescent="0.3">
      <c r="A1753" s="1" t="s">
        <v>1623</v>
      </c>
      <c r="B1753" s="7">
        <v>190</v>
      </c>
      <c r="C1753" s="8">
        <v>2</v>
      </c>
      <c r="D1753" s="1" t="s">
        <v>5</v>
      </c>
      <c r="E1753" s="5">
        <f>FurnitureData[[#This Row],[price]]*FurnitureData[[#This Row],[sold]]</f>
        <v>380</v>
      </c>
      <c r="F1753" t="str">
        <f>IF(FurnitureData[[#This Row],[price]]&lt;50,"Under 50",IF(FurnitureData[[#This Row],[price]]&lt;100,"50-100",IF(FurnitureData[[#This Row],[price]]&lt;200,"100-200","Over 200")))</f>
        <v>100-200</v>
      </c>
      <c r="G1753" t="str">
        <f>IF(FurnitureData[[#This Row],[sold]]=0,"No Sales",IF(FurnitureData[[#This Row],[sold]]&lt;=10,"Low Sales",IF(FurnitureData[[#This Row],[sold]]&lt;=50,"Medium Sales","High Sales")))</f>
        <v>Low Sales</v>
      </c>
      <c r="H1753" s="1">
        <f>IF(FurnitureData[[#This Row],[price]]&gt;0,FurnitureData[[#This Row],[sold]]/FurnitureData[[#This Row],[price]],0)</f>
        <v>1.0526315789473684E-2</v>
      </c>
      <c r="I1753" s="1">
        <f>LEN(FurnitureData[[#This Row],[productTitle]])</f>
        <v>94</v>
      </c>
      <c r="J1753" s="1"/>
    </row>
    <row r="1754" spans="1:10" x14ac:dyDescent="0.3">
      <c r="A1754" s="1" t="s">
        <v>1624</v>
      </c>
      <c r="B1754" s="7">
        <v>36.380000000000003</v>
      </c>
      <c r="C1754" s="8">
        <v>7</v>
      </c>
      <c r="D1754" s="1" t="s">
        <v>5</v>
      </c>
      <c r="E1754" s="5">
        <f>FurnitureData[[#This Row],[price]]*FurnitureData[[#This Row],[sold]]</f>
        <v>254.66000000000003</v>
      </c>
      <c r="F1754" t="str">
        <f>IF(FurnitureData[[#This Row],[price]]&lt;50,"Under 50",IF(FurnitureData[[#This Row],[price]]&lt;100,"50-100",IF(FurnitureData[[#This Row],[price]]&lt;200,"100-200","Over 200")))</f>
        <v>Under 50</v>
      </c>
      <c r="G1754" t="str">
        <f>IF(FurnitureData[[#This Row],[sold]]=0,"No Sales",IF(FurnitureData[[#This Row],[sold]]&lt;=10,"Low Sales",IF(FurnitureData[[#This Row],[sold]]&lt;=50,"Medium Sales","High Sales")))</f>
        <v>Low Sales</v>
      </c>
      <c r="H1754" s="1">
        <f>IF(FurnitureData[[#This Row],[price]]&gt;0,FurnitureData[[#This Row],[sold]]/FurnitureData[[#This Row],[price]],0)</f>
        <v>0.19241341396371631</v>
      </c>
      <c r="I1754" s="1">
        <f>LEN(FurnitureData[[#This Row],[productTitle]])</f>
        <v>116</v>
      </c>
      <c r="J1754" s="1"/>
    </row>
    <row r="1755" spans="1:10" x14ac:dyDescent="0.3">
      <c r="A1755" s="1" t="s">
        <v>1625</v>
      </c>
      <c r="B1755" s="7">
        <v>7.46</v>
      </c>
      <c r="C1755" s="8">
        <v>14</v>
      </c>
      <c r="D1755" s="1" t="s">
        <v>5</v>
      </c>
      <c r="E1755" s="5">
        <f>FurnitureData[[#This Row],[price]]*FurnitureData[[#This Row],[sold]]</f>
        <v>104.44</v>
      </c>
      <c r="F1755" t="str">
        <f>IF(FurnitureData[[#This Row],[price]]&lt;50,"Under 50",IF(FurnitureData[[#This Row],[price]]&lt;100,"50-100",IF(FurnitureData[[#This Row],[price]]&lt;200,"100-200","Over 200")))</f>
        <v>Under 50</v>
      </c>
      <c r="G1755" t="str">
        <f>IF(FurnitureData[[#This Row],[sold]]=0,"No Sales",IF(FurnitureData[[#This Row],[sold]]&lt;=10,"Low Sales",IF(FurnitureData[[#This Row],[sold]]&lt;=50,"Medium Sales","High Sales")))</f>
        <v>Medium Sales</v>
      </c>
      <c r="H1755" s="1">
        <f>IF(FurnitureData[[#This Row],[price]]&gt;0,FurnitureData[[#This Row],[sold]]/FurnitureData[[#This Row],[price]],0)</f>
        <v>1.8766756032171581</v>
      </c>
      <c r="I1755" s="1">
        <f>LEN(FurnitureData[[#This Row],[productTitle]])</f>
        <v>128</v>
      </c>
      <c r="J1755" s="1"/>
    </row>
    <row r="1756" spans="1:10" x14ac:dyDescent="0.3">
      <c r="A1756" s="1" t="s">
        <v>1626</v>
      </c>
      <c r="B1756" s="7">
        <v>2.86</v>
      </c>
      <c r="C1756" s="8">
        <v>8</v>
      </c>
      <c r="D1756" s="1" t="s">
        <v>5</v>
      </c>
      <c r="E1756" s="5">
        <f>FurnitureData[[#This Row],[price]]*FurnitureData[[#This Row],[sold]]</f>
        <v>22.88</v>
      </c>
      <c r="F1756" t="str">
        <f>IF(FurnitureData[[#This Row],[price]]&lt;50,"Under 50",IF(FurnitureData[[#This Row],[price]]&lt;100,"50-100",IF(FurnitureData[[#This Row],[price]]&lt;200,"100-200","Over 200")))</f>
        <v>Under 50</v>
      </c>
      <c r="G1756" t="str">
        <f>IF(FurnitureData[[#This Row],[sold]]=0,"No Sales",IF(FurnitureData[[#This Row],[sold]]&lt;=10,"Low Sales",IF(FurnitureData[[#This Row],[sold]]&lt;=50,"Medium Sales","High Sales")))</f>
        <v>Low Sales</v>
      </c>
      <c r="H1756" s="1">
        <f>IF(FurnitureData[[#This Row],[price]]&gt;0,FurnitureData[[#This Row],[sold]]/FurnitureData[[#This Row],[price]],0)</f>
        <v>2.7972027972027975</v>
      </c>
      <c r="I1756" s="1">
        <f>LEN(FurnitureData[[#This Row],[productTitle]])</f>
        <v>128</v>
      </c>
      <c r="J1756" s="1"/>
    </row>
    <row r="1757" spans="1:10" x14ac:dyDescent="0.3">
      <c r="A1757" s="1" t="s">
        <v>1627</v>
      </c>
      <c r="B1757" s="7">
        <v>74.849999999999994</v>
      </c>
      <c r="C1757" s="8">
        <v>2</v>
      </c>
      <c r="D1757" s="1" t="s">
        <v>5</v>
      </c>
      <c r="E1757" s="5">
        <f>FurnitureData[[#This Row],[price]]*FurnitureData[[#This Row],[sold]]</f>
        <v>149.69999999999999</v>
      </c>
      <c r="F1757" t="str">
        <f>IF(FurnitureData[[#This Row],[price]]&lt;50,"Under 50",IF(FurnitureData[[#This Row],[price]]&lt;100,"50-100",IF(FurnitureData[[#This Row],[price]]&lt;200,"100-200","Over 200")))</f>
        <v>50-100</v>
      </c>
      <c r="G1757" t="str">
        <f>IF(FurnitureData[[#This Row],[sold]]=0,"No Sales",IF(FurnitureData[[#This Row],[sold]]&lt;=10,"Low Sales",IF(FurnitureData[[#This Row],[sold]]&lt;=50,"Medium Sales","High Sales")))</f>
        <v>Low Sales</v>
      </c>
      <c r="H1757" s="1">
        <f>IF(FurnitureData[[#This Row],[price]]&gt;0,FurnitureData[[#This Row],[sold]]/FurnitureData[[#This Row],[price]],0)</f>
        <v>2.6720106880427523E-2</v>
      </c>
      <c r="I1757" s="1">
        <f>LEN(FurnitureData[[#This Row],[productTitle]])</f>
        <v>126</v>
      </c>
      <c r="J1757" s="1"/>
    </row>
    <row r="1758" spans="1:10" x14ac:dyDescent="0.3">
      <c r="A1758" s="1" t="s">
        <v>1628</v>
      </c>
      <c r="B1758" s="7">
        <v>19.440000000000001</v>
      </c>
      <c r="C1758" s="8">
        <v>393</v>
      </c>
      <c r="D1758" s="1" t="s">
        <v>5</v>
      </c>
      <c r="E1758" s="5">
        <f>FurnitureData[[#This Row],[price]]*FurnitureData[[#This Row],[sold]]</f>
        <v>7639.92</v>
      </c>
      <c r="F1758" t="str">
        <f>IF(FurnitureData[[#This Row],[price]]&lt;50,"Under 50",IF(FurnitureData[[#This Row],[price]]&lt;100,"50-100",IF(FurnitureData[[#This Row],[price]]&lt;200,"100-200","Over 200")))</f>
        <v>Under 50</v>
      </c>
      <c r="G1758" t="str">
        <f>IF(FurnitureData[[#This Row],[sold]]=0,"No Sales",IF(FurnitureData[[#This Row],[sold]]&lt;=10,"Low Sales",IF(FurnitureData[[#This Row],[sold]]&lt;=50,"Medium Sales","High Sales")))</f>
        <v>High Sales</v>
      </c>
      <c r="H1758" s="1">
        <f>IF(FurnitureData[[#This Row],[price]]&gt;0,FurnitureData[[#This Row],[sold]]/FurnitureData[[#This Row],[price]],0)</f>
        <v>20.216049382716047</v>
      </c>
      <c r="I1758" s="1">
        <f>LEN(FurnitureData[[#This Row],[productTitle]])</f>
        <v>127</v>
      </c>
      <c r="J1758" s="1"/>
    </row>
    <row r="1759" spans="1:10" x14ac:dyDescent="0.3">
      <c r="A1759" s="1" t="s">
        <v>1629</v>
      </c>
      <c r="B1759" s="7">
        <v>9.74</v>
      </c>
      <c r="C1759" s="8">
        <v>30</v>
      </c>
      <c r="D1759" s="1" t="s">
        <v>5</v>
      </c>
      <c r="E1759" s="5">
        <f>FurnitureData[[#This Row],[price]]*FurnitureData[[#This Row],[sold]]</f>
        <v>292.2</v>
      </c>
      <c r="F1759" t="str">
        <f>IF(FurnitureData[[#This Row],[price]]&lt;50,"Under 50",IF(FurnitureData[[#This Row],[price]]&lt;100,"50-100",IF(FurnitureData[[#This Row],[price]]&lt;200,"100-200","Over 200")))</f>
        <v>Under 50</v>
      </c>
      <c r="G1759" t="str">
        <f>IF(FurnitureData[[#This Row],[sold]]=0,"No Sales",IF(FurnitureData[[#This Row],[sold]]&lt;=10,"Low Sales",IF(FurnitureData[[#This Row],[sold]]&lt;=50,"Medium Sales","High Sales")))</f>
        <v>Medium Sales</v>
      </c>
      <c r="H1759" s="1">
        <f>IF(FurnitureData[[#This Row],[price]]&gt;0,FurnitureData[[#This Row],[sold]]/FurnitureData[[#This Row],[price]],0)</f>
        <v>3.0800821355236141</v>
      </c>
      <c r="I1759" s="1">
        <f>LEN(FurnitureData[[#This Row],[productTitle]])</f>
        <v>128</v>
      </c>
      <c r="J1759" s="1"/>
    </row>
    <row r="1760" spans="1:10" x14ac:dyDescent="0.3">
      <c r="A1760" s="1" t="s">
        <v>1602</v>
      </c>
      <c r="B1760" s="7">
        <v>451.56</v>
      </c>
      <c r="C1760" s="8">
        <v>2</v>
      </c>
      <c r="D1760" s="1" t="s">
        <v>5</v>
      </c>
      <c r="E1760" s="5">
        <f>FurnitureData[[#This Row],[price]]*FurnitureData[[#This Row],[sold]]</f>
        <v>903.12</v>
      </c>
      <c r="F1760" t="str">
        <f>IF(FurnitureData[[#This Row],[price]]&lt;50,"Under 50",IF(FurnitureData[[#This Row],[price]]&lt;100,"50-100",IF(FurnitureData[[#This Row],[price]]&lt;200,"100-200","Over 200")))</f>
        <v>Over 200</v>
      </c>
      <c r="G1760" t="str">
        <f>IF(FurnitureData[[#This Row],[sold]]=0,"No Sales",IF(FurnitureData[[#This Row],[sold]]&lt;=10,"Low Sales",IF(FurnitureData[[#This Row],[sold]]&lt;=50,"Medium Sales","High Sales")))</f>
        <v>Low Sales</v>
      </c>
      <c r="H1760" s="1">
        <f>IF(FurnitureData[[#This Row],[price]]&gt;0,FurnitureData[[#This Row],[sold]]/FurnitureData[[#This Row],[price]],0)</f>
        <v>4.4290902648595979E-3</v>
      </c>
      <c r="I1760" s="1">
        <f>LEN(FurnitureData[[#This Row],[productTitle]])</f>
        <v>128</v>
      </c>
      <c r="J1760" s="1"/>
    </row>
    <row r="1761" spans="1:10" x14ac:dyDescent="0.3">
      <c r="A1761" s="1" t="s">
        <v>1630</v>
      </c>
      <c r="B1761" s="7">
        <v>194.21</v>
      </c>
      <c r="C1761" s="8">
        <v>2</v>
      </c>
      <c r="D1761" s="1" t="s">
        <v>5</v>
      </c>
      <c r="E1761" s="5">
        <f>FurnitureData[[#This Row],[price]]*FurnitureData[[#This Row],[sold]]</f>
        <v>388.42</v>
      </c>
      <c r="F1761" t="str">
        <f>IF(FurnitureData[[#This Row],[price]]&lt;50,"Under 50",IF(FurnitureData[[#This Row],[price]]&lt;100,"50-100",IF(FurnitureData[[#This Row],[price]]&lt;200,"100-200","Over 200")))</f>
        <v>100-200</v>
      </c>
      <c r="G1761" t="str">
        <f>IF(FurnitureData[[#This Row],[sold]]=0,"No Sales",IF(FurnitureData[[#This Row],[sold]]&lt;=10,"Low Sales",IF(FurnitureData[[#This Row],[sold]]&lt;=50,"Medium Sales","High Sales")))</f>
        <v>Low Sales</v>
      </c>
      <c r="H1761" s="1">
        <f>IF(FurnitureData[[#This Row],[price]]&gt;0,FurnitureData[[#This Row],[sold]]/FurnitureData[[#This Row],[price]],0)</f>
        <v>1.0298130889243601E-2</v>
      </c>
      <c r="I1761" s="1">
        <f>LEN(FurnitureData[[#This Row],[productTitle]])</f>
        <v>127</v>
      </c>
      <c r="J1761" s="1"/>
    </row>
    <row r="1762" spans="1:10" x14ac:dyDescent="0.3">
      <c r="A1762" s="1" t="s">
        <v>1631</v>
      </c>
      <c r="B1762" s="7">
        <v>31.57</v>
      </c>
      <c r="C1762" s="8">
        <v>12</v>
      </c>
      <c r="D1762" s="1" t="s">
        <v>5</v>
      </c>
      <c r="E1762" s="5">
        <f>FurnitureData[[#This Row],[price]]*FurnitureData[[#This Row],[sold]]</f>
        <v>378.84000000000003</v>
      </c>
      <c r="F1762" t="str">
        <f>IF(FurnitureData[[#This Row],[price]]&lt;50,"Under 50",IF(FurnitureData[[#This Row],[price]]&lt;100,"50-100",IF(FurnitureData[[#This Row],[price]]&lt;200,"100-200","Over 200")))</f>
        <v>Under 50</v>
      </c>
      <c r="G1762" t="str">
        <f>IF(FurnitureData[[#This Row],[sold]]=0,"No Sales",IF(FurnitureData[[#This Row],[sold]]&lt;=10,"Low Sales",IF(FurnitureData[[#This Row],[sold]]&lt;=50,"Medium Sales","High Sales")))</f>
        <v>Medium Sales</v>
      </c>
      <c r="H1762" s="1">
        <f>IF(FurnitureData[[#This Row],[price]]&gt;0,FurnitureData[[#This Row],[sold]]/FurnitureData[[#This Row],[price]],0)</f>
        <v>0.3801076971808679</v>
      </c>
      <c r="I1762" s="1">
        <f>LEN(FurnitureData[[#This Row],[productTitle]])</f>
        <v>119</v>
      </c>
      <c r="J1762" s="1"/>
    </row>
    <row r="1763" spans="1:10" x14ac:dyDescent="0.3">
      <c r="A1763" s="1" t="s">
        <v>1632</v>
      </c>
      <c r="B1763" s="7">
        <v>32.4</v>
      </c>
      <c r="C1763" s="8">
        <v>20</v>
      </c>
      <c r="D1763" s="1" t="s">
        <v>5</v>
      </c>
      <c r="E1763" s="5">
        <f>FurnitureData[[#This Row],[price]]*FurnitureData[[#This Row],[sold]]</f>
        <v>648</v>
      </c>
      <c r="F1763" t="str">
        <f>IF(FurnitureData[[#This Row],[price]]&lt;50,"Under 50",IF(FurnitureData[[#This Row],[price]]&lt;100,"50-100",IF(FurnitureData[[#This Row],[price]]&lt;200,"100-200","Over 200")))</f>
        <v>Under 50</v>
      </c>
      <c r="G1763" t="str">
        <f>IF(FurnitureData[[#This Row],[sold]]=0,"No Sales",IF(FurnitureData[[#This Row],[sold]]&lt;=10,"Low Sales",IF(FurnitureData[[#This Row],[sold]]&lt;=50,"Medium Sales","High Sales")))</f>
        <v>Medium Sales</v>
      </c>
      <c r="H1763" s="1">
        <f>IF(FurnitureData[[#This Row],[price]]&gt;0,FurnitureData[[#This Row],[sold]]/FurnitureData[[#This Row],[price]],0)</f>
        <v>0.61728395061728403</v>
      </c>
      <c r="I1763" s="1">
        <f>LEN(FurnitureData[[#This Row],[productTitle]])</f>
        <v>124</v>
      </c>
      <c r="J1763" s="1"/>
    </row>
    <row r="1764" spans="1:10" x14ac:dyDescent="0.3">
      <c r="A1764" s="1" t="s">
        <v>1633</v>
      </c>
      <c r="B1764" s="7">
        <v>30.08</v>
      </c>
      <c r="C1764" s="8">
        <v>2</v>
      </c>
      <c r="D1764" s="1" t="s">
        <v>1876</v>
      </c>
      <c r="E1764" s="5">
        <f>FurnitureData[[#This Row],[price]]*FurnitureData[[#This Row],[sold]]</f>
        <v>60.16</v>
      </c>
      <c r="F1764" t="str">
        <f>IF(FurnitureData[[#This Row],[price]]&lt;50,"Under 50",IF(FurnitureData[[#This Row],[price]]&lt;100,"50-100",IF(FurnitureData[[#This Row],[price]]&lt;200,"100-200","Over 200")))</f>
        <v>Under 50</v>
      </c>
      <c r="G1764" t="str">
        <f>IF(FurnitureData[[#This Row],[sold]]=0,"No Sales",IF(FurnitureData[[#This Row],[sold]]&lt;=10,"Low Sales",IF(FurnitureData[[#This Row],[sold]]&lt;=50,"Medium Sales","High Sales")))</f>
        <v>Low Sales</v>
      </c>
      <c r="H1764" s="1">
        <f>IF(FurnitureData[[#This Row],[price]]&gt;0,FurnitureData[[#This Row],[sold]]/FurnitureData[[#This Row],[price]],0)</f>
        <v>6.6489361702127658E-2</v>
      </c>
      <c r="I1764" s="1">
        <f>LEN(FurnitureData[[#This Row],[productTitle]])</f>
        <v>126</v>
      </c>
      <c r="J1764" s="1"/>
    </row>
    <row r="1765" spans="1:10" x14ac:dyDescent="0.3">
      <c r="A1765" s="1" t="s">
        <v>1634</v>
      </c>
      <c r="B1765" s="7">
        <v>216.49</v>
      </c>
      <c r="C1765" s="8">
        <v>1</v>
      </c>
      <c r="D1765" s="1" t="s">
        <v>5</v>
      </c>
      <c r="E1765" s="5">
        <f>FurnitureData[[#This Row],[price]]*FurnitureData[[#This Row],[sold]]</f>
        <v>216.49</v>
      </c>
      <c r="F1765" t="str">
        <f>IF(FurnitureData[[#This Row],[price]]&lt;50,"Under 50",IF(FurnitureData[[#This Row],[price]]&lt;100,"50-100",IF(FurnitureData[[#This Row],[price]]&lt;200,"100-200","Over 200")))</f>
        <v>Over 200</v>
      </c>
      <c r="G1765" t="str">
        <f>IF(FurnitureData[[#This Row],[sold]]=0,"No Sales",IF(FurnitureData[[#This Row],[sold]]&lt;=10,"Low Sales",IF(FurnitureData[[#This Row],[sold]]&lt;=50,"Medium Sales","High Sales")))</f>
        <v>Low Sales</v>
      </c>
      <c r="H1765" s="1">
        <f>IF(FurnitureData[[#This Row],[price]]&gt;0,FurnitureData[[#This Row],[sold]]/FurnitureData[[#This Row],[price]],0)</f>
        <v>4.6191510000461915E-3</v>
      </c>
      <c r="I1765" s="1">
        <f>LEN(FurnitureData[[#This Row],[productTitle]])</f>
        <v>127</v>
      </c>
      <c r="J1765" s="1"/>
    </row>
    <row r="1766" spans="1:10" x14ac:dyDescent="0.3">
      <c r="A1766" s="1" t="s">
        <v>1635</v>
      </c>
      <c r="B1766" s="7">
        <v>7.15</v>
      </c>
      <c r="C1766" s="8">
        <v>71</v>
      </c>
      <c r="D1766" s="1" t="s">
        <v>5</v>
      </c>
      <c r="E1766" s="5">
        <f>FurnitureData[[#This Row],[price]]*FurnitureData[[#This Row],[sold]]</f>
        <v>507.65000000000003</v>
      </c>
      <c r="F1766" t="str">
        <f>IF(FurnitureData[[#This Row],[price]]&lt;50,"Under 50",IF(FurnitureData[[#This Row],[price]]&lt;100,"50-100",IF(FurnitureData[[#This Row],[price]]&lt;200,"100-200","Over 200")))</f>
        <v>Under 50</v>
      </c>
      <c r="G1766" t="str">
        <f>IF(FurnitureData[[#This Row],[sold]]=0,"No Sales",IF(FurnitureData[[#This Row],[sold]]&lt;=10,"Low Sales",IF(FurnitureData[[#This Row],[sold]]&lt;=50,"Medium Sales","High Sales")))</f>
        <v>High Sales</v>
      </c>
      <c r="H1766" s="1">
        <f>IF(FurnitureData[[#This Row],[price]]&gt;0,FurnitureData[[#This Row],[sold]]/FurnitureData[[#This Row],[price]],0)</f>
        <v>9.93006993006993</v>
      </c>
      <c r="I1766" s="1">
        <f>LEN(FurnitureData[[#This Row],[productTitle]])</f>
        <v>91</v>
      </c>
      <c r="J1766" s="1"/>
    </row>
    <row r="1767" spans="1:10" x14ac:dyDescent="0.3">
      <c r="A1767" s="1" t="s">
        <v>1557</v>
      </c>
      <c r="B1767" s="7">
        <v>1.78</v>
      </c>
      <c r="C1767" s="8">
        <v>51</v>
      </c>
      <c r="D1767" s="1" t="s">
        <v>5</v>
      </c>
      <c r="E1767" s="5">
        <f>FurnitureData[[#This Row],[price]]*FurnitureData[[#This Row],[sold]]</f>
        <v>90.78</v>
      </c>
      <c r="F1767" t="str">
        <f>IF(FurnitureData[[#This Row],[price]]&lt;50,"Under 50",IF(FurnitureData[[#This Row],[price]]&lt;100,"50-100",IF(FurnitureData[[#This Row],[price]]&lt;200,"100-200","Over 200")))</f>
        <v>Under 50</v>
      </c>
      <c r="G1767" t="str">
        <f>IF(FurnitureData[[#This Row],[sold]]=0,"No Sales",IF(FurnitureData[[#This Row],[sold]]&lt;=10,"Low Sales",IF(FurnitureData[[#This Row],[sold]]&lt;=50,"Medium Sales","High Sales")))</f>
        <v>High Sales</v>
      </c>
      <c r="H1767" s="1">
        <f>IF(FurnitureData[[#This Row],[price]]&gt;0,FurnitureData[[#This Row],[sold]]/FurnitureData[[#This Row],[price]],0)</f>
        <v>28.651685393258425</v>
      </c>
      <c r="I1767" s="1">
        <f>LEN(FurnitureData[[#This Row],[productTitle]])</f>
        <v>115</v>
      </c>
      <c r="J1767" s="1"/>
    </row>
    <row r="1768" spans="1:10" x14ac:dyDescent="0.3">
      <c r="A1768" s="1" t="s">
        <v>1636</v>
      </c>
      <c r="B1768" s="7">
        <v>75.989999999999995</v>
      </c>
      <c r="C1768" s="8">
        <v>3</v>
      </c>
      <c r="D1768" s="1" t="s">
        <v>5</v>
      </c>
      <c r="E1768" s="5">
        <f>FurnitureData[[#This Row],[price]]*FurnitureData[[#This Row],[sold]]</f>
        <v>227.96999999999997</v>
      </c>
      <c r="F1768" t="str">
        <f>IF(FurnitureData[[#This Row],[price]]&lt;50,"Under 50",IF(FurnitureData[[#This Row],[price]]&lt;100,"50-100",IF(FurnitureData[[#This Row],[price]]&lt;200,"100-200","Over 200")))</f>
        <v>50-100</v>
      </c>
      <c r="G1768" t="str">
        <f>IF(FurnitureData[[#This Row],[sold]]=0,"No Sales",IF(FurnitureData[[#This Row],[sold]]&lt;=10,"Low Sales",IF(FurnitureData[[#This Row],[sold]]&lt;=50,"Medium Sales","High Sales")))</f>
        <v>Low Sales</v>
      </c>
      <c r="H1768" s="1">
        <f>IF(FurnitureData[[#This Row],[price]]&gt;0,FurnitureData[[#This Row],[sold]]/FurnitureData[[#This Row],[price]],0)</f>
        <v>3.947887879984209E-2</v>
      </c>
      <c r="I1768" s="1">
        <f>LEN(FurnitureData[[#This Row],[productTitle]])</f>
        <v>110</v>
      </c>
      <c r="J1768" s="1"/>
    </row>
    <row r="1769" spans="1:10" x14ac:dyDescent="0.3">
      <c r="A1769" s="1" t="s">
        <v>1637</v>
      </c>
      <c r="B1769" s="7">
        <v>19.760000000000002</v>
      </c>
      <c r="C1769" s="8">
        <v>9</v>
      </c>
      <c r="D1769" s="1" t="s">
        <v>5</v>
      </c>
      <c r="E1769" s="5">
        <f>FurnitureData[[#This Row],[price]]*FurnitureData[[#This Row],[sold]]</f>
        <v>177.84</v>
      </c>
      <c r="F1769" t="str">
        <f>IF(FurnitureData[[#This Row],[price]]&lt;50,"Under 50",IF(FurnitureData[[#This Row],[price]]&lt;100,"50-100",IF(FurnitureData[[#This Row],[price]]&lt;200,"100-200","Over 200")))</f>
        <v>Under 50</v>
      </c>
      <c r="G1769" t="str">
        <f>IF(FurnitureData[[#This Row],[sold]]=0,"No Sales",IF(FurnitureData[[#This Row],[sold]]&lt;=10,"Low Sales",IF(FurnitureData[[#This Row],[sold]]&lt;=50,"Medium Sales","High Sales")))</f>
        <v>Low Sales</v>
      </c>
      <c r="H1769" s="1">
        <f>IF(FurnitureData[[#This Row],[price]]&gt;0,FurnitureData[[#This Row],[sold]]/FurnitureData[[#This Row],[price]],0)</f>
        <v>0.45546558704453438</v>
      </c>
      <c r="I1769" s="1">
        <f>LEN(FurnitureData[[#This Row],[productTitle]])</f>
        <v>128</v>
      </c>
      <c r="J1769" s="1"/>
    </row>
    <row r="1770" spans="1:10" x14ac:dyDescent="0.3">
      <c r="A1770" s="1" t="s">
        <v>1638</v>
      </c>
      <c r="B1770" s="7">
        <v>66.959999999999994</v>
      </c>
      <c r="C1770" s="8">
        <v>4</v>
      </c>
      <c r="D1770" s="1" t="s">
        <v>1877</v>
      </c>
      <c r="E1770" s="5">
        <f>FurnitureData[[#This Row],[price]]*FurnitureData[[#This Row],[sold]]</f>
        <v>267.83999999999997</v>
      </c>
      <c r="F1770" t="str">
        <f>IF(FurnitureData[[#This Row],[price]]&lt;50,"Under 50",IF(FurnitureData[[#This Row],[price]]&lt;100,"50-100",IF(FurnitureData[[#This Row],[price]]&lt;200,"100-200","Over 200")))</f>
        <v>50-100</v>
      </c>
      <c r="G1770" t="str">
        <f>IF(FurnitureData[[#This Row],[sold]]=0,"No Sales",IF(FurnitureData[[#This Row],[sold]]&lt;=10,"Low Sales",IF(FurnitureData[[#This Row],[sold]]&lt;=50,"Medium Sales","High Sales")))</f>
        <v>Low Sales</v>
      </c>
      <c r="H1770" s="1">
        <f>IF(FurnitureData[[#This Row],[price]]&gt;0,FurnitureData[[#This Row],[sold]]/FurnitureData[[#This Row],[price]],0)</f>
        <v>5.9737156511350066E-2</v>
      </c>
      <c r="I1770" s="1">
        <f>LEN(FurnitureData[[#This Row],[productTitle]])</f>
        <v>128</v>
      </c>
      <c r="J1770" s="1"/>
    </row>
    <row r="1771" spans="1:10" x14ac:dyDescent="0.3">
      <c r="A1771" s="1" t="s">
        <v>1639</v>
      </c>
      <c r="B1771" s="7">
        <v>9.01</v>
      </c>
      <c r="C1771" s="8">
        <v>12</v>
      </c>
      <c r="D1771" s="1" t="s">
        <v>5</v>
      </c>
      <c r="E1771" s="5">
        <f>FurnitureData[[#This Row],[price]]*FurnitureData[[#This Row],[sold]]</f>
        <v>108.12</v>
      </c>
      <c r="F1771" t="str">
        <f>IF(FurnitureData[[#This Row],[price]]&lt;50,"Under 50",IF(FurnitureData[[#This Row],[price]]&lt;100,"50-100",IF(FurnitureData[[#This Row],[price]]&lt;200,"100-200","Over 200")))</f>
        <v>Under 50</v>
      </c>
      <c r="G1771" t="str">
        <f>IF(FurnitureData[[#This Row],[sold]]=0,"No Sales",IF(FurnitureData[[#This Row],[sold]]&lt;=10,"Low Sales",IF(FurnitureData[[#This Row],[sold]]&lt;=50,"Medium Sales","High Sales")))</f>
        <v>Medium Sales</v>
      </c>
      <c r="H1771" s="1">
        <f>IF(FurnitureData[[#This Row],[price]]&gt;0,FurnitureData[[#This Row],[sold]]/FurnitureData[[#This Row],[price]],0)</f>
        <v>1.3318534961154274</v>
      </c>
      <c r="I1771" s="1">
        <f>LEN(FurnitureData[[#This Row],[productTitle]])</f>
        <v>126</v>
      </c>
      <c r="J1771" s="1"/>
    </row>
    <row r="1772" spans="1:10" x14ac:dyDescent="0.3">
      <c r="A1772" s="1" t="s">
        <v>1640</v>
      </c>
      <c r="B1772" s="7">
        <v>31.36</v>
      </c>
      <c r="C1772" s="8">
        <v>10</v>
      </c>
      <c r="D1772" s="1" t="s">
        <v>5</v>
      </c>
      <c r="E1772" s="5">
        <f>FurnitureData[[#This Row],[price]]*FurnitureData[[#This Row],[sold]]</f>
        <v>313.60000000000002</v>
      </c>
      <c r="F1772" t="str">
        <f>IF(FurnitureData[[#This Row],[price]]&lt;50,"Under 50",IF(FurnitureData[[#This Row],[price]]&lt;100,"50-100",IF(FurnitureData[[#This Row],[price]]&lt;200,"100-200","Over 200")))</f>
        <v>Under 50</v>
      </c>
      <c r="G1772" t="str">
        <f>IF(FurnitureData[[#This Row],[sold]]=0,"No Sales",IF(FurnitureData[[#This Row],[sold]]&lt;=10,"Low Sales",IF(FurnitureData[[#This Row],[sold]]&lt;=50,"Medium Sales","High Sales")))</f>
        <v>Low Sales</v>
      </c>
      <c r="H1772" s="1">
        <f>IF(FurnitureData[[#This Row],[price]]&gt;0,FurnitureData[[#This Row],[sold]]/FurnitureData[[#This Row],[price]],0)</f>
        <v>0.31887755102040816</v>
      </c>
      <c r="I1772" s="1">
        <f>LEN(FurnitureData[[#This Row],[productTitle]])</f>
        <v>128</v>
      </c>
      <c r="J1772" s="1"/>
    </row>
    <row r="1773" spans="1:10" x14ac:dyDescent="0.3">
      <c r="A1773" s="1" t="s">
        <v>1641</v>
      </c>
      <c r="B1773" s="7">
        <v>69.349999999999994</v>
      </c>
      <c r="C1773" s="8">
        <v>8</v>
      </c>
      <c r="D1773" s="1" t="s">
        <v>5</v>
      </c>
      <c r="E1773" s="5">
        <f>FurnitureData[[#This Row],[price]]*FurnitureData[[#This Row],[sold]]</f>
        <v>554.79999999999995</v>
      </c>
      <c r="F1773" t="str">
        <f>IF(FurnitureData[[#This Row],[price]]&lt;50,"Under 50",IF(FurnitureData[[#This Row],[price]]&lt;100,"50-100",IF(FurnitureData[[#This Row],[price]]&lt;200,"100-200","Over 200")))</f>
        <v>50-100</v>
      </c>
      <c r="G1773" t="str">
        <f>IF(FurnitureData[[#This Row],[sold]]=0,"No Sales",IF(FurnitureData[[#This Row],[sold]]&lt;=10,"Low Sales",IF(FurnitureData[[#This Row],[sold]]&lt;=50,"Medium Sales","High Sales")))</f>
        <v>Low Sales</v>
      </c>
      <c r="H1773" s="1">
        <f>IF(FurnitureData[[#This Row],[price]]&gt;0,FurnitureData[[#This Row],[sold]]/FurnitureData[[#This Row],[price]],0)</f>
        <v>0.11535688536409518</v>
      </c>
      <c r="I1773" s="1">
        <f>LEN(FurnitureData[[#This Row],[productTitle]])</f>
        <v>112</v>
      </c>
      <c r="J1773" s="1"/>
    </row>
    <row r="1774" spans="1:10" x14ac:dyDescent="0.3">
      <c r="A1774" s="1" t="s">
        <v>1642</v>
      </c>
      <c r="B1774" s="7">
        <v>49.73</v>
      </c>
      <c r="C1774" s="8">
        <v>3</v>
      </c>
      <c r="D1774" s="1" t="s">
        <v>5</v>
      </c>
      <c r="E1774" s="5">
        <f>FurnitureData[[#This Row],[price]]*FurnitureData[[#This Row],[sold]]</f>
        <v>149.19</v>
      </c>
      <c r="F1774" t="str">
        <f>IF(FurnitureData[[#This Row],[price]]&lt;50,"Under 50",IF(FurnitureData[[#This Row],[price]]&lt;100,"50-100",IF(FurnitureData[[#This Row],[price]]&lt;200,"100-200","Over 200")))</f>
        <v>Under 50</v>
      </c>
      <c r="G1774" t="str">
        <f>IF(FurnitureData[[#This Row],[sold]]=0,"No Sales",IF(FurnitureData[[#This Row],[sold]]&lt;=10,"Low Sales",IF(FurnitureData[[#This Row],[sold]]&lt;=50,"Medium Sales","High Sales")))</f>
        <v>Low Sales</v>
      </c>
      <c r="H1774" s="1">
        <f>IF(FurnitureData[[#This Row],[price]]&gt;0,FurnitureData[[#This Row],[sold]]/FurnitureData[[#This Row],[price]],0)</f>
        <v>6.0325759099135332E-2</v>
      </c>
      <c r="I1774" s="1">
        <f>LEN(FurnitureData[[#This Row],[productTitle]])</f>
        <v>86</v>
      </c>
      <c r="J1774" s="1"/>
    </row>
    <row r="1775" spans="1:10" x14ac:dyDescent="0.3">
      <c r="A1775" s="1" t="s">
        <v>1567</v>
      </c>
      <c r="B1775" s="7">
        <v>6.92</v>
      </c>
      <c r="C1775" s="8">
        <v>47</v>
      </c>
      <c r="D1775" s="1" t="s">
        <v>5</v>
      </c>
      <c r="E1775" s="5">
        <f>FurnitureData[[#This Row],[price]]*FurnitureData[[#This Row],[sold]]</f>
        <v>325.24</v>
      </c>
      <c r="F1775" t="str">
        <f>IF(FurnitureData[[#This Row],[price]]&lt;50,"Under 50",IF(FurnitureData[[#This Row],[price]]&lt;100,"50-100",IF(FurnitureData[[#This Row],[price]]&lt;200,"100-200","Over 200")))</f>
        <v>Under 50</v>
      </c>
      <c r="G1775" t="str">
        <f>IF(FurnitureData[[#This Row],[sold]]=0,"No Sales",IF(FurnitureData[[#This Row],[sold]]&lt;=10,"Low Sales",IF(FurnitureData[[#This Row],[sold]]&lt;=50,"Medium Sales","High Sales")))</f>
        <v>Medium Sales</v>
      </c>
      <c r="H1775" s="1">
        <f>IF(FurnitureData[[#This Row],[price]]&gt;0,FurnitureData[[#This Row],[sold]]/FurnitureData[[#This Row],[price]],0)</f>
        <v>6.7919075144508669</v>
      </c>
      <c r="I1775" s="1">
        <f>LEN(FurnitureData[[#This Row],[productTitle]])</f>
        <v>125</v>
      </c>
      <c r="J1775" s="1"/>
    </row>
    <row r="1776" spans="1:10" x14ac:dyDescent="0.3">
      <c r="A1776" s="1" t="s">
        <v>1643</v>
      </c>
      <c r="B1776" s="7">
        <v>61.08</v>
      </c>
      <c r="C1776" s="8">
        <v>5</v>
      </c>
      <c r="D1776" s="1" t="s">
        <v>5</v>
      </c>
      <c r="E1776" s="5">
        <f>FurnitureData[[#This Row],[price]]*FurnitureData[[#This Row],[sold]]</f>
        <v>305.39999999999998</v>
      </c>
      <c r="F1776" t="str">
        <f>IF(FurnitureData[[#This Row],[price]]&lt;50,"Under 50",IF(FurnitureData[[#This Row],[price]]&lt;100,"50-100",IF(FurnitureData[[#This Row],[price]]&lt;200,"100-200","Over 200")))</f>
        <v>50-100</v>
      </c>
      <c r="G1776" t="str">
        <f>IF(FurnitureData[[#This Row],[sold]]=0,"No Sales",IF(FurnitureData[[#This Row],[sold]]&lt;=10,"Low Sales",IF(FurnitureData[[#This Row],[sold]]&lt;=50,"Medium Sales","High Sales")))</f>
        <v>Low Sales</v>
      </c>
      <c r="H1776" s="1">
        <f>IF(FurnitureData[[#This Row],[price]]&gt;0,FurnitureData[[#This Row],[sold]]/FurnitureData[[#This Row],[price]],0)</f>
        <v>8.1859855926653569E-2</v>
      </c>
      <c r="I1776" s="1">
        <f>LEN(FurnitureData[[#This Row],[productTitle]])</f>
        <v>125</v>
      </c>
      <c r="J1776" s="1"/>
    </row>
    <row r="1777" spans="1:10" x14ac:dyDescent="0.3">
      <c r="A1777" s="1" t="s">
        <v>1332</v>
      </c>
      <c r="B1777" s="7">
        <v>31.58</v>
      </c>
      <c r="C1777" s="8">
        <v>5</v>
      </c>
      <c r="D1777" s="1" t="s">
        <v>5</v>
      </c>
      <c r="E1777" s="5">
        <f>FurnitureData[[#This Row],[price]]*FurnitureData[[#This Row],[sold]]</f>
        <v>157.89999999999998</v>
      </c>
      <c r="F1777" t="str">
        <f>IF(FurnitureData[[#This Row],[price]]&lt;50,"Under 50",IF(FurnitureData[[#This Row],[price]]&lt;100,"50-100",IF(FurnitureData[[#This Row],[price]]&lt;200,"100-200","Over 200")))</f>
        <v>Under 50</v>
      </c>
      <c r="G1777" t="str">
        <f>IF(FurnitureData[[#This Row],[sold]]=0,"No Sales",IF(FurnitureData[[#This Row],[sold]]&lt;=10,"Low Sales",IF(FurnitureData[[#This Row],[sold]]&lt;=50,"Medium Sales","High Sales")))</f>
        <v>Low Sales</v>
      </c>
      <c r="H1777" s="1">
        <f>IF(FurnitureData[[#This Row],[price]]&gt;0,FurnitureData[[#This Row],[sold]]/FurnitureData[[#This Row],[price]],0)</f>
        <v>0.15832805573147563</v>
      </c>
      <c r="I1777" s="1">
        <f>LEN(FurnitureData[[#This Row],[productTitle]])</f>
        <v>126</v>
      </c>
      <c r="J1777" s="1"/>
    </row>
    <row r="1778" spans="1:10" x14ac:dyDescent="0.3">
      <c r="A1778" s="1" t="s">
        <v>1644</v>
      </c>
      <c r="B1778" s="7">
        <v>16.260000000000002</v>
      </c>
      <c r="C1778" s="8">
        <v>9</v>
      </c>
      <c r="D1778" s="1" t="s">
        <v>1821</v>
      </c>
      <c r="E1778" s="5">
        <f>FurnitureData[[#This Row],[price]]*FurnitureData[[#This Row],[sold]]</f>
        <v>146.34</v>
      </c>
      <c r="F1778" t="str">
        <f>IF(FurnitureData[[#This Row],[price]]&lt;50,"Under 50",IF(FurnitureData[[#This Row],[price]]&lt;100,"50-100",IF(FurnitureData[[#This Row],[price]]&lt;200,"100-200","Over 200")))</f>
        <v>Under 50</v>
      </c>
      <c r="G1778" t="str">
        <f>IF(FurnitureData[[#This Row],[sold]]=0,"No Sales",IF(FurnitureData[[#This Row],[sold]]&lt;=10,"Low Sales",IF(FurnitureData[[#This Row],[sold]]&lt;=50,"Medium Sales","High Sales")))</f>
        <v>Low Sales</v>
      </c>
      <c r="H1778" s="1">
        <f>IF(FurnitureData[[#This Row],[price]]&gt;0,FurnitureData[[#This Row],[sold]]/FurnitureData[[#This Row],[price]],0)</f>
        <v>0.55350553505535049</v>
      </c>
      <c r="I1778" s="1">
        <f>LEN(FurnitureData[[#This Row],[productTitle]])</f>
        <v>124</v>
      </c>
      <c r="J1778" s="1"/>
    </row>
    <row r="1779" spans="1:10" x14ac:dyDescent="0.3">
      <c r="A1779" s="1" t="s">
        <v>1645</v>
      </c>
      <c r="B1779" s="7">
        <v>241.2</v>
      </c>
      <c r="C1779" s="8">
        <v>22</v>
      </c>
      <c r="D1779" s="1" t="s">
        <v>5</v>
      </c>
      <c r="E1779" s="5">
        <f>FurnitureData[[#This Row],[price]]*FurnitureData[[#This Row],[sold]]</f>
        <v>5306.4</v>
      </c>
      <c r="F1779" t="str">
        <f>IF(FurnitureData[[#This Row],[price]]&lt;50,"Under 50",IF(FurnitureData[[#This Row],[price]]&lt;100,"50-100",IF(FurnitureData[[#This Row],[price]]&lt;200,"100-200","Over 200")))</f>
        <v>Over 200</v>
      </c>
      <c r="G1779" t="str">
        <f>IF(FurnitureData[[#This Row],[sold]]=0,"No Sales",IF(FurnitureData[[#This Row],[sold]]&lt;=10,"Low Sales",IF(FurnitureData[[#This Row],[sold]]&lt;=50,"Medium Sales","High Sales")))</f>
        <v>Medium Sales</v>
      </c>
      <c r="H1779" s="1">
        <f>IF(FurnitureData[[#This Row],[price]]&gt;0,FurnitureData[[#This Row],[sold]]/FurnitureData[[#This Row],[price]],0)</f>
        <v>9.1210613598673301E-2</v>
      </c>
      <c r="I1779" s="1">
        <f>LEN(FurnitureData[[#This Row],[productTitle]])</f>
        <v>123</v>
      </c>
      <c r="J1779" s="1"/>
    </row>
    <row r="1780" spans="1:10" x14ac:dyDescent="0.3">
      <c r="A1780" s="1" t="s">
        <v>1646</v>
      </c>
      <c r="B1780" s="7">
        <v>59.08</v>
      </c>
      <c r="C1780" s="8">
        <v>17</v>
      </c>
      <c r="D1780" s="1" t="s">
        <v>5</v>
      </c>
      <c r="E1780" s="5">
        <f>FurnitureData[[#This Row],[price]]*FurnitureData[[#This Row],[sold]]</f>
        <v>1004.36</v>
      </c>
      <c r="F1780" t="str">
        <f>IF(FurnitureData[[#This Row],[price]]&lt;50,"Under 50",IF(FurnitureData[[#This Row],[price]]&lt;100,"50-100",IF(FurnitureData[[#This Row],[price]]&lt;200,"100-200","Over 200")))</f>
        <v>50-100</v>
      </c>
      <c r="G1780" t="str">
        <f>IF(FurnitureData[[#This Row],[sold]]=0,"No Sales",IF(FurnitureData[[#This Row],[sold]]&lt;=10,"Low Sales",IF(FurnitureData[[#This Row],[sold]]&lt;=50,"Medium Sales","High Sales")))</f>
        <v>Medium Sales</v>
      </c>
      <c r="H1780" s="1">
        <f>IF(FurnitureData[[#This Row],[price]]&gt;0,FurnitureData[[#This Row],[sold]]/FurnitureData[[#This Row],[price]],0)</f>
        <v>0.28774542992552471</v>
      </c>
      <c r="I1780" s="1">
        <f>LEN(FurnitureData[[#This Row],[productTitle]])</f>
        <v>126</v>
      </c>
      <c r="J1780" s="1"/>
    </row>
    <row r="1781" spans="1:10" x14ac:dyDescent="0.3">
      <c r="A1781" s="1" t="s">
        <v>1647</v>
      </c>
      <c r="B1781" s="7">
        <v>47.17</v>
      </c>
      <c r="C1781" s="8">
        <v>19</v>
      </c>
      <c r="D1781" s="1" t="s">
        <v>5</v>
      </c>
      <c r="E1781" s="5">
        <f>FurnitureData[[#This Row],[price]]*FurnitureData[[#This Row],[sold]]</f>
        <v>896.23</v>
      </c>
      <c r="F1781" t="str">
        <f>IF(FurnitureData[[#This Row],[price]]&lt;50,"Under 50",IF(FurnitureData[[#This Row],[price]]&lt;100,"50-100",IF(FurnitureData[[#This Row],[price]]&lt;200,"100-200","Over 200")))</f>
        <v>Under 50</v>
      </c>
      <c r="G1781" t="str">
        <f>IF(FurnitureData[[#This Row],[sold]]=0,"No Sales",IF(FurnitureData[[#This Row],[sold]]&lt;=10,"Low Sales",IF(FurnitureData[[#This Row],[sold]]&lt;=50,"Medium Sales","High Sales")))</f>
        <v>Medium Sales</v>
      </c>
      <c r="H1781" s="1">
        <f>IF(FurnitureData[[#This Row],[price]]&gt;0,FurnitureData[[#This Row],[sold]]/FurnitureData[[#This Row],[price]],0)</f>
        <v>0.40279838880644475</v>
      </c>
      <c r="I1781" s="1">
        <f>LEN(FurnitureData[[#This Row],[productTitle]])</f>
        <v>120</v>
      </c>
      <c r="J1781" s="1"/>
    </row>
    <row r="1782" spans="1:10" x14ac:dyDescent="0.3">
      <c r="A1782" s="1" t="s">
        <v>1648</v>
      </c>
      <c r="B1782" s="7">
        <v>31.48</v>
      </c>
      <c r="C1782" s="8">
        <v>6</v>
      </c>
      <c r="D1782" s="1" t="s">
        <v>5</v>
      </c>
      <c r="E1782" s="5">
        <f>FurnitureData[[#This Row],[price]]*FurnitureData[[#This Row],[sold]]</f>
        <v>188.88</v>
      </c>
      <c r="F1782" t="str">
        <f>IF(FurnitureData[[#This Row],[price]]&lt;50,"Under 50",IF(FurnitureData[[#This Row],[price]]&lt;100,"50-100",IF(FurnitureData[[#This Row],[price]]&lt;200,"100-200","Over 200")))</f>
        <v>Under 50</v>
      </c>
      <c r="G1782" t="str">
        <f>IF(FurnitureData[[#This Row],[sold]]=0,"No Sales",IF(FurnitureData[[#This Row],[sold]]&lt;=10,"Low Sales",IF(FurnitureData[[#This Row],[sold]]&lt;=50,"Medium Sales","High Sales")))</f>
        <v>Low Sales</v>
      </c>
      <c r="H1782" s="1">
        <f>IF(FurnitureData[[#This Row],[price]]&gt;0,FurnitureData[[#This Row],[sold]]/FurnitureData[[#This Row],[price]],0)</f>
        <v>0.19059720457433291</v>
      </c>
      <c r="I1782" s="1">
        <f>LEN(FurnitureData[[#This Row],[productTitle]])</f>
        <v>125</v>
      </c>
      <c r="J1782" s="1"/>
    </row>
    <row r="1783" spans="1:10" x14ac:dyDescent="0.3">
      <c r="A1783" s="1" t="s">
        <v>1649</v>
      </c>
      <c r="B1783" s="7">
        <v>208.32</v>
      </c>
      <c r="C1783" s="8">
        <v>7</v>
      </c>
      <c r="D1783" s="1" t="s">
        <v>5</v>
      </c>
      <c r="E1783" s="5">
        <f>FurnitureData[[#This Row],[price]]*FurnitureData[[#This Row],[sold]]</f>
        <v>1458.24</v>
      </c>
      <c r="F1783" t="str">
        <f>IF(FurnitureData[[#This Row],[price]]&lt;50,"Under 50",IF(FurnitureData[[#This Row],[price]]&lt;100,"50-100",IF(FurnitureData[[#This Row],[price]]&lt;200,"100-200","Over 200")))</f>
        <v>Over 200</v>
      </c>
      <c r="G1783" t="str">
        <f>IF(FurnitureData[[#This Row],[sold]]=0,"No Sales",IF(FurnitureData[[#This Row],[sold]]&lt;=10,"Low Sales",IF(FurnitureData[[#This Row],[sold]]&lt;=50,"Medium Sales","High Sales")))</f>
        <v>Low Sales</v>
      </c>
      <c r="H1783" s="1">
        <f>IF(FurnitureData[[#This Row],[price]]&gt;0,FurnitureData[[#This Row],[sold]]/FurnitureData[[#This Row],[price]],0)</f>
        <v>3.3602150537634407E-2</v>
      </c>
      <c r="I1783" s="1">
        <f>LEN(FurnitureData[[#This Row],[productTitle]])</f>
        <v>109</v>
      </c>
      <c r="J1783" s="1"/>
    </row>
    <row r="1784" spans="1:10" x14ac:dyDescent="0.3">
      <c r="A1784" s="1" t="s">
        <v>1650</v>
      </c>
      <c r="B1784" s="7">
        <v>56.7</v>
      </c>
      <c r="C1784" s="8">
        <v>32</v>
      </c>
      <c r="D1784" s="1" t="s">
        <v>5</v>
      </c>
      <c r="E1784" s="5">
        <f>FurnitureData[[#This Row],[price]]*FurnitureData[[#This Row],[sold]]</f>
        <v>1814.4</v>
      </c>
      <c r="F1784" t="str">
        <f>IF(FurnitureData[[#This Row],[price]]&lt;50,"Under 50",IF(FurnitureData[[#This Row],[price]]&lt;100,"50-100",IF(FurnitureData[[#This Row],[price]]&lt;200,"100-200","Over 200")))</f>
        <v>50-100</v>
      </c>
      <c r="G1784" t="str">
        <f>IF(FurnitureData[[#This Row],[sold]]=0,"No Sales",IF(FurnitureData[[#This Row],[sold]]&lt;=10,"Low Sales",IF(FurnitureData[[#This Row],[sold]]&lt;=50,"Medium Sales","High Sales")))</f>
        <v>Medium Sales</v>
      </c>
      <c r="H1784" s="1">
        <f>IF(FurnitureData[[#This Row],[price]]&gt;0,FurnitureData[[#This Row],[sold]]/FurnitureData[[#This Row],[price]],0)</f>
        <v>0.56437389770723101</v>
      </c>
      <c r="I1784" s="1">
        <f>LEN(FurnitureData[[#This Row],[productTitle]])</f>
        <v>92</v>
      </c>
      <c r="J1784" s="1"/>
    </row>
    <row r="1785" spans="1:10" x14ac:dyDescent="0.3">
      <c r="A1785" s="1" t="s">
        <v>1651</v>
      </c>
      <c r="B1785" s="7">
        <v>167.02</v>
      </c>
      <c r="C1785" s="8">
        <v>2</v>
      </c>
      <c r="D1785" s="1" t="s">
        <v>1878</v>
      </c>
      <c r="E1785" s="5">
        <f>FurnitureData[[#This Row],[price]]*FurnitureData[[#This Row],[sold]]</f>
        <v>334.04</v>
      </c>
      <c r="F1785" t="str">
        <f>IF(FurnitureData[[#This Row],[price]]&lt;50,"Under 50",IF(FurnitureData[[#This Row],[price]]&lt;100,"50-100",IF(FurnitureData[[#This Row],[price]]&lt;200,"100-200","Over 200")))</f>
        <v>100-200</v>
      </c>
      <c r="G1785" t="str">
        <f>IF(FurnitureData[[#This Row],[sold]]=0,"No Sales",IF(FurnitureData[[#This Row],[sold]]&lt;=10,"Low Sales",IF(FurnitureData[[#This Row],[sold]]&lt;=50,"Medium Sales","High Sales")))</f>
        <v>Low Sales</v>
      </c>
      <c r="H1785" s="1">
        <f>IF(FurnitureData[[#This Row],[price]]&gt;0,FurnitureData[[#This Row],[sold]]/FurnitureData[[#This Row],[price]],0)</f>
        <v>1.1974613818704346E-2</v>
      </c>
      <c r="I1785" s="1">
        <f>LEN(FurnitureData[[#This Row],[productTitle]])</f>
        <v>118</v>
      </c>
      <c r="J1785" s="1"/>
    </row>
    <row r="1786" spans="1:10" x14ac:dyDescent="0.3">
      <c r="A1786" s="1" t="s">
        <v>1652</v>
      </c>
      <c r="B1786" s="7">
        <v>141.18</v>
      </c>
      <c r="C1786" s="8">
        <v>3</v>
      </c>
      <c r="D1786" s="1" t="s">
        <v>5</v>
      </c>
      <c r="E1786" s="5">
        <f>FurnitureData[[#This Row],[price]]*FurnitureData[[#This Row],[sold]]</f>
        <v>423.54</v>
      </c>
      <c r="F1786" t="str">
        <f>IF(FurnitureData[[#This Row],[price]]&lt;50,"Under 50",IF(FurnitureData[[#This Row],[price]]&lt;100,"50-100",IF(FurnitureData[[#This Row],[price]]&lt;200,"100-200","Over 200")))</f>
        <v>100-200</v>
      </c>
      <c r="G1786" t="str">
        <f>IF(FurnitureData[[#This Row],[sold]]=0,"No Sales",IF(FurnitureData[[#This Row],[sold]]&lt;=10,"Low Sales",IF(FurnitureData[[#This Row],[sold]]&lt;=50,"Medium Sales","High Sales")))</f>
        <v>Low Sales</v>
      </c>
      <c r="H1786" s="1">
        <f>IF(FurnitureData[[#This Row],[price]]&gt;0,FurnitureData[[#This Row],[sold]]/FurnitureData[[#This Row],[price]],0)</f>
        <v>2.1249468763280918E-2</v>
      </c>
      <c r="I1786" s="1">
        <f>LEN(FurnitureData[[#This Row],[productTitle]])</f>
        <v>118</v>
      </c>
      <c r="J1786" s="1"/>
    </row>
    <row r="1787" spans="1:10" x14ac:dyDescent="0.3">
      <c r="A1787" s="1" t="s">
        <v>1653</v>
      </c>
      <c r="B1787" s="7">
        <v>41.08</v>
      </c>
      <c r="C1787" s="8">
        <v>19</v>
      </c>
      <c r="D1787" s="1" t="s">
        <v>5</v>
      </c>
      <c r="E1787" s="5">
        <f>FurnitureData[[#This Row],[price]]*FurnitureData[[#This Row],[sold]]</f>
        <v>780.52</v>
      </c>
      <c r="F1787" t="str">
        <f>IF(FurnitureData[[#This Row],[price]]&lt;50,"Under 50",IF(FurnitureData[[#This Row],[price]]&lt;100,"50-100",IF(FurnitureData[[#This Row],[price]]&lt;200,"100-200","Over 200")))</f>
        <v>Under 50</v>
      </c>
      <c r="G1787" t="str">
        <f>IF(FurnitureData[[#This Row],[sold]]=0,"No Sales",IF(FurnitureData[[#This Row],[sold]]&lt;=10,"Low Sales",IF(FurnitureData[[#This Row],[sold]]&lt;=50,"Medium Sales","High Sales")))</f>
        <v>Medium Sales</v>
      </c>
      <c r="H1787" s="1">
        <f>IF(FurnitureData[[#This Row],[price]]&gt;0,FurnitureData[[#This Row],[sold]]/FurnitureData[[#This Row],[price]],0)</f>
        <v>0.46251217137293088</v>
      </c>
      <c r="I1787" s="1">
        <f>LEN(FurnitureData[[#This Row],[productTitle]])</f>
        <v>103</v>
      </c>
      <c r="J1787" s="1"/>
    </row>
    <row r="1788" spans="1:10" x14ac:dyDescent="0.3">
      <c r="A1788" s="1" t="s">
        <v>1654</v>
      </c>
      <c r="B1788" s="7">
        <v>66.23</v>
      </c>
      <c r="C1788" s="8">
        <v>30</v>
      </c>
      <c r="D1788" s="1" t="s">
        <v>5</v>
      </c>
      <c r="E1788" s="5">
        <f>FurnitureData[[#This Row],[price]]*FurnitureData[[#This Row],[sold]]</f>
        <v>1986.9</v>
      </c>
      <c r="F1788" t="str">
        <f>IF(FurnitureData[[#This Row],[price]]&lt;50,"Under 50",IF(FurnitureData[[#This Row],[price]]&lt;100,"50-100",IF(FurnitureData[[#This Row],[price]]&lt;200,"100-200","Over 200")))</f>
        <v>50-100</v>
      </c>
      <c r="G1788" t="str">
        <f>IF(FurnitureData[[#This Row],[sold]]=0,"No Sales",IF(FurnitureData[[#This Row],[sold]]&lt;=10,"Low Sales",IF(FurnitureData[[#This Row],[sold]]&lt;=50,"Medium Sales","High Sales")))</f>
        <v>Medium Sales</v>
      </c>
      <c r="H1788" s="1">
        <f>IF(FurnitureData[[#This Row],[price]]&gt;0,FurnitureData[[#This Row],[sold]]/FurnitureData[[#This Row],[price]],0)</f>
        <v>0.45296693341386074</v>
      </c>
      <c r="I1788" s="1">
        <f>LEN(FurnitureData[[#This Row],[productTitle]])</f>
        <v>105</v>
      </c>
      <c r="J1788" s="1"/>
    </row>
    <row r="1789" spans="1:10" x14ac:dyDescent="0.3">
      <c r="A1789" s="1" t="s">
        <v>1655</v>
      </c>
      <c r="B1789" s="7">
        <v>246.12</v>
      </c>
      <c r="C1789" s="8">
        <v>1</v>
      </c>
      <c r="D1789" s="1" t="s">
        <v>5</v>
      </c>
      <c r="E1789" s="5">
        <f>FurnitureData[[#This Row],[price]]*FurnitureData[[#This Row],[sold]]</f>
        <v>246.12</v>
      </c>
      <c r="F1789" t="str">
        <f>IF(FurnitureData[[#This Row],[price]]&lt;50,"Under 50",IF(FurnitureData[[#This Row],[price]]&lt;100,"50-100",IF(FurnitureData[[#This Row],[price]]&lt;200,"100-200","Over 200")))</f>
        <v>Over 200</v>
      </c>
      <c r="G1789" t="str">
        <f>IF(FurnitureData[[#This Row],[sold]]=0,"No Sales",IF(FurnitureData[[#This Row],[sold]]&lt;=10,"Low Sales",IF(FurnitureData[[#This Row],[sold]]&lt;=50,"Medium Sales","High Sales")))</f>
        <v>Low Sales</v>
      </c>
      <c r="H1789" s="1">
        <f>IF(FurnitureData[[#This Row],[price]]&gt;0,FurnitureData[[#This Row],[sold]]/FurnitureData[[#This Row],[price]],0)</f>
        <v>4.0630586705672029E-3</v>
      </c>
      <c r="I1789" s="1">
        <f>LEN(FurnitureData[[#This Row],[productTitle]])</f>
        <v>113</v>
      </c>
      <c r="J1789" s="1"/>
    </row>
    <row r="1790" spans="1:10" x14ac:dyDescent="0.3">
      <c r="A1790" s="1" t="s">
        <v>1656</v>
      </c>
      <c r="B1790" s="7">
        <v>39.67</v>
      </c>
      <c r="C1790" s="8">
        <v>13</v>
      </c>
      <c r="D1790" s="1" t="s">
        <v>5</v>
      </c>
      <c r="E1790" s="5">
        <f>FurnitureData[[#This Row],[price]]*FurnitureData[[#This Row],[sold]]</f>
        <v>515.71</v>
      </c>
      <c r="F1790" t="str">
        <f>IF(FurnitureData[[#This Row],[price]]&lt;50,"Under 50",IF(FurnitureData[[#This Row],[price]]&lt;100,"50-100",IF(FurnitureData[[#This Row],[price]]&lt;200,"100-200","Over 200")))</f>
        <v>Under 50</v>
      </c>
      <c r="G1790" t="str">
        <f>IF(FurnitureData[[#This Row],[sold]]=0,"No Sales",IF(FurnitureData[[#This Row],[sold]]&lt;=10,"Low Sales",IF(FurnitureData[[#This Row],[sold]]&lt;=50,"Medium Sales","High Sales")))</f>
        <v>Medium Sales</v>
      </c>
      <c r="H1790" s="1">
        <f>IF(FurnitureData[[#This Row],[price]]&gt;0,FurnitureData[[#This Row],[sold]]/FurnitureData[[#This Row],[price]],0)</f>
        <v>0.32770355432316611</v>
      </c>
      <c r="I1790" s="1">
        <f>LEN(FurnitureData[[#This Row],[productTitle]])</f>
        <v>117</v>
      </c>
      <c r="J1790" s="1"/>
    </row>
    <row r="1791" spans="1:10" x14ac:dyDescent="0.3">
      <c r="A1791" s="1" t="s">
        <v>1657</v>
      </c>
      <c r="B1791" s="7">
        <v>24.44</v>
      </c>
      <c r="C1791" s="8">
        <v>369</v>
      </c>
      <c r="D1791" s="1" t="s">
        <v>5</v>
      </c>
      <c r="E1791" s="5">
        <f>FurnitureData[[#This Row],[price]]*FurnitureData[[#This Row],[sold]]</f>
        <v>9018.36</v>
      </c>
      <c r="F1791" t="str">
        <f>IF(FurnitureData[[#This Row],[price]]&lt;50,"Under 50",IF(FurnitureData[[#This Row],[price]]&lt;100,"50-100",IF(FurnitureData[[#This Row],[price]]&lt;200,"100-200","Over 200")))</f>
        <v>Under 50</v>
      </c>
      <c r="G1791" t="str">
        <f>IF(FurnitureData[[#This Row],[sold]]=0,"No Sales",IF(FurnitureData[[#This Row],[sold]]&lt;=10,"Low Sales",IF(FurnitureData[[#This Row],[sold]]&lt;=50,"Medium Sales","High Sales")))</f>
        <v>High Sales</v>
      </c>
      <c r="H1791" s="1">
        <f>IF(FurnitureData[[#This Row],[price]]&gt;0,FurnitureData[[#This Row],[sold]]/FurnitureData[[#This Row],[price]],0)</f>
        <v>15.098199672667757</v>
      </c>
      <c r="I1791" s="1">
        <f>LEN(FurnitureData[[#This Row],[productTitle]])</f>
        <v>127</v>
      </c>
      <c r="J1791" s="1"/>
    </row>
    <row r="1792" spans="1:10" x14ac:dyDescent="0.3">
      <c r="A1792" s="1" t="s">
        <v>1658</v>
      </c>
      <c r="B1792" s="7">
        <v>70.209999999999994</v>
      </c>
      <c r="C1792" s="8">
        <v>5</v>
      </c>
      <c r="D1792" s="1" t="s">
        <v>5</v>
      </c>
      <c r="E1792" s="5">
        <f>FurnitureData[[#This Row],[price]]*FurnitureData[[#This Row],[sold]]</f>
        <v>351.04999999999995</v>
      </c>
      <c r="F1792" t="str">
        <f>IF(FurnitureData[[#This Row],[price]]&lt;50,"Under 50",IF(FurnitureData[[#This Row],[price]]&lt;100,"50-100",IF(FurnitureData[[#This Row],[price]]&lt;200,"100-200","Over 200")))</f>
        <v>50-100</v>
      </c>
      <c r="G1792" t="str">
        <f>IF(FurnitureData[[#This Row],[sold]]=0,"No Sales",IF(FurnitureData[[#This Row],[sold]]&lt;=10,"Low Sales",IF(FurnitureData[[#This Row],[sold]]&lt;=50,"Medium Sales","High Sales")))</f>
        <v>Low Sales</v>
      </c>
      <c r="H1792" s="1">
        <f>IF(FurnitureData[[#This Row],[price]]&gt;0,FurnitureData[[#This Row],[sold]]/FurnitureData[[#This Row],[price]],0)</f>
        <v>7.1214926648625554E-2</v>
      </c>
      <c r="I1792" s="1">
        <f>LEN(FurnitureData[[#This Row],[productTitle]])</f>
        <v>116</v>
      </c>
      <c r="J1792" s="1"/>
    </row>
    <row r="1793" spans="1:10" x14ac:dyDescent="0.3">
      <c r="A1793" s="1" t="s">
        <v>1659</v>
      </c>
      <c r="B1793" s="7">
        <v>38.369999999999997</v>
      </c>
      <c r="C1793" s="8">
        <v>2</v>
      </c>
      <c r="D1793" s="1" t="s">
        <v>5</v>
      </c>
      <c r="E1793" s="5">
        <f>FurnitureData[[#This Row],[price]]*FurnitureData[[#This Row],[sold]]</f>
        <v>76.739999999999995</v>
      </c>
      <c r="F1793" t="str">
        <f>IF(FurnitureData[[#This Row],[price]]&lt;50,"Under 50",IF(FurnitureData[[#This Row],[price]]&lt;100,"50-100",IF(FurnitureData[[#This Row],[price]]&lt;200,"100-200","Over 200")))</f>
        <v>Under 50</v>
      </c>
      <c r="G1793" t="str">
        <f>IF(FurnitureData[[#This Row],[sold]]=0,"No Sales",IF(FurnitureData[[#This Row],[sold]]&lt;=10,"Low Sales",IF(FurnitureData[[#This Row],[sold]]&lt;=50,"Medium Sales","High Sales")))</f>
        <v>Low Sales</v>
      </c>
      <c r="H1793" s="1">
        <f>IF(FurnitureData[[#This Row],[price]]&gt;0,FurnitureData[[#This Row],[sold]]/FurnitureData[[#This Row],[price]],0)</f>
        <v>5.2124055251498567E-2</v>
      </c>
      <c r="I1793" s="1">
        <f>LEN(FurnitureData[[#This Row],[productTitle]])</f>
        <v>124</v>
      </c>
      <c r="J1793" s="1"/>
    </row>
    <row r="1794" spans="1:10" x14ac:dyDescent="0.3">
      <c r="A1794" s="1" t="s">
        <v>1660</v>
      </c>
      <c r="B1794" s="7">
        <v>10.95</v>
      </c>
      <c r="C1794" s="8">
        <v>3</v>
      </c>
      <c r="D1794" s="1" t="s">
        <v>5</v>
      </c>
      <c r="E1794" s="5">
        <f>FurnitureData[[#This Row],[price]]*FurnitureData[[#This Row],[sold]]</f>
        <v>32.849999999999994</v>
      </c>
      <c r="F1794" t="str">
        <f>IF(FurnitureData[[#This Row],[price]]&lt;50,"Under 50",IF(FurnitureData[[#This Row],[price]]&lt;100,"50-100",IF(FurnitureData[[#This Row],[price]]&lt;200,"100-200","Over 200")))</f>
        <v>Under 50</v>
      </c>
      <c r="G1794" t="str">
        <f>IF(FurnitureData[[#This Row],[sold]]=0,"No Sales",IF(FurnitureData[[#This Row],[sold]]&lt;=10,"Low Sales",IF(FurnitureData[[#This Row],[sold]]&lt;=50,"Medium Sales","High Sales")))</f>
        <v>Low Sales</v>
      </c>
      <c r="H1794" s="1">
        <f>IF(FurnitureData[[#This Row],[price]]&gt;0,FurnitureData[[#This Row],[sold]]/FurnitureData[[#This Row],[price]],0)</f>
        <v>0.27397260273972607</v>
      </c>
      <c r="I1794" s="1">
        <f>LEN(FurnitureData[[#This Row],[productTitle]])</f>
        <v>120</v>
      </c>
      <c r="J1794" s="1"/>
    </row>
    <row r="1795" spans="1:10" x14ac:dyDescent="0.3">
      <c r="A1795" s="1" t="s">
        <v>1661</v>
      </c>
      <c r="B1795" s="7">
        <v>29.57</v>
      </c>
      <c r="C1795" s="8">
        <v>275</v>
      </c>
      <c r="D1795" s="1" t="s">
        <v>5</v>
      </c>
      <c r="E1795" s="5">
        <f>FurnitureData[[#This Row],[price]]*FurnitureData[[#This Row],[sold]]</f>
        <v>8131.75</v>
      </c>
      <c r="F1795" t="str">
        <f>IF(FurnitureData[[#This Row],[price]]&lt;50,"Under 50",IF(FurnitureData[[#This Row],[price]]&lt;100,"50-100",IF(FurnitureData[[#This Row],[price]]&lt;200,"100-200","Over 200")))</f>
        <v>Under 50</v>
      </c>
      <c r="G1795" t="str">
        <f>IF(FurnitureData[[#This Row],[sold]]=0,"No Sales",IF(FurnitureData[[#This Row],[sold]]&lt;=10,"Low Sales",IF(FurnitureData[[#This Row],[sold]]&lt;=50,"Medium Sales","High Sales")))</f>
        <v>High Sales</v>
      </c>
      <c r="H1795" s="1">
        <f>IF(FurnitureData[[#This Row],[price]]&gt;0,FurnitureData[[#This Row],[sold]]/FurnitureData[[#This Row],[price]],0)</f>
        <v>9.2999661819411568</v>
      </c>
      <c r="I1795" s="1">
        <f>LEN(FurnitureData[[#This Row],[productTitle]])</f>
        <v>126</v>
      </c>
      <c r="J1795" s="1"/>
    </row>
    <row r="1796" spans="1:10" x14ac:dyDescent="0.3">
      <c r="A1796" s="1" t="s">
        <v>1662</v>
      </c>
      <c r="B1796" s="7">
        <v>20.38</v>
      </c>
      <c r="C1796" s="8">
        <v>9</v>
      </c>
      <c r="D1796" s="1" t="s">
        <v>5</v>
      </c>
      <c r="E1796" s="5">
        <f>FurnitureData[[#This Row],[price]]*FurnitureData[[#This Row],[sold]]</f>
        <v>183.42</v>
      </c>
      <c r="F1796" t="str">
        <f>IF(FurnitureData[[#This Row],[price]]&lt;50,"Under 50",IF(FurnitureData[[#This Row],[price]]&lt;100,"50-100",IF(FurnitureData[[#This Row],[price]]&lt;200,"100-200","Over 200")))</f>
        <v>Under 50</v>
      </c>
      <c r="G1796" t="str">
        <f>IF(FurnitureData[[#This Row],[sold]]=0,"No Sales",IF(FurnitureData[[#This Row],[sold]]&lt;=10,"Low Sales",IF(FurnitureData[[#This Row],[sold]]&lt;=50,"Medium Sales","High Sales")))</f>
        <v>Low Sales</v>
      </c>
      <c r="H1796" s="1">
        <f>IF(FurnitureData[[#This Row],[price]]&gt;0,FurnitureData[[#This Row],[sold]]/FurnitureData[[#This Row],[price]],0)</f>
        <v>0.44160942100098138</v>
      </c>
      <c r="I1796" s="1">
        <f>LEN(FurnitureData[[#This Row],[productTitle]])</f>
        <v>112</v>
      </c>
      <c r="J1796" s="1"/>
    </row>
    <row r="1797" spans="1:10" x14ac:dyDescent="0.3">
      <c r="A1797" s="1" t="s">
        <v>1663</v>
      </c>
      <c r="B1797" s="7">
        <v>50.68</v>
      </c>
      <c r="C1797" s="8">
        <v>2</v>
      </c>
      <c r="D1797" s="1" t="s">
        <v>5</v>
      </c>
      <c r="E1797" s="5">
        <f>FurnitureData[[#This Row],[price]]*FurnitureData[[#This Row],[sold]]</f>
        <v>101.36</v>
      </c>
      <c r="F1797" t="str">
        <f>IF(FurnitureData[[#This Row],[price]]&lt;50,"Under 50",IF(FurnitureData[[#This Row],[price]]&lt;100,"50-100",IF(FurnitureData[[#This Row],[price]]&lt;200,"100-200","Over 200")))</f>
        <v>50-100</v>
      </c>
      <c r="G1797" t="str">
        <f>IF(FurnitureData[[#This Row],[sold]]=0,"No Sales",IF(FurnitureData[[#This Row],[sold]]&lt;=10,"Low Sales",IF(FurnitureData[[#This Row],[sold]]&lt;=50,"Medium Sales","High Sales")))</f>
        <v>Low Sales</v>
      </c>
      <c r="H1797" s="1">
        <f>IF(FurnitureData[[#This Row],[price]]&gt;0,FurnitureData[[#This Row],[sold]]/FurnitureData[[#This Row],[price]],0)</f>
        <v>3.9463299131807419E-2</v>
      </c>
      <c r="I1797" s="1">
        <f>LEN(FurnitureData[[#This Row],[productTitle]])</f>
        <v>106</v>
      </c>
      <c r="J1797" s="1"/>
    </row>
    <row r="1798" spans="1:10" x14ac:dyDescent="0.3">
      <c r="A1798" s="1" t="s">
        <v>1664</v>
      </c>
      <c r="B1798" s="7">
        <v>105.31</v>
      </c>
      <c r="C1798" s="8">
        <v>11</v>
      </c>
      <c r="D1798" s="1" t="s">
        <v>5</v>
      </c>
      <c r="E1798" s="5">
        <f>FurnitureData[[#This Row],[price]]*FurnitureData[[#This Row],[sold]]</f>
        <v>1158.4100000000001</v>
      </c>
      <c r="F1798" t="str">
        <f>IF(FurnitureData[[#This Row],[price]]&lt;50,"Under 50",IF(FurnitureData[[#This Row],[price]]&lt;100,"50-100",IF(FurnitureData[[#This Row],[price]]&lt;200,"100-200","Over 200")))</f>
        <v>100-200</v>
      </c>
      <c r="G1798" t="str">
        <f>IF(FurnitureData[[#This Row],[sold]]=0,"No Sales",IF(FurnitureData[[#This Row],[sold]]&lt;=10,"Low Sales",IF(FurnitureData[[#This Row],[sold]]&lt;=50,"Medium Sales","High Sales")))</f>
        <v>Medium Sales</v>
      </c>
      <c r="H1798" s="1">
        <f>IF(FurnitureData[[#This Row],[price]]&gt;0,FurnitureData[[#This Row],[sold]]/FurnitureData[[#This Row],[price]],0)</f>
        <v>0.10445351818440794</v>
      </c>
      <c r="I1798" s="1">
        <f>LEN(FurnitureData[[#This Row],[productTitle]])</f>
        <v>122</v>
      </c>
      <c r="J1798" s="1"/>
    </row>
    <row r="1799" spans="1:10" x14ac:dyDescent="0.3">
      <c r="A1799" s="1" t="s">
        <v>1665</v>
      </c>
      <c r="B1799" s="7">
        <v>48.44</v>
      </c>
      <c r="C1799" s="8">
        <v>12</v>
      </c>
      <c r="D1799" s="1" t="s">
        <v>5</v>
      </c>
      <c r="E1799" s="5">
        <f>FurnitureData[[#This Row],[price]]*FurnitureData[[#This Row],[sold]]</f>
        <v>581.28</v>
      </c>
      <c r="F1799" t="str">
        <f>IF(FurnitureData[[#This Row],[price]]&lt;50,"Under 50",IF(FurnitureData[[#This Row],[price]]&lt;100,"50-100",IF(FurnitureData[[#This Row],[price]]&lt;200,"100-200","Over 200")))</f>
        <v>Under 50</v>
      </c>
      <c r="G1799" t="str">
        <f>IF(FurnitureData[[#This Row],[sold]]=0,"No Sales",IF(FurnitureData[[#This Row],[sold]]&lt;=10,"Low Sales",IF(FurnitureData[[#This Row],[sold]]&lt;=50,"Medium Sales","High Sales")))</f>
        <v>Medium Sales</v>
      </c>
      <c r="H1799" s="1">
        <f>IF(FurnitureData[[#This Row],[price]]&gt;0,FurnitureData[[#This Row],[sold]]/FurnitureData[[#This Row],[price]],0)</f>
        <v>0.24772914946325353</v>
      </c>
      <c r="I1799" s="1">
        <f>LEN(FurnitureData[[#This Row],[productTitle]])</f>
        <v>127</v>
      </c>
      <c r="J1799" s="1"/>
    </row>
    <row r="1800" spans="1:10" x14ac:dyDescent="0.3">
      <c r="A1800" s="1" t="s">
        <v>1666</v>
      </c>
      <c r="B1800" s="7">
        <v>81.72</v>
      </c>
      <c r="C1800" s="8">
        <v>9</v>
      </c>
      <c r="D1800" s="1" t="s">
        <v>5</v>
      </c>
      <c r="E1800" s="5">
        <f>FurnitureData[[#This Row],[price]]*FurnitureData[[#This Row],[sold]]</f>
        <v>735.48</v>
      </c>
      <c r="F1800" t="str">
        <f>IF(FurnitureData[[#This Row],[price]]&lt;50,"Under 50",IF(FurnitureData[[#This Row],[price]]&lt;100,"50-100",IF(FurnitureData[[#This Row],[price]]&lt;200,"100-200","Over 200")))</f>
        <v>50-100</v>
      </c>
      <c r="G1800" t="str">
        <f>IF(FurnitureData[[#This Row],[sold]]=0,"No Sales",IF(FurnitureData[[#This Row],[sold]]&lt;=10,"Low Sales",IF(FurnitureData[[#This Row],[sold]]&lt;=50,"Medium Sales","High Sales")))</f>
        <v>Low Sales</v>
      </c>
      <c r="H1800" s="1">
        <f>IF(FurnitureData[[#This Row],[price]]&gt;0,FurnitureData[[#This Row],[sold]]/FurnitureData[[#This Row],[price]],0)</f>
        <v>0.11013215859030837</v>
      </c>
      <c r="I1800" s="1">
        <f>LEN(FurnitureData[[#This Row],[productTitle]])</f>
        <v>123</v>
      </c>
      <c r="J1800" s="1"/>
    </row>
    <row r="1801" spans="1:10" x14ac:dyDescent="0.3">
      <c r="A1801" s="1" t="s">
        <v>1667</v>
      </c>
      <c r="B1801" s="7">
        <v>115.95</v>
      </c>
      <c r="C1801" s="8">
        <v>21</v>
      </c>
      <c r="D1801" s="1" t="s">
        <v>5</v>
      </c>
      <c r="E1801" s="5">
        <f>FurnitureData[[#This Row],[price]]*FurnitureData[[#This Row],[sold]]</f>
        <v>2434.9500000000003</v>
      </c>
      <c r="F1801" t="str">
        <f>IF(FurnitureData[[#This Row],[price]]&lt;50,"Under 50",IF(FurnitureData[[#This Row],[price]]&lt;100,"50-100",IF(FurnitureData[[#This Row],[price]]&lt;200,"100-200","Over 200")))</f>
        <v>100-200</v>
      </c>
      <c r="G1801" t="str">
        <f>IF(FurnitureData[[#This Row],[sold]]=0,"No Sales",IF(FurnitureData[[#This Row],[sold]]&lt;=10,"Low Sales",IF(FurnitureData[[#This Row],[sold]]&lt;=50,"Medium Sales","High Sales")))</f>
        <v>Medium Sales</v>
      </c>
      <c r="H1801" s="1">
        <f>IF(FurnitureData[[#This Row],[price]]&gt;0,FurnitureData[[#This Row],[sold]]/FurnitureData[[#This Row],[price]],0)</f>
        <v>0.18111254851228978</v>
      </c>
      <c r="I1801" s="1">
        <f>LEN(FurnitureData[[#This Row],[productTitle]])</f>
        <v>125</v>
      </c>
      <c r="J1801" s="1"/>
    </row>
    <row r="1802" spans="1:10" x14ac:dyDescent="0.3">
      <c r="A1802" s="1" t="s">
        <v>1668</v>
      </c>
      <c r="B1802" s="7">
        <v>57.83</v>
      </c>
      <c r="C1802" s="8">
        <v>20</v>
      </c>
      <c r="D1802" s="1" t="s">
        <v>1879</v>
      </c>
      <c r="E1802" s="5">
        <f>FurnitureData[[#This Row],[price]]*FurnitureData[[#This Row],[sold]]</f>
        <v>1156.5999999999999</v>
      </c>
      <c r="F1802" t="str">
        <f>IF(FurnitureData[[#This Row],[price]]&lt;50,"Under 50",IF(FurnitureData[[#This Row],[price]]&lt;100,"50-100",IF(FurnitureData[[#This Row],[price]]&lt;200,"100-200","Over 200")))</f>
        <v>50-100</v>
      </c>
      <c r="G1802" t="str">
        <f>IF(FurnitureData[[#This Row],[sold]]=0,"No Sales",IF(FurnitureData[[#This Row],[sold]]&lt;=10,"Low Sales",IF(FurnitureData[[#This Row],[sold]]&lt;=50,"Medium Sales","High Sales")))</f>
        <v>Medium Sales</v>
      </c>
      <c r="H1802" s="1">
        <f>IF(FurnitureData[[#This Row],[price]]&gt;0,FurnitureData[[#This Row],[sold]]/FurnitureData[[#This Row],[price]],0)</f>
        <v>0.34584125886218225</v>
      </c>
      <c r="I1802" s="1">
        <f>LEN(FurnitureData[[#This Row],[productTitle]])</f>
        <v>127</v>
      </c>
      <c r="J1802" s="1"/>
    </row>
    <row r="1803" spans="1:10" x14ac:dyDescent="0.3">
      <c r="A1803" s="1" t="s">
        <v>1669</v>
      </c>
      <c r="B1803" s="7">
        <v>133.06</v>
      </c>
      <c r="C1803" s="8">
        <v>16</v>
      </c>
      <c r="D1803" s="1" t="s">
        <v>5</v>
      </c>
      <c r="E1803" s="5">
        <f>FurnitureData[[#This Row],[price]]*FurnitureData[[#This Row],[sold]]</f>
        <v>2128.96</v>
      </c>
      <c r="F1803" t="str">
        <f>IF(FurnitureData[[#This Row],[price]]&lt;50,"Under 50",IF(FurnitureData[[#This Row],[price]]&lt;100,"50-100",IF(FurnitureData[[#This Row],[price]]&lt;200,"100-200","Over 200")))</f>
        <v>100-200</v>
      </c>
      <c r="G1803" t="str">
        <f>IF(FurnitureData[[#This Row],[sold]]=0,"No Sales",IF(FurnitureData[[#This Row],[sold]]&lt;=10,"Low Sales",IF(FurnitureData[[#This Row],[sold]]&lt;=50,"Medium Sales","High Sales")))</f>
        <v>Medium Sales</v>
      </c>
      <c r="H1803" s="1">
        <f>IF(FurnitureData[[#This Row],[price]]&gt;0,FurnitureData[[#This Row],[sold]]/FurnitureData[[#This Row],[price]],0)</f>
        <v>0.12024650533593867</v>
      </c>
      <c r="I1803" s="1">
        <f>LEN(FurnitureData[[#This Row],[productTitle]])</f>
        <v>104</v>
      </c>
      <c r="J1803" s="1"/>
    </row>
    <row r="1804" spans="1:10" x14ac:dyDescent="0.3">
      <c r="A1804" s="1" t="s">
        <v>1670</v>
      </c>
      <c r="B1804" s="7">
        <v>25.16</v>
      </c>
      <c r="C1804" s="8">
        <v>12</v>
      </c>
      <c r="D1804" s="1" t="s">
        <v>1880</v>
      </c>
      <c r="E1804" s="5">
        <f>FurnitureData[[#This Row],[price]]*FurnitureData[[#This Row],[sold]]</f>
        <v>301.92</v>
      </c>
      <c r="F1804" t="str">
        <f>IF(FurnitureData[[#This Row],[price]]&lt;50,"Under 50",IF(FurnitureData[[#This Row],[price]]&lt;100,"50-100",IF(FurnitureData[[#This Row],[price]]&lt;200,"100-200","Over 200")))</f>
        <v>Under 50</v>
      </c>
      <c r="G1804" t="str">
        <f>IF(FurnitureData[[#This Row],[sold]]=0,"No Sales",IF(FurnitureData[[#This Row],[sold]]&lt;=10,"Low Sales",IF(FurnitureData[[#This Row],[sold]]&lt;=50,"Medium Sales","High Sales")))</f>
        <v>Medium Sales</v>
      </c>
      <c r="H1804" s="1">
        <f>IF(FurnitureData[[#This Row],[price]]&gt;0,FurnitureData[[#This Row],[sold]]/FurnitureData[[#This Row],[price]],0)</f>
        <v>0.47694753577106519</v>
      </c>
      <c r="I1804" s="1">
        <f>LEN(FurnitureData[[#This Row],[productTitle]])</f>
        <v>127</v>
      </c>
      <c r="J1804" s="1"/>
    </row>
    <row r="1805" spans="1:10" x14ac:dyDescent="0.3">
      <c r="A1805" s="1" t="s">
        <v>1671</v>
      </c>
      <c r="B1805" s="7">
        <v>13.08</v>
      </c>
      <c r="C1805" s="8">
        <v>19</v>
      </c>
      <c r="D1805" s="1" t="s">
        <v>1881</v>
      </c>
      <c r="E1805" s="5">
        <f>FurnitureData[[#This Row],[price]]*FurnitureData[[#This Row],[sold]]</f>
        <v>248.52</v>
      </c>
      <c r="F1805" t="str">
        <f>IF(FurnitureData[[#This Row],[price]]&lt;50,"Under 50",IF(FurnitureData[[#This Row],[price]]&lt;100,"50-100",IF(FurnitureData[[#This Row],[price]]&lt;200,"100-200","Over 200")))</f>
        <v>Under 50</v>
      </c>
      <c r="G1805" t="str">
        <f>IF(FurnitureData[[#This Row],[sold]]=0,"No Sales",IF(FurnitureData[[#This Row],[sold]]&lt;=10,"Low Sales",IF(FurnitureData[[#This Row],[sold]]&lt;=50,"Medium Sales","High Sales")))</f>
        <v>Medium Sales</v>
      </c>
      <c r="H1805" s="1">
        <f>IF(FurnitureData[[#This Row],[price]]&gt;0,FurnitureData[[#This Row],[sold]]/FurnitureData[[#This Row],[price]],0)</f>
        <v>1.452599388379205</v>
      </c>
      <c r="I1805" s="1">
        <f>LEN(FurnitureData[[#This Row],[productTitle]])</f>
        <v>125</v>
      </c>
      <c r="J1805" s="1"/>
    </row>
    <row r="1806" spans="1:10" x14ac:dyDescent="0.3">
      <c r="A1806" s="1" t="s">
        <v>1672</v>
      </c>
      <c r="B1806" s="7">
        <v>160.19</v>
      </c>
      <c r="C1806" s="8">
        <v>5</v>
      </c>
      <c r="D1806" s="1" t="s">
        <v>5</v>
      </c>
      <c r="E1806" s="5">
        <f>FurnitureData[[#This Row],[price]]*FurnitureData[[#This Row],[sold]]</f>
        <v>800.95</v>
      </c>
      <c r="F1806" t="str">
        <f>IF(FurnitureData[[#This Row],[price]]&lt;50,"Under 50",IF(FurnitureData[[#This Row],[price]]&lt;100,"50-100",IF(FurnitureData[[#This Row],[price]]&lt;200,"100-200","Over 200")))</f>
        <v>100-200</v>
      </c>
      <c r="G1806" t="str">
        <f>IF(FurnitureData[[#This Row],[sold]]=0,"No Sales",IF(FurnitureData[[#This Row],[sold]]&lt;=10,"Low Sales",IF(FurnitureData[[#This Row],[sold]]&lt;=50,"Medium Sales","High Sales")))</f>
        <v>Low Sales</v>
      </c>
      <c r="H1806" s="1">
        <f>IF(FurnitureData[[#This Row],[price]]&gt;0,FurnitureData[[#This Row],[sold]]/FurnitureData[[#This Row],[price]],0)</f>
        <v>3.1212934640114865E-2</v>
      </c>
      <c r="I1806" s="1">
        <f>LEN(FurnitureData[[#This Row],[productTitle]])</f>
        <v>128</v>
      </c>
      <c r="J1806" s="1"/>
    </row>
    <row r="1807" spans="1:10" x14ac:dyDescent="0.3">
      <c r="A1807" s="1" t="s">
        <v>1412</v>
      </c>
      <c r="B1807" s="7">
        <v>125.44</v>
      </c>
      <c r="C1807" s="8">
        <v>1</v>
      </c>
      <c r="D1807" s="1" t="s">
        <v>5</v>
      </c>
      <c r="E1807" s="5">
        <f>FurnitureData[[#This Row],[price]]*FurnitureData[[#This Row],[sold]]</f>
        <v>125.44</v>
      </c>
      <c r="F1807" t="str">
        <f>IF(FurnitureData[[#This Row],[price]]&lt;50,"Under 50",IF(FurnitureData[[#This Row],[price]]&lt;100,"50-100",IF(FurnitureData[[#This Row],[price]]&lt;200,"100-200","Over 200")))</f>
        <v>100-200</v>
      </c>
      <c r="G1807" t="str">
        <f>IF(FurnitureData[[#This Row],[sold]]=0,"No Sales",IF(FurnitureData[[#This Row],[sold]]&lt;=10,"Low Sales",IF(FurnitureData[[#This Row],[sold]]&lt;=50,"Medium Sales","High Sales")))</f>
        <v>Low Sales</v>
      </c>
      <c r="H1807" s="1">
        <f>IF(FurnitureData[[#This Row],[price]]&gt;0,FurnitureData[[#This Row],[sold]]/FurnitureData[[#This Row],[price]],0)</f>
        <v>7.9719387755102043E-3</v>
      </c>
      <c r="I1807" s="1">
        <f>LEN(FurnitureData[[#This Row],[productTitle]])</f>
        <v>127</v>
      </c>
      <c r="J1807" s="1"/>
    </row>
    <row r="1808" spans="1:10" x14ac:dyDescent="0.3">
      <c r="A1808" s="1" t="s">
        <v>1673</v>
      </c>
      <c r="B1808" s="7">
        <v>46.98</v>
      </c>
      <c r="C1808" s="8">
        <v>10</v>
      </c>
      <c r="D1808" s="1" t="s">
        <v>5</v>
      </c>
      <c r="E1808" s="5">
        <f>FurnitureData[[#This Row],[price]]*FurnitureData[[#This Row],[sold]]</f>
        <v>469.79999999999995</v>
      </c>
      <c r="F1808" t="str">
        <f>IF(FurnitureData[[#This Row],[price]]&lt;50,"Under 50",IF(FurnitureData[[#This Row],[price]]&lt;100,"50-100",IF(FurnitureData[[#This Row],[price]]&lt;200,"100-200","Over 200")))</f>
        <v>Under 50</v>
      </c>
      <c r="G1808" t="str">
        <f>IF(FurnitureData[[#This Row],[sold]]=0,"No Sales",IF(FurnitureData[[#This Row],[sold]]&lt;=10,"Low Sales",IF(FurnitureData[[#This Row],[sold]]&lt;=50,"Medium Sales","High Sales")))</f>
        <v>Low Sales</v>
      </c>
      <c r="H1808" s="1">
        <f>IF(FurnitureData[[#This Row],[price]]&gt;0,FurnitureData[[#This Row],[sold]]/FurnitureData[[#This Row],[price]],0)</f>
        <v>0.21285653469561516</v>
      </c>
      <c r="I1808" s="1">
        <f>LEN(FurnitureData[[#This Row],[productTitle]])</f>
        <v>103</v>
      </c>
      <c r="J1808" s="1"/>
    </row>
    <row r="1809" spans="1:10" x14ac:dyDescent="0.3">
      <c r="A1809" s="1" t="s">
        <v>1674</v>
      </c>
      <c r="B1809" s="7">
        <v>352.74</v>
      </c>
      <c r="C1809" s="8">
        <v>9</v>
      </c>
      <c r="D1809" s="1" t="s">
        <v>5</v>
      </c>
      <c r="E1809" s="5">
        <f>FurnitureData[[#This Row],[price]]*FurnitureData[[#This Row],[sold]]</f>
        <v>3174.66</v>
      </c>
      <c r="F1809" t="str">
        <f>IF(FurnitureData[[#This Row],[price]]&lt;50,"Under 50",IF(FurnitureData[[#This Row],[price]]&lt;100,"50-100",IF(FurnitureData[[#This Row],[price]]&lt;200,"100-200","Over 200")))</f>
        <v>Over 200</v>
      </c>
      <c r="G1809" t="str">
        <f>IF(FurnitureData[[#This Row],[sold]]=0,"No Sales",IF(FurnitureData[[#This Row],[sold]]&lt;=10,"Low Sales",IF(FurnitureData[[#This Row],[sold]]&lt;=50,"Medium Sales","High Sales")))</f>
        <v>Low Sales</v>
      </c>
      <c r="H1809" s="1">
        <f>IF(FurnitureData[[#This Row],[price]]&gt;0,FurnitureData[[#This Row],[sold]]/FurnitureData[[#This Row],[price]],0)</f>
        <v>2.5514543289675114E-2</v>
      </c>
      <c r="I1809" s="1">
        <f>LEN(FurnitureData[[#This Row],[productTitle]])</f>
        <v>128</v>
      </c>
      <c r="J1809" s="1"/>
    </row>
    <row r="1810" spans="1:10" x14ac:dyDescent="0.3">
      <c r="A1810" s="1" t="s">
        <v>1675</v>
      </c>
      <c r="B1810" s="7">
        <v>3.1</v>
      </c>
      <c r="C1810" s="8">
        <v>15</v>
      </c>
      <c r="D1810" s="1" t="s">
        <v>5</v>
      </c>
      <c r="E1810" s="5">
        <f>FurnitureData[[#This Row],[price]]*FurnitureData[[#This Row],[sold]]</f>
        <v>46.5</v>
      </c>
      <c r="F1810" t="str">
        <f>IF(FurnitureData[[#This Row],[price]]&lt;50,"Under 50",IF(FurnitureData[[#This Row],[price]]&lt;100,"50-100",IF(FurnitureData[[#This Row],[price]]&lt;200,"100-200","Over 200")))</f>
        <v>Under 50</v>
      </c>
      <c r="G1810" t="str">
        <f>IF(FurnitureData[[#This Row],[sold]]=0,"No Sales",IF(FurnitureData[[#This Row],[sold]]&lt;=10,"Low Sales",IF(FurnitureData[[#This Row],[sold]]&lt;=50,"Medium Sales","High Sales")))</f>
        <v>Medium Sales</v>
      </c>
      <c r="H1810" s="1">
        <f>IF(FurnitureData[[#This Row],[price]]&gt;0,FurnitureData[[#This Row],[sold]]/FurnitureData[[#This Row],[price]],0)</f>
        <v>4.838709677419355</v>
      </c>
      <c r="I1810" s="1">
        <f>LEN(FurnitureData[[#This Row],[productTitle]])</f>
        <v>101</v>
      </c>
      <c r="J1810" s="1"/>
    </row>
    <row r="1811" spans="1:10" x14ac:dyDescent="0.3">
      <c r="A1811" s="1" t="s">
        <v>1676</v>
      </c>
      <c r="B1811" s="7">
        <v>138.65</v>
      </c>
      <c r="C1811" s="8">
        <v>7</v>
      </c>
      <c r="D1811" s="1" t="s">
        <v>5</v>
      </c>
      <c r="E1811" s="5">
        <f>FurnitureData[[#This Row],[price]]*FurnitureData[[#This Row],[sold]]</f>
        <v>970.55000000000007</v>
      </c>
      <c r="F1811" t="str">
        <f>IF(FurnitureData[[#This Row],[price]]&lt;50,"Under 50",IF(FurnitureData[[#This Row],[price]]&lt;100,"50-100",IF(FurnitureData[[#This Row],[price]]&lt;200,"100-200","Over 200")))</f>
        <v>100-200</v>
      </c>
      <c r="G1811" t="str">
        <f>IF(FurnitureData[[#This Row],[sold]]=0,"No Sales",IF(FurnitureData[[#This Row],[sold]]&lt;=10,"Low Sales",IF(FurnitureData[[#This Row],[sold]]&lt;=50,"Medium Sales","High Sales")))</f>
        <v>Low Sales</v>
      </c>
      <c r="H1811" s="1">
        <f>IF(FurnitureData[[#This Row],[price]]&gt;0,FurnitureData[[#This Row],[sold]]/FurnitureData[[#This Row],[price]],0)</f>
        <v>5.0486837360259641E-2</v>
      </c>
      <c r="I1811" s="1">
        <f>LEN(FurnitureData[[#This Row],[productTitle]])</f>
        <v>105</v>
      </c>
      <c r="J1811" s="1"/>
    </row>
    <row r="1812" spans="1:10" x14ac:dyDescent="0.3">
      <c r="A1812" s="1" t="s">
        <v>1677</v>
      </c>
      <c r="B1812" s="7">
        <v>20.37</v>
      </c>
      <c r="C1812" s="8">
        <v>24</v>
      </c>
      <c r="D1812" s="1" t="s">
        <v>5</v>
      </c>
      <c r="E1812" s="5">
        <f>FurnitureData[[#This Row],[price]]*FurnitureData[[#This Row],[sold]]</f>
        <v>488.88</v>
      </c>
      <c r="F1812" t="str">
        <f>IF(FurnitureData[[#This Row],[price]]&lt;50,"Under 50",IF(FurnitureData[[#This Row],[price]]&lt;100,"50-100",IF(FurnitureData[[#This Row],[price]]&lt;200,"100-200","Over 200")))</f>
        <v>Under 50</v>
      </c>
      <c r="G1812" t="str">
        <f>IF(FurnitureData[[#This Row],[sold]]=0,"No Sales",IF(FurnitureData[[#This Row],[sold]]&lt;=10,"Low Sales",IF(FurnitureData[[#This Row],[sold]]&lt;=50,"Medium Sales","High Sales")))</f>
        <v>Medium Sales</v>
      </c>
      <c r="H1812" s="1">
        <f>IF(FurnitureData[[#This Row],[price]]&gt;0,FurnitureData[[#This Row],[sold]]/FurnitureData[[#This Row],[price]],0)</f>
        <v>1.1782032400589102</v>
      </c>
      <c r="I1812" s="1">
        <f>LEN(FurnitureData[[#This Row],[productTitle]])</f>
        <v>126</v>
      </c>
      <c r="J1812" s="1"/>
    </row>
    <row r="1813" spans="1:10" x14ac:dyDescent="0.3">
      <c r="A1813" s="1" t="s">
        <v>1678</v>
      </c>
      <c r="B1813" s="7">
        <v>11.2</v>
      </c>
      <c r="C1813" s="8">
        <v>19</v>
      </c>
      <c r="D1813" s="1" t="s">
        <v>1882</v>
      </c>
      <c r="E1813" s="5">
        <f>FurnitureData[[#This Row],[price]]*FurnitureData[[#This Row],[sold]]</f>
        <v>212.79999999999998</v>
      </c>
      <c r="F1813" t="str">
        <f>IF(FurnitureData[[#This Row],[price]]&lt;50,"Under 50",IF(FurnitureData[[#This Row],[price]]&lt;100,"50-100",IF(FurnitureData[[#This Row],[price]]&lt;200,"100-200","Over 200")))</f>
        <v>Under 50</v>
      </c>
      <c r="G1813" t="str">
        <f>IF(FurnitureData[[#This Row],[sold]]=0,"No Sales",IF(FurnitureData[[#This Row],[sold]]&lt;=10,"Low Sales",IF(FurnitureData[[#This Row],[sold]]&lt;=50,"Medium Sales","High Sales")))</f>
        <v>Medium Sales</v>
      </c>
      <c r="H1813" s="1">
        <f>IF(FurnitureData[[#This Row],[price]]&gt;0,FurnitureData[[#This Row],[sold]]/FurnitureData[[#This Row],[price]],0)</f>
        <v>1.6964285714285716</v>
      </c>
      <c r="I1813" s="1">
        <f>LEN(FurnitureData[[#This Row],[productTitle]])</f>
        <v>96</v>
      </c>
      <c r="J1813" s="1"/>
    </row>
    <row r="1814" spans="1:10" x14ac:dyDescent="0.3">
      <c r="A1814" s="1" t="s">
        <v>1679</v>
      </c>
      <c r="B1814" s="7">
        <v>39.97</v>
      </c>
      <c r="C1814" s="8">
        <v>28</v>
      </c>
      <c r="D1814" s="1" t="s">
        <v>5</v>
      </c>
      <c r="E1814" s="5">
        <f>FurnitureData[[#This Row],[price]]*FurnitureData[[#This Row],[sold]]</f>
        <v>1119.1599999999999</v>
      </c>
      <c r="F1814" t="str">
        <f>IF(FurnitureData[[#This Row],[price]]&lt;50,"Under 50",IF(FurnitureData[[#This Row],[price]]&lt;100,"50-100",IF(FurnitureData[[#This Row],[price]]&lt;200,"100-200","Over 200")))</f>
        <v>Under 50</v>
      </c>
      <c r="G1814" t="str">
        <f>IF(FurnitureData[[#This Row],[sold]]=0,"No Sales",IF(FurnitureData[[#This Row],[sold]]&lt;=10,"Low Sales",IF(FurnitureData[[#This Row],[sold]]&lt;=50,"Medium Sales","High Sales")))</f>
        <v>Medium Sales</v>
      </c>
      <c r="H1814" s="1">
        <f>IF(FurnitureData[[#This Row],[price]]&gt;0,FurnitureData[[#This Row],[sold]]/FurnitureData[[#This Row],[price]],0)</f>
        <v>0.70052539404553416</v>
      </c>
      <c r="I1814" s="1">
        <f>LEN(FurnitureData[[#This Row],[productTitle]])</f>
        <v>128</v>
      </c>
      <c r="J1814" s="1"/>
    </row>
    <row r="1815" spans="1:10" x14ac:dyDescent="0.3">
      <c r="A1815" s="1" t="s">
        <v>1680</v>
      </c>
      <c r="B1815" s="7">
        <v>20.48</v>
      </c>
      <c r="C1815" s="8">
        <v>280</v>
      </c>
      <c r="D1815" s="1" t="s">
        <v>5</v>
      </c>
      <c r="E1815" s="5">
        <f>FurnitureData[[#This Row],[price]]*FurnitureData[[#This Row],[sold]]</f>
        <v>5734.4000000000005</v>
      </c>
      <c r="F1815" t="str">
        <f>IF(FurnitureData[[#This Row],[price]]&lt;50,"Under 50",IF(FurnitureData[[#This Row],[price]]&lt;100,"50-100",IF(FurnitureData[[#This Row],[price]]&lt;200,"100-200","Over 200")))</f>
        <v>Under 50</v>
      </c>
      <c r="G1815" t="str">
        <f>IF(FurnitureData[[#This Row],[sold]]=0,"No Sales",IF(FurnitureData[[#This Row],[sold]]&lt;=10,"Low Sales",IF(FurnitureData[[#This Row],[sold]]&lt;=50,"Medium Sales","High Sales")))</f>
        <v>High Sales</v>
      </c>
      <c r="H1815" s="1">
        <f>IF(FurnitureData[[#This Row],[price]]&gt;0,FurnitureData[[#This Row],[sold]]/FurnitureData[[#This Row],[price]],0)</f>
        <v>13.671875</v>
      </c>
      <c r="I1815" s="1">
        <f>LEN(FurnitureData[[#This Row],[productTitle]])</f>
        <v>128</v>
      </c>
      <c r="J1815" s="1"/>
    </row>
    <row r="1816" spans="1:10" x14ac:dyDescent="0.3">
      <c r="A1816" s="1" t="s">
        <v>1681</v>
      </c>
      <c r="B1816" s="7">
        <v>579.71</v>
      </c>
      <c r="C1816" s="8">
        <v>0</v>
      </c>
      <c r="D1816" s="1" t="s">
        <v>5</v>
      </c>
      <c r="E1816" s="5">
        <f>FurnitureData[[#This Row],[price]]*FurnitureData[[#This Row],[sold]]</f>
        <v>0</v>
      </c>
      <c r="F1816" t="str">
        <f>IF(FurnitureData[[#This Row],[price]]&lt;50,"Under 50",IF(FurnitureData[[#This Row],[price]]&lt;100,"50-100",IF(FurnitureData[[#This Row],[price]]&lt;200,"100-200","Over 200")))</f>
        <v>Over 200</v>
      </c>
      <c r="G1816" t="str">
        <f>IF(FurnitureData[[#This Row],[sold]]=0,"No Sales",IF(FurnitureData[[#This Row],[sold]]&lt;=10,"Low Sales",IF(FurnitureData[[#This Row],[sold]]&lt;=50,"Medium Sales","High Sales")))</f>
        <v>No Sales</v>
      </c>
      <c r="H1816" s="1">
        <f>IF(FurnitureData[[#This Row],[price]]&gt;0,FurnitureData[[#This Row],[sold]]/FurnitureData[[#This Row],[price]],0)</f>
        <v>0</v>
      </c>
      <c r="I1816" s="1">
        <f>LEN(FurnitureData[[#This Row],[productTitle]])</f>
        <v>107</v>
      </c>
      <c r="J1816" s="1"/>
    </row>
    <row r="1817" spans="1:10" x14ac:dyDescent="0.3">
      <c r="A1817" s="1" t="s">
        <v>1682</v>
      </c>
      <c r="B1817" s="7">
        <v>28.83</v>
      </c>
      <c r="C1817" s="8">
        <v>164</v>
      </c>
      <c r="D1817" s="1" t="s">
        <v>5</v>
      </c>
      <c r="E1817" s="5">
        <f>FurnitureData[[#This Row],[price]]*FurnitureData[[#This Row],[sold]]</f>
        <v>4728.12</v>
      </c>
      <c r="F1817" t="str">
        <f>IF(FurnitureData[[#This Row],[price]]&lt;50,"Under 50",IF(FurnitureData[[#This Row],[price]]&lt;100,"50-100",IF(FurnitureData[[#This Row],[price]]&lt;200,"100-200","Over 200")))</f>
        <v>Under 50</v>
      </c>
      <c r="G1817" t="str">
        <f>IF(FurnitureData[[#This Row],[sold]]=0,"No Sales",IF(FurnitureData[[#This Row],[sold]]&lt;=10,"Low Sales",IF(FurnitureData[[#This Row],[sold]]&lt;=50,"Medium Sales","High Sales")))</f>
        <v>High Sales</v>
      </c>
      <c r="H1817" s="1">
        <f>IF(FurnitureData[[#This Row],[price]]&gt;0,FurnitureData[[#This Row],[sold]]/FurnitureData[[#This Row],[price]],0)</f>
        <v>5.6885189039195287</v>
      </c>
      <c r="I1817" s="1">
        <f>LEN(FurnitureData[[#This Row],[productTitle]])</f>
        <v>117</v>
      </c>
      <c r="J1817" s="1"/>
    </row>
    <row r="1818" spans="1:10" x14ac:dyDescent="0.3">
      <c r="A1818" s="1" t="s">
        <v>1683</v>
      </c>
      <c r="B1818" s="7">
        <v>100.75</v>
      </c>
      <c r="C1818" s="8">
        <v>7</v>
      </c>
      <c r="D1818" s="1" t="s">
        <v>5</v>
      </c>
      <c r="E1818" s="5">
        <f>FurnitureData[[#This Row],[price]]*FurnitureData[[#This Row],[sold]]</f>
        <v>705.25</v>
      </c>
      <c r="F1818" t="str">
        <f>IF(FurnitureData[[#This Row],[price]]&lt;50,"Under 50",IF(FurnitureData[[#This Row],[price]]&lt;100,"50-100",IF(FurnitureData[[#This Row],[price]]&lt;200,"100-200","Over 200")))</f>
        <v>100-200</v>
      </c>
      <c r="G1818" t="str">
        <f>IF(FurnitureData[[#This Row],[sold]]=0,"No Sales",IF(FurnitureData[[#This Row],[sold]]&lt;=10,"Low Sales",IF(FurnitureData[[#This Row],[sold]]&lt;=50,"Medium Sales","High Sales")))</f>
        <v>Low Sales</v>
      </c>
      <c r="H1818" s="1">
        <f>IF(FurnitureData[[#This Row],[price]]&gt;0,FurnitureData[[#This Row],[sold]]/FurnitureData[[#This Row],[price]],0)</f>
        <v>6.9478908188585611E-2</v>
      </c>
      <c r="I1818" s="1">
        <f>LEN(FurnitureData[[#This Row],[productTitle]])</f>
        <v>124</v>
      </c>
      <c r="J1818" s="1"/>
    </row>
    <row r="1819" spans="1:10" x14ac:dyDescent="0.3">
      <c r="A1819" s="1" t="s">
        <v>1684</v>
      </c>
      <c r="B1819" s="7">
        <v>14.54</v>
      </c>
      <c r="C1819" s="8">
        <v>31</v>
      </c>
      <c r="D1819" s="1" t="s">
        <v>5</v>
      </c>
      <c r="E1819" s="5">
        <f>FurnitureData[[#This Row],[price]]*FurnitureData[[#This Row],[sold]]</f>
        <v>450.73999999999995</v>
      </c>
      <c r="F1819" t="str">
        <f>IF(FurnitureData[[#This Row],[price]]&lt;50,"Under 50",IF(FurnitureData[[#This Row],[price]]&lt;100,"50-100",IF(FurnitureData[[#This Row],[price]]&lt;200,"100-200","Over 200")))</f>
        <v>Under 50</v>
      </c>
      <c r="G1819" t="str">
        <f>IF(FurnitureData[[#This Row],[sold]]=0,"No Sales",IF(FurnitureData[[#This Row],[sold]]&lt;=10,"Low Sales",IF(FurnitureData[[#This Row],[sold]]&lt;=50,"Medium Sales","High Sales")))</f>
        <v>Medium Sales</v>
      </c>
      <c r="H1819" s="1">
        <f>IF(FurnitureData[[#This Row],[price]]&gt;0,FurnitureData[[#This Row],[sold]]/FurnitureData[[#This Row],[price]],0)</f>
        <v>2.1320495185694637</v>
      </c>
      <c r="I1819" s="1">
        <f>LEN(FurnitureData[[#This Row],[productTitle]])</f>
        <v>124</v>
      </c>
      <c r="J1819" s="1"/>
    </row>
    <row r="1820" spans="1:10" x14ac:dyDescent="0.3">
      <c r="A1820" s="1" t="s">
        <v>1685</v>
      </c>
      <c r="B1820" s="7">
        <v>23.51</v>
      </c>
      <c r="C1820" s="8">
        <v>6</v>
      </c>
      <c r="D1820" s="1" t="s">
        <v>5</v>
      </c>
      <c r="E1820" s="5">
        <f>FurnitureData[[#This Row],[price]]*FurnitureData[[#This Row],[sold]]</f>
        <v>141.06</v>
      </c>
      <c r="F1820" t="str">
        <f>IF(FurnitureData[[#This Row],[price]]&lt;50,"Under 50",IF(FurnitureData[[#This Row],[price]]&lt;100,"50-100",IF(FurnitureData[[#This Row],[price]]&lt;200,"100-200","Over 200")))</f>
        <v>Under 50</v>
      </c>
      <c r="G1820" t="str">
        <f>IF(FurnitureData[[#This Row],[sold]]=0,"No Sales",IF(FurnitureData[[#This Row],[sold]]&lt;=10,"Low Sales",IF(FurnitureData[[#This Row],[sold]]&lt;=50,"Medium Sales","High Sales")))</f>
        <v>Low Sales</v>
      </c>
      <c r="H1820" s="1">
        <f>IF(FurnitureData[[#This Row],[price]]&gt;0,FurnitureData[[#This Row],[sold]]/FurnitureData[[#This Row],[price]],0)</f>
        <v>0.25521054870267967</v>
      </c>
      <c r="I1820" s="1">
        <f>LEN(FurnitureData[[#This Row],[productTitle]])</f>
        <v>125</v>
      </c>
      <c r="J1820" s="1"/>
    </row>
    <row r="1821" spans="1:10" x14ac:dyDescent="0.3">
      <c r="A1821" s="1" t="s">
        <v>1686</v>
      </c>
      <c r="B1821" s="7">
        <v>49.76</v>
      </c>
      <c r="C1821" s="8">
        <v>4</v>
      </c>
      <c r="D1821" s="1" t="s">
        <v>5</v>
      </c>
      <c r="E1821" s="5">
        <f>FurnitureData[[#This Row],[price]]*FurnitureData[[#This Row],[sold]]</f>
        <v>199.04</v>
      </c>
      <c r="F1821" t="str">
        <f>IF(FurnitureData[[#This Row],[price]]&lt;50,"Under 50",IF(FurnitureData[[#This Row],[price]]&lt;100,"50-100",IF(FurnitureData[[#This Row],[price]]&lt;200,"100-200","Over 200")))</f>
        <v>Under 50</v>
      </c>
      <c r="G1821" t="str">
        <f>IF(FurnitureData[[#This Row],[sold]]=0,"No Sales",IF(FurnitureData[[#This Row],[sold]]&lt;=10,"Low Sales",IF(FurnitureData[[#This Row],[sold]]&lt;=50,"Medium Sales","High Sales")))</f>
        <v>Low Sales</v>
      </c>
      <c r="H1821" s="1">
        <f>IF(FurnitureData[[#This Row],[price]]&gt;0,FurnitureData[[#This Row],[sold]]/FurnitureData[[#This Row],[price]],0)</f>
        <v>8.0385852090032156E-2</v>
      </c>
      <c r="I1821" s="1">
        <f>LEN(FurnitureData[[#This Row],[productTitle]])</f>
        <v>123</v>
      </c>
      <c r="J1821" s="1"/>
    </row>
    <row r="1822" spans="1:10" x14ac:dyDescent="0.3">
      <c r="A1822" s="1" t="s">
        <v>635</v>
      </c>
      <c r="B1822" s="7">
        <v>102.92</v>
      </c>
      <c r="C1822" s="8">
        <v>3</v>
      </c>
      <c r="D1822" s="1" t="s">
        <v>5</v>
      </c>
      <c r="E1822" s="5">
        <f>FurnitureData[[#This Row],[price]]*FurnitureData[[#This Row],[sold]]</f>
        <v>308.76</v>
      </c>
      <c r="F1822" t="str">
        <f>IF(FurnitureData[[#This Row],[price]]&lt;50,"Under 50",IF(FurnitureData[[#This Row],[price]]&lt;100,"50-100",IF(FurnitureData[[#This Row],[price]]&lt;200,"100-200","Over 200")))</f>
        <v>100-200</v>
      </c>
      <c r="G1822" t="str">
        <f>IF(FurnitureData[[#This Row],[sold]]=0,"No Sales",IF(FurnitureData[[#This Row],[sold]]&lt;=10,"Low Sales",IF(FurnitureData[[#This Row],[sold]]&lt;=50,"Medium Sales","High Sales")))</f>
        <v>Low Sales</v>
      </c>
      <c r="H1822" s="1">
        <f>IF(FurnitureData[[#This Row],[price]]&gt;0,FurnitureData[[#This Row],[sold]]/FurnitureData[[#This Row],[price]],0)</f>
        <v>2.9148853478429847E-2</v>
      </c>
      <c r="I1822" s="1">
        <f>LEN(FurnitureData[[#This Row],[productTitle]])</f>
        <v>124</v>
      </c>
      <c r="J1822" s="1"/>
    </row>
    <row r="1823" spans="1:10" x14ac:dyDescent="0.3">
      <c r="A1823" s="1" t="s">
        <v>1687</v>
      </c>
      <c r="B1823" s="7">
        <v>22.92</v>
      </c>
      <c r="C1823" s="8">
        <v>48</v>
      </c>
      <c r="D1823" s="1" t="s">
        <v>5</v>
      </c>
      <c r="E1823" s="5">
        <f>FurnitureData[[#This Row],[price]]*FurnitureData[[#This Row],[sold]]</f>
        <v>1100.1600000000001</v>
      </c>
      <c r="F1823" t="str">
        <f>IF(FurnitureData[[#This Row],[price]]&lt;50,"Under 50",IF(FurnitureData[[#This Row],[price]]&lt;100,"50-100",IF(FurnitureData[[#This Row],[price]]&lt;200,"100-200","Over 200")))</f>
        <v>Under 50</v>
      </c>
      <c r="G1823" t="str">
        <f>IF(FurnitureData[[#This Row],[sold]]=0,"No Sales",IF(FurnitureData[[#This Row],[sold]]&lt;=10,"Low Sales",IF(FurnitureData[[#This Row],[sold]]&lt;=50,"Medium Sales","High Sales")))</f>
        <v>Medium Sales</v>
      </c>
      <c r="H1823" s="1">
        <f>IF(FurnitureData[[#This Row],[price]]&gt;0,FurnitureData[[#This Row],[sold]]/FurnitureData[[#This Row],[price]],0)</f>
        <v>2.0942408376963351</v>
      </c>
      <c r="I1823" s="1">
        <f>LEN(FurnitureData[[#This Row],[productTitle]])</f>
        <v>126</v>
      </c>
      <c r="J1823" s="1"/>
    </row>
    <row r="1824" spans="1:10" x14ac:dyDescent="0.3">
      <c r="A1824" s="1" t="s">
        <v>1688</v>
      </c>
      <c r="B1824" s="7">
        <v>18.239999999999998</v>
      </c>
      <c r="C1824" s="8">
        <v>3</v>
      </c>
      <c r="D1824" s="1" t="s">
        <v>5</v>
      </c>
      <c r="E1824" s="5">
        <f>FurnitureData[[#This Row],[price]]*FurnitureData[[#This Row],[sold]]</f>
        <v>54.72</v>
      </c>
      <c r="F1824" t="str">
        <f>IF(FurnitureData[[#This Row],[price]]&lt;50,"Under 50",IF(FurnitureData[[#This Row],[price]]&lt;100,"50-100",IF(FurnitureData[[#This Row],[price]]&lt;200,"100-200","Over 200")))</f>
        <v>Under 50</v>
      </c>
      <c r="G1824" t="str">
        <f>IF(FurnitureData[[#This Row],[sold]]=0,"No Sales",IF(FurnitureData[[#This Row],[sold]]&lt;=10,"Low Sales",IF(FurnitureData[[#This Row],[sold]]&lt;=50,"Medium Sales","High Sales")))</f>
        <v>Low Sales</v>
      </c>
      <c r="H1824" s="1">
        <f>IF(FurnitureData[[#This Row],[price]]&gt;0,FurnitureData[[#This Row],[sold]]/FurnitureData[[#This Row],[price]],0)</f>
        <v>0.16447368421052633</v>
      </c>
      <c r="I1824" s="1">
        <f>LEN(FurnitureData[[#This Row],[productTitle]])</f>
        <v>118</v>
      </c>
      <c r="J1824" s="1"/>
    </row>
    <row r="1825" spans="1:10" x14ac:dyDescent="0.3">
      <c r="A1825" s="1" t="s">
        <v>1689</v>
      </c>
      <c r="B1825" s="7">
        <v>103.46</v>
      </c>
      <c r="C1825" s="8">
        <v>133</v>
      </c>
      <c r="D1825" s="1" t="s">
        <v>5</v>
      </c>
      <c r="E1825" s="5">
        <f>FurnitureData[[#This Row],[price]]*FurnitureData[[#This Row],[sold]]</f>
        <v>13760.179999999998</v>
      </c>
      <c r="F1825" t="str">
        <f>IF(FurnitureData[[#This Row],[price]]&lt;50,"Under 50",IF(FurnitureData[[#This Row],[price]]&lt;100,"50-100",IF(FurnitureData[[#This Row],[price]]&lt;200,"100-200","Over 200")))</f>
        <v>100-200</v>
      </c>
      <c r="G1825" t="str">
        <f>IF(FurnitureData[[#This Row],[sold]]=0,"No Sales",IF(FurnitureData[[#This Row],[sold]]&lt;=10,"Low Sales",IF(FurnitureData[[#This Row],[sold]]&lt;=50,"Medium Sales","High Sales")))</f>
        <v>High Sales</v>
      </c>
      <c r="H1825" s="1">
        <f>IF(FurnitureData[[#This Row],[price]]&gt;0,FurnitureData[[#This Row],[sold]]/FurnitureData[[#This Row],[price]],0)</f>
        <v>1.2855209742895806</v>
      </c>
      <c r="I1825" s="1">
        <f>LEN(FurnitureData[[#This Row],[productTitle]])</f>
        <v>128</v>
      </c>
      <c r="J1825" s="1"/>
    </row>
    <row r="1826" spans="1:10" x14ac:dyDescent="0.3">
      <c r="A1826" s="1" t="s">
        <v>1690</v>
      </c>
      <c r="B1826" s="7">
        <v>50.23</v>
      </c>
      <c r="C1826" s="8">
        <v>7</v>
      </c>
      <c r="D1826" s="1" t="s">
        <v>1883</v>
      </c>
      <c r="E1826" s="5">
        <f>FurnitureData[[#This Row],[price]]*FurnitureData[[#This Row],[sold]]</f>
        <v>351.60999999999996</v>
      </c>
      <c r="F1826" t="str">
        <f>IF(FurnitureData[[#This Row],[price]]&lt;50,"Under 50",IF(FurnitureData[[#This Row],[price]]&lt;100,"50-100",IF(FurnitureData[[#This Row],[price]]&lt;200,"100-200","Over 200")))</f>
        <v>50-100</v>
      </c>
      <c r="G1826" t="str">
        <f>IF(FurnitureData[[#This Row],[sold]]=0,"No Sales",IF(FurnitureData[[#This Row],[sold]]&lt;=10,"Low Sales",IF(FurnitureData[[#This Row],[sold]]&lt;=50,"Medium Sales","High Sales")))</f>
        <v>Low Sales</v>
      </c>
      <c r="H1826" s="1">
        <f>IF(FurnitureData[[#This Row],[price]]&gt;0,FurnitureData[[#This Row],[sold]]/FurnitureData[[#This Row],[price]],0)</f>
        <v>0.13935894883535738</v>
      </c>
      <c r="I1826" s="1">
        <f>LEN(FurnitureData[[#This Row],[productTitle]])</f>
        <v>126</v>
      </c>
      <c r="J1826" s="1"/>
    </row>
    <row r="1827" spans="1:10" x14ac:dyDescent="0.3">
      <c r="A1827" s="1" t="s">
        <v>1691</v>
      </c>
      <c r="B1827" s="7">
        <v>22.52</v>
      </c>
      <c r="C1827" s="8">
        <v>13</v>
      </c>
      <c r="D1827" s="1" t="s">
        <v>5</v>
      </c>
      <c r="E1827" s="5">
        <f>FurnitureData[[#This Row],[price]]*FurnitureData[[#This Row],[sold]]</f>
        <v>292.76</v>
      </c>
      <c r="F1827" t="str">
        <f>IF(FurnitureData[[#This Row],[price]]&lt;50,"Under 50",IF(FurnitureData[[#This Row],[price]]&lt;100,"50-100",IF(FurnitureData[[#This Row],[price]]&lt;200,"100-200","Over 200")))</f>
        <v>Under 50</v>
      </c>
      <c r="G1827" t="str">
        <f>IF(FurnitureData[[#This Row],[sold]]=0,"No Sales",IF(FurnitureData[[#This Row],[sold]]&lt;=10,"Low Sales",IF(FurnitureData[[#This Row],[sold]]&lt;=50,"Medium Sales","High Sales")))</f>
        <v>Medium Sales</v>
      </c>
      <c r="H1827" s="1">
        <f>IF(FurnitureData[[#This Row],[price]]&gt;0,FurnitureData[[#This Row],[sold]]/FurnitureData[[#This Row],[price]],0)</f>
        <v>0.57726465364120783</v>
      </c>
      <c r="I1827" s="1">
        <f>LEN(FurnitureData[[#This Row],[productTitle]])</f>
        <v>118</v>
      </c>
      <c r="J1827" s="1"/>
    </row>
    <row r="1828" spans="1:10" x14ac:dyDescent="0.3">
      <c r="A1828" s="1" t="s">
        <v>1692</v>
      </c>
      <c r="B1828" s="7">
        <v>10</v>
      </c>
      <c r="C1828" s="8">
        <v>9</v>
      </c>
      <c r="D1828" s="1" t="s">
        <v>1884</v>
      </c>
      <c r="E1828" s="5">
        <f>FurnitureData[[#This Row],[price]]*FurnitureData[[#This Row],[sold]]</f>
        <v>90</v>
      </c>
      <c r="F1828" t="str">
        <f>IF(FurnitureData[[#This Row],[price]]&lt;50,"Under 50",IF(FurnitureData[[#This Row],[price]]&lt;100,"50-100",IF(FurnitureData[[#This Row],[price]]&lt;200,"100-200","Over 200")))</f>
        <v>Under 50</v>
      </c>
      <c r="G1828" t="str">
        <f>IF(FurnitureData[[#This Row],[sold]]=0,"No Sales",IF(FurnitureData[[#This Row],[sold]]&lt;=10,"Low Sales",IF(FurnitureData[[#This Row],[sold]]&lt;=50,"Medium Sales","High Sales")))</f>
        <v>Low Sales</v>
      </c>
      <c r="H1828" s="1">
        <f>IF(FurnitureData[[#This Row],[price]]&gt;0,FurnitureData[[#This Row],[sold]]/FurnitureData[[#This Row],[price]],0)</f>
        <v>0.9</v>
      </c>
      <c r="I1828" s="1">
        <f>LEN(FurnitureData[[#This Row],[productTitle]])</f>
        <v>125</v>
      </c>
      <c r="J1828" s="1"/>
    </row>
    <row r="1829" spans="1:10" x14ac:dyDescent="0.3">
      <c r="A1829" s="1" t="s">
        <v>1693</v>
      </c>
      <c r="B1829" s="7">
        <v>171.3</v>
      </c>
      <c r="C1829" s="8">
        <v>3</v>
      </c>
      <c r="D1829" s="1" t="s">
        <v>5</v>
      </c>
      <c r="E1829" s="5">
        <f>FurnitureData[[#This Row],[price]]*FurnitureData[[#This Row],[sold]]</f>
        <v>513.90000000000009</v>
      </c>
      <c r="F1829" t="str">
        <f>IF(FurnitureData[[#This Row],[price]]&lt;50,"Under 50",IF(FurnitureData[[#This Row],[price]]&lt;100,"50-100",IF(FurnitureData[[#This Row],[price]]&lt;200,"100-200","Over 200")))</f>
        <v>100-200</v>
      </c>
      <c r="G1829" t="str">
        <f>IF(FurnitureData[[#This Row],[sold]]=0,"No Sales",IF(FurnitureData[[#This Row],[sold]]&lt;=10,"Low Sales",IF(FurnitureData[[#This Row],[sold]]&lt;=50,"Medium Sales","High Sales")))</f>
        <v>Low Sales</v>
      </c>
      <c r="H1829" s="1">
        <f>IF(FurnitureData[[#This Row],[price]]&gt;0,FurnitureData[[#This Row],[sold]]/FurnitureData[[#This Row],[price]],0)</f>
        <v>1.7513134851138354E-2</v>
      </c>
      <c r="I1829" s="1">
        <f>LEN(FurnitureData[[#This Row],[productTitle]])</f>
        <v>117</v>
      </c>
      <c r="J1829" s="1"/>
    </row>
    <row r="1830" spans="1:10" x14ac:dyDescent="0.3">
      <c r="A1830" s="1" t="s">
        <v>1694</v>
      </c>
      <c r="B1830" s="7">
        <v>25.47</v>
      </c>
      <c r="C1830" s="8">
        <v>60</v>
      </c>
      <c r="D1830" s="1" t="s">
        <v>5</v>
      </c>
      <c r="E1830" s="5">
        <f>FurnitureData[[#This Row],[price]]*FurnitureData[[#This Row],[sold]]</f>
        <v>1528.1999999999998</v>
      </c>
      <c r="F1830" t="str">
        <f>IF(FurnitureData[[#This Row],[price]]&lt;50,"Under 50",IF(FurnitureData[[#This Row],[price]]&lt;100,"50-100",IF(FurnitureData[[#This Row],[price]]&lt;200,"100-200","Over 200")))</f>
        <v>Under 50</v>
      </c>
      <c r="G1830" t="str">
        <f>IF(FurnitureData[[#This Row],[sold]]=0,"No Sales",IF(FurnitureData[[#This Row],[sold]]&lt;=10,"Low Sales",IF(FurnitureData[[#This Row],[sold]]&lt;=50,"Medium Sales","High Sales")))</f>
        <v>High Sales</v>
      </c>
      <c r="H1830" s="1">
        <f>IF(FurnitureData[[#This Row],[price]]&gt;0,FurnitureData[[#This Row],[sold]]/FurnitureData[[#This Row],[price]],0)</f>
        <v>2.3557126030624267</v>
      </c>
      <c r="I1830" s="1">
        <f>LEN(FurnitureData[[#This Row],[productTitle]])</f>
        <v>128</v>
      </c>
      <c r="J1830" s="1"/>
    </row>
    <row r="1831" spans="1:10" x14ac:dyDescent="0.3">
      <c r="A1831" s="1" t="s">
        <v>1695</v>
      </c>
      <c r="B1831" s="7">
        <v>21.7</v>
      </c>
      <c r="C1831" s="8">
        <v>28</v>
      </c>
      <c r="D1831" s="1" t="s">
        <v>1885</v>
      </c>
      <c r="E1831" s="5">
        <f>FurnitureData[[#This Row],[price]]*FurnitureData[[#This Row],[sold]]</f>
        <v>607.6</v>
      </c>
      <c r="F1831" t="str">
        <f>IF(FurnitureData[[#This Row],[price]]&lt;50,"Under 50",IF(FurnitureData[[#This Row],[price]]&lt;100,"50-100",IF(FurnitureData[[#This Row],[price]]&lt;200,"100-200","Over 200")))</f>
        <v>Under 50</v>
      </c>
      <c r="G1831" t="str">
        <f>IF(FurnitureData[[#This Row],[sold]]=0,"No Sales",IF(FurnitureData[[#This Row],[sold]]&lt;=10,"Low Sales",IF(FurnitureData[[#This Row],[sold]]&lt;=50,"Medium Sales","High Sales")))</f>
        <v>Medium Sales</v>
      </c>
      <c r="H1831" s="1">
        <f>IF(FurnitureData[[#This Row],[price]]&gt;0,FurnitureData[[#This Row],[sold]]/FurnitureData[[#This Row],[price]],0)</f>
        <v>1.2903225806451613</v>
      </c>
      <c r="I1831" s="1">
        <f>LEN(FurnitureData[[#This Row],[productTitle]])</f>
        <v>126</v>
      </c>
      <c r="J1831" s="1"/>
    </row>
    <row r="1832" spans="1:10" x14ac:dyDescent="0.3">
      <c r="A1832" s="1" t="s">
        <v>1696</v>
      </c>
      <c r="B1832" s="7">
        <v>75.55</v>
      </c>
      <c r="C1832" s="8">
        <v>2</v>
      </c>
      <c r="D1832" s="1" t="s">
        <v>5</v>
      </c>
      <c r="E1832" s="5">
        <f>FurnitureData[[#This Row],[price]]*FurnitureData[[#This Row],[sold]]</f>
        <v>151.1</v>
      </c>
      <c r="F1832" t="str">
        <f>IF(FurnitureData[[#This Row],[price]]&lt;50,"Under 50",IF(FurnitureData[[#This Row],[price]]&lt;100,"50-100",IF(FurnitureData[[#This Row],[price]]&lt;200,"100-200","Over 200")))</f>
        <v>50-100</v>
      </c>
      <c r="G1832" t="str">
        <f>IF(FurnitureData[[#This Row],[sold]]=0,"No Sales",IF(FurnitureData[[#This Row],[sold]]&lt;=10,"Low Sales",IF(FurnitureData[[#This Row],[sold]]&lt;=50,"Medium Sales","High Sales")))</f>
        <v>Low Sales</v>
      </c>
      <c r="H1832" s="1">
        <f>IF(FurnitureData[[#This Row],[price]]&gt;0,FurnitureData[[#This Row],[sold]]/FurnitureData[[#This Row],[price]],0)</f>
        <v>2.6472534745201854E-2</v>
      </c>
      <c r="I1832" s="1">
        <f>LEN(FurnitureData[[#This Row],[productTitle]])</f>
        <v>83</v>
      </c>
      <c r="J1832" s="1"/>
    </row>
    <row r="1833" spans="1:10" x14ac:dyDescent="0.3">
      <c r="A1833" s="1" t="s">
        <v>1697</v>
      </c>
      <c r="B1833" s="7">
        <v>217.95</v>
      </c>
      <c r="C1833" s="8">
        <v>6</v>
      </c>
      <c r="D1833" s="1" t="s">
        <v>1886</v>
      </c>
      <c r="E1833" s="5">
        <f>FurnitureData[[#This Row],[price]]*FurnitureData[[#This Row],[sold]]</f>
        <v>1307.6999999999998</v>
      </c>
      <c r="F1833" t="str">
        <f>IF(FurnitureData[[#This Row],[price]]&lt;50,"Under 50",IF(FurnitureData[[#This Row],[price]]&lt;100,"50-100",IF(FurnitureData[[#This Row],[price]]&lt;200,"100-200","Over 200")))</f>
        <v>Over 200</v>
      </c>
      <c r="G1833" t="str">
        <f>IF(FurnitureData[[#This Row],[sold]]=0,"No Sales",IF(FurnitureData[[#This Row],[sold]]&lt;=10,"Low Sales",IF(FurnitureData[[#This Row],[sold]]&lt;=50,"Medium Sales","High Sales")))</f>
        <v>Low Sales</v>
      </c>
      <c r="H1833" s="1">
        <f>IF(FurnitureData[[#This Row],[price]]&gt;0,FurnitureData[[#This Row],[sold]]/FurnitureData[[#This Row],[price]],0)</f>
        <v>2.7529249827942189E-2</v>
      </c>
      <c r="I1833" s="1">
        <f>LEN(FurnitureData[[#This Row],[productTitle]])</f>
        <v>126</v>
      </c>
      <c r="J1833" s="1"/>
    </row>
    <row r="1834" spans="1:10" x14ac:dyDescent="0.3">
      <c r="A1834" s="1" t="s">
        <v>1698</v>
      </c>
      <c r="B1834" s="7">
        <v>8.82</v>
      </c>
      <c r="C1834" s="8">
        <v>14</v>
      </c>
      <c r="D1834" s="1" t="s">
        <v>5</v>
      </c>
      <c r="E1834" s="5">
        <f>FurnitureData[[#This Row],[price]]*FurnitureData[[#This Row],[sold]]</f>
        <v>123.48</v>
      </c>
      <c r="F1834" t="str">
        <f>IF(FurnitureData[[#This Row],[price]]&lt;50,"Under 50",IF(FurnitureData[[#This Row],[price]]&lt;100,"50-100",IF(FurnitureData[[#This Row],[price]]&lt;200,"100-200","Over 200")))</f>
        <v>Under 50</v>
      </c>
      <c r="G1834" t="str">
        <f>IF(FurnitureData[[#This Row],[sold]]=0,"No Sales",IF(FurnitureData[[#This Row],[sold]]&lt;=10,"Low Sales",IF(FurnitureData[[#This Row],[sold]]&lt;=50,"Medium Sales","High Sales")))</f>
        <v>Medium Sales</v>
      </c>
      <c r="H1834" s="1">
        <f>IF(FurnitureData[[#This Row],[price]]&gt;0,FurnitureData[[#This Row],[sold]]/FurnitureData[[#This Row],[price]],0)</f>
        <v>1.5873015873015872</v>
      </c>
      <c r="I1834" s="1">
        <f>LEN(FurnitureData[[#This Row],[productTitle]])</f>
        <v>92</v>
      </c>
      <c r="J1834" s="1"/>
    </row>
    <row r="1835" spans="1:10" x14ac:dyDescent="0.3">
      <c r="A1835" s="1" t="s">
        <v>1699</v>
      </c>
      <c r="B1835" s="7">
        <v>61.66</v>
      </c>
      <c r="C1835" s="8">
        <v>4</v>
      </c>
      <c r="D1835" s="1" t="s">
        <v>5</v>
      </c>
      <c r="E1835" s="5">
        <f>FurnitureData[[#This Row],[price]]*FurnitureData[[#This Row],[sold]]</f>
        <v>246.64</v>
      </c>
      <c r="F1835" t="str">
        <f>IF(FurnitureData[[#This Row],[price]]&lt;50,"Under 50",IF(FurnitureData[[#This Row],[price]]&lt;100,"50-100",IF(FurnitureData[[#This Row],[price]]&lt;200,"100-200","Over 200")))</f>
        <v>50-100</v>
      </c>
      <c r="G1835" t="str">
        <f>IF(FurnitureData[[#This Row],[sold]]=0,"No Sales",IF(FurnitureData[[#This Row],[sold]]&lt;=10,"Low Sales",IF(FurnitureData[[#This Row],[sold]]&lt;=50,"Medium Sales","High Sales")))</f>
        <v>Low Sales</v>
      </c>
      <c r="H1835" s="1">
        <f>IF(FurnitureData[[#This Row],[price]]&gt;0,FurnitureData[[#This Row],[sold]]/FurnitureData[[#This Row],[price]],0)</f>
        <v>6.4871878040869288E-2</v>
      </c>
      <c r="I1835" s="1">
        <f>LEN(FurnitureData[[#This Row],[productTitle]])</f>
        <v>117</v>
      </c>
      <c r="J1835" s="1"/>
    </row>
    <row r="1836" spans="1:10" x14ac:dyDescent="0.3">
      <c r="A1836" s="1" t="s">
        <v>1544</v>
      </c>
      <c r="B1836" s="7">
        <v>7.18</v>
      </c>
      <c r="C1836" s="8">
        <v>16</v>
      </c>
      <c r="D1836" s="1" t="s">
        <v>5</v>
      </c>
      <c r="E1836" s="5">
        <f>FurnitureData[[#This Row],[price]]*FurnitureData[[#This Row],[sold]]</f>
        <v>114.88</v>
      </c>
      <c r="F1836" t="str">
        <f>IF(FurnitureData[[#This Row],[price]]&lt;50,"Under 50",IF(FurnitureData[[#This Row],[price]]&lt;100,"50-100",IF(FurnitureData[[#This Row],[price]]&lt;200,"100-200","Over 200")))</f>
        <v>Under 50</v>
      </c>
      <c r="G1836" t="str">
        <f>IF(FurnitureData[[#This Row],[sold]]=0,"No Sales",IF(FurnitureData[[#This Row],[sold]]&lt;=10,"Low Sales",IF(FurnitureData[[#This Row],[sold]]&lt;=50,"Medium Sales","High Sales")))</f>
        <v>Medium Sales</v>
      </c>
      <c r="H1836" s="1">
        <f>IF(FurnitureData[[#This Row],[price]]&gt;0,FurnitureData[[#This Row],[sold]]/FurnitureData[[#This Row],[price]],0)</f>
        <v>2.2284122562674096</v>
      </c>
      <c r="I1836" s="1">
        <f>LEN(FurnitureData[[#This Row],[productTitle]])</f>
        <v>122</v>
      </c>
      <c r="J1836" s="1"/>
    </row>
    <row r="1837" spans="1:10" x14ac:dyDescent="0.3">
      <c r="A1837" s="1" t="s">
        <v>1700</v>
      </c>
      <c r="B1837" s="7">
        <v>25.48</v>
      </c>
      <c r="C1837" s="8">
        <v>2</v>
      </c>
      <c r="D1837" s="1" t="s">
        <v>5</v>
      </c>
      <c r="E1837" s="5">
        <f>FurnitureData[[#This Row],[price]]*FurnitureData[[#This Row],[sold]]</f>
        <v>50.96</v>
      </c>
      <c r="F1837" t="str">
        <f>IF(FurnitureData[[#This Row],[price]]&lt;50,"Under 50",IF(FurnitureData[[#This Row],[price]]&lt;100,"50-100",IF(FurnitureData[[#This Row],[price]]&lt;200,"100-200","Over 200")))</f>
        <v>Under 50</v>
      </c>
      <c r="G1837" t="str">
        <f>IF(FurnitureData[[#This Row],[sold]]=0,"No Sales",IF(FurnitureData[[#This Row],[sold]]&lt;=10,"Low Sales",IF(FurnitureData[[#This Row],[sold]]&lt;=50,"Medium Sales","High Sales")))</f>
        <v>Low Sales</v>
      </c>
      <c r="H1837" s="1">
        <f>IF(FurnitureData[[#This Row],[price]]&gt;0,FurnitureData[[#This Row],[sold]]/FurnitureData[[#This Row],[price]],0)</f>
        <v>7.8492935635792779E-2</v>
      </c>
      <c r="I1837" s="1">
        <f>LEN(FurnitureData[[#This Row],[productTitle]])</f>
        <v>122</v>
      </c>
      <c r="J1837" s="1"/>
    </row>
    <row r="1838" spans="1:10" x14ac:dyDescent="0.3">
      <c r="A1838" s="1" t="s">
        <v>1701</v>
      </c>
      <c r="B1838" s="7">
        <v>46.66</v>
      </c>
      <c r="C1838" s="8">
        <v>2</v>
      </c>
      <c r="D1838" s="1" t="s">
        <v>5</v>
      </c>
      <c r="E1838" s="5">
        <f>FurnitureData[[#This Row],[price]]*FurnitureData[[#This Row],[sold]]</f>
        <v>93.32</v>
      </c>
      <c r="F1838" t="str">
        <f>IF(FurnitureData[[#This Row],[price]]&lt;50,"Under 50",IF(FurnitureData[[#This Row],[price]]&lt;100,"50-100",IF(FurnitureData[[#This Row],[price]]&lt;200,"100-200","Over 200")))</f>
        <v>Under 50</v>
      </c>
      <c r="G1838" t="str">
        <f>IF(FurnitureData[[#This Row],[sold]]=0,"No Sales",IF(FurnitureData[[#This Row],[sold]]&lt;=10,"Low Sales",IF(FurnitureData[[#This Row],[sold]]&lt;=50,"Medium Sales","High Sales")))</f>
        <v>Low Sales</v>
      </c>
      <c r="H1838" s="1">
        <f>IF(FurnitureData[[#This Row],[price]]&gt;0,FurnitureData[[#This Row],[sold]]/FurnitureData[[#This Row],[price]],0)</f>
        <v>4.2863266180882986E-2</v>
      </c>
      <c r="I1838" s="1">
        <f>LEN(FurnitureData[[#This Row],[productTitle]])</f>
        <v>128</v>
      </c>
      <c r="J1838" s="1"/>
    </row>
    <row r="1839" spans="1:10" x14ac:dyDescent="0.3">
      <c r="A1839" s="1" t="s">
        <v>1702</v>
      </c>
      <c r="B1839" s="7">
        <v>8.3699999999999992</v>
      </c>
      <c r="C1839" s="8">
        <v>20</v>
      </c>
      <c r="D1839" s="1" t="s">
        <v>5</v>
      </c>
      <c r="E1839" s="5">
        <f>FurnitureData[[#This Row],[price]]*FurnitureData[[#This Row],[sold]]</f>
        <v>167.39999999999998</v>
      </c>
      <c r="F1839" t="str">
        <f>IF(FurnitureData[[#This Row],[price]]&lt;50,"Under 50",IF(FurnitureData[[#This Row],[price]]&lt;100,"50-100",IF(FurnitureData[[#This Row],[price]]&lt;200,"100-200","Over 200")))</f>
        <v>Under 50</v>
      </c>
      <c r="G1839" t="str">
        <f>IF(FurnitureData[[#This Row],[sold]]=0,"No Sales",IF(FurnitureData[[#This Row],[sold]]&lt;=10,"Low Sales",IF(FurnitureData[[#This Row],[sold]]&lt;=50,"Medium Sales","High Sales")))</f>
        <v>Medium Sales</v>
      </c>
      <c r="H1839" s="1">
        <f>IF(FurnitureData[[#This Row],[price]]&gt;0,FurnitureData[[#This Row],[sold]]/FurnitureData[[#This Row],[price]],0)</f>
        <v>2.3894862604540026</v>
      </c>
      <c r="I1839" s="1">
        <f>LEN(FurnitureData[[#This Row],[productTitle]])</f>
        <v>126</v>
      </c>
      <c r="J1839" s="1"/>
    </row>
    <row r="1840" spans="1:10" x14ac:dyDescent="0.3">
      <c r="A1840" s="1" t="s">
        <v>1703</v>
      </c>
      <c r="B1840" s="7">
        <v>89.15</v>
      </c>
      <c r="C1840" s="8">
        <v>37</v>
      </c>
      <c r="D1840" s="1" t="s">
        <v>1887</v>
      </c>
      <c r="E1840" s="5">
        <f>FurnitureData[[#This Row],[price]]*FurnitureData[[#This Row],[sold]]</f>
        <v>3298.55</v>
      </c>
      <c r="F1840" t="str">
        <f>IF(FurnitureData[[#This Row],[price]]&lt;50,"Under 50",IF(FurnitureData[[#This Row],[price]]&lt;100,"50-100",IF(FurnitureData[[#This Row],[price]]&lt;200,"100-200","Over 200")))</f>
        <v>50-100</v>
      </c>
      <c r="G1840" t="str">
        <f>IF(FurnitureData[[#This Row],[sold]]=0,"No Sales",IF(FurnitureData[[#This Row],[sold]]&lt;=10,"Low Sales",IF(FurnitureData[[#This Row],[sold]]&lt;=50,"Medium Sales","High Sales")))</f>
        <v>Medium Sales</v>
      </c>
      <c r="H1840" s="1">
        <f>IF(FurnitureData[[#This Row],[price]]&gt;0,FurnitureData[[#This Row],[sold]]/FurnitureData[[#This Row],[price]],0)</f>
        <v>0.4150308468872686</v>
      </c>
      <c r="I1840" s="1">
        <f>LEN(FurnitureData[[#This Row],[productTitle]])</f>
        <v>123</v>
      </c>
      <c r="J1840" s="1"/>
    </row>
    <row r="1841" spans="1:10" x14ac:dyDescent="0.3">
      <c r="A1841" s="1" t="s">
        <v>1335</v>
      </c>
      <c r="B1841" s="7">
        <v>234.31</v>
      </c>
      <c r="C1841" s="8">
        <v>4</v>
      </c>
      <c r="D1841" s="1" t="s">
        <v>5</v>
      </c>
      <c r="E1841" s="5">
        <f>FurnitureData[[#This Row],[price]]*FurnitureData[[#This Row],[sold]]</f>
        <v>937.24</v>
      </c>
      <c r="F1841" t="str">
        <f>IF(FurnitureData[[#This Row],[price]]&lt;50,"Under 50",IF(FurnitureData[[#This Row],[price]]&lt;100,"50-100",IF(FurnitureData[[#This Row],[price]]&lt;200,"100-200","Over 200")))</f>
        <v>Over 200</v>
      </c>
      <c r="G1841" t="str">
        <f>IF(FurnitureData[[#This Row],[sold]]=0,"No Sales",IF(FurnitureData[[#This Row],[sold]]&lt;=10,"Low Sales",IF(FurnitureData[[#This Row],[sold]]&lt;=50,"Medium Sales","High Sales")))</f>
        <v>Low Sales</v>
      </c>
      <c r="H1841" s="1">
        <f>IF(FurnitureData[[#This Row],[price]]&gt;0,FurnitureData[[#This Row],[sold]]/FurnitureData[[#This Row],[price]],0)</f>
        <v>1.7071401135248174E-2</v>
      </c>
      <c r="I1841" s="1">
        <f>LEN(FurnitureData[[#This Row],[productTitle]])</f>
        <v>95</v>
      </c>
      <c r="J1841" s="1"/>
    </row>
    <row r="1842" spans="1:10" x14ac:dyDescent="0.3">
      <c r="A1842" s="1" t="s">
        <v>1704</v>
      </c>
      <c r="B1842" s="7">
        <v>39.119999999999997</v>
      </c>
      <c r="C1842" s="8">
        <v>20</v>
      </c>
      <c r="D1842" s="1" t="s">
        <v>5</v>
      </c>
      <c r="E1842" s="5">
        <f>FurnitureData[[#This Row],[price]]*FurnitureData[[#This Row],[sold]]</f>
        <v>782.4</v>
      </c>
      <c r="F1842" t="str">
        <f>IF(FurnitureData[[#This Row],[price]]&lt;50,"Under 50",IF(FurnitureData[[#This Row],[price]]&lt;100,"50-100",IF(FurnitureData[[#This Row],[price]]&lt;200,"100-200","Over 200")))</f>
        <v>Under 50</v>
      </c>
      <c r="G1842" t="str">
        <f>IF(FurnitureData[[#This Row],[sold]]=0,"No Sales",IF(FurnitureData[[#This Row],[sold]]&lt;=10,"Low Sales",IF(FurnitureData[[#This Row],[sold]]&lt;=50,"Medium Sales","High Sales")))</f>
        <v>Medium Sales</v>
      </c>
      <c r="H1842" s="1">
        <f>IF(FurnitureData[[#This Row],[price]]&gt;0,FurnitureData[[#This Row],[sold]]/FurnitureData[[#This Row],[price]],0)</f>
        <v>0.5112474437627812</v>
      </c>
      <c r="I1842" s="1">
        <f>LEN(FurnitureData[[#This Row],[productTitle]])</f>
        <v>128</v>
      </c>
      <c r="J1842" s="1"/>
    </row>
    <row r="1843" spans="1:10" x14ac:dyDescent="0.3">
      <c r="A1843" s="1" t="s">
        <v>1705</v>
      </c>
      <c r="B1843" s="7">
        <v>16</v>
      </c>
      <c r="C1843" s="8">
        <v>21</v>
      </c>
      <c r="D1843" s="1" t="s">
        <v>1888</v>
      </c>
      <c r="E1843" s="5">
        <f>FurnitureData[[#This Row],[price]]*FurnitureData[[#This Row],[sold]]</f>
        <v>336</v>
      </c>
      <c r="F1843" t="str">
        <f>IF(FurnitureData[[#This Row],[price]]&lt;50,"Under 50",IF(FurnitureData[[#This Row],[price]]&lt;100,"50-100",IF(FurnitureData[[#This Row],[price]]&lt;200,"100-200","Over 200")))</f>
        <v>Under 50</v>
      </c>
      <c r="G1843" t="str">
        <f>IF(FurnitureData[[#This Row],[sold]]=0,"No Sales",IF(FurnitureData[[#This Row],[sold]]&lt;=10,"Low Sales",IF(FurnitureData[[#This Row],[sold]]&lt;=50,"Medium Sales","High Sales")))</f>
        <v>Medium Sales</v>
      </c>
      <c r="H1843" s="1">
        <f>IF(FurnitureData[[#This Row],[price]]&gt;0,FurnitureData[[#This Row],[sold]]/FurnitureData[[#This Row],[price]],0)</f>
        <v>1.3125</v>
      </c>
      <c r="I1843" s="1">
        <f>LEN(FurnitureData[[#This Row],[productTitle]])</f>
        <v>127</v>
      </c>
      <c r="J1843" s="1"/>
    </row>
    <row r="1844" spans="1:10" x14ac:dyDescent="0.3">
      <c r="A1844" s="1" t="s">
        <v>1706</v>
      </c>
      <c r="B1844" s="7">
        <v>60.39</v>
      </c>
      <c r="C1844" s="8">
        <v>14</v>
      </c>
      <c r="D1844" s="1" t="s">
        <v>5</v>
      </c>
      <c r="E1844" s="5">
        <f>FurnitureData[[#This Row],[price]]*FurnitureData[[#This Row],[sold]]</f>
        <v>845.46</v>
      </c>
      <c r="F1844" t="str">
        <f>IF(FurnitureData[[#This Row],[price]]&lt;50,"Under 50",IF(FurnitureData[[#This Row],[price]]&lt;100,"50-100",IF(FurnitureData[[#This Row],[price]]&lt;200,"100-200","Over 200")))</f>
        <v>50-100</v>
      </c>
      <c r="G1844" t="str">
        <f>IF(FurnitureData[[#This Row],[sold]]=0,"No Sales",IF(FurnitureData[[#This Row],[sold]]&lt;=10,"Low Sales",IF(FurnitureData[[#This Row],[sold]]&lt;=50,"Medium Sales","High Sales")))</f>
        <v>Medium Sales</v>
      </c>
      <c r="H1844" s="1">
        <f>IF(FurnitureData[[#This Row],[price]]&gt;0,FurnitureData[[#This Row],[sold]]/FurnitureData[[#This Row],[price]],0)</f>
        <v>0.23182646133465806</v>
      </c>
      <c r="I1844" s="1">
        <f>LEN(FurnitureData[[#This Row],[productTitle]])</f>
        <v>125</v>
      </c>
      <c r="J1844" s="1"/>
    </row>
    <row r="1845" spans="1:10" x14ac:dyDescent="0.3">
      <c r="A1845" s="1" t="s">
        <v>1707</v>
      </c>
      <c r="B1845" s="7">
        <v>41.44</v>
      </c>
      <c r="C1845" s="8">
        <v>3</v>
      </c>
      <c r="D1845" s="1" t="s">
        <v>1889</v>
      </c>
      <c r="E1845" s="5">
        <f>FurnitureData[[#This Row],[price]]*FurnitureData[[#This Row],[sold]]</f>
        <v>124.32</v>
      </c>
      <c r="F1845" t="str">
        <f>IF(FurnitureData[[#This Row],[price]]&lt;50,"Under 50",IF(FurnitureData[[#This Row],[price]]&lt;100,"50-100",IF(FurnitureData[[#This Row],[price]]&lt;200,"100-200","Over 200")))</f>
        <v>Under 50</v>
      </c>
      <c r="G1845" t="str">
        <f>IF(FurnitureData[[#This Row],[sold]]=0,"No Sales",IF(FurnitureData[[#This Row],[sold]]&lt;=10,"Low Sales",IF(FurnitureData[[#This Row],[sold]]&lt;=50,"Medium Sales","High Sales")))</f>
        <v>Low Sales</v>
      </c>
      <c r="H1845" s="1">
        <f>IF(FurnitureData[[#This Row],[price]]&gt;0,FurnitureData[[#This Row],[sold]]/FurnitureData[[#This Row],[price]],0)</f>
        <v>7.2393822393822402E-2</v>
      </c>
      <c r="I1845" s="1">
        <f>LEN(FurnitureData[[#This Row],[productTitle]])</f>
        <v>106</v>
      </c>
      <c r="J1845" s="1"/>
    </row>
    <row r="1846" spans="1:10" x14ac:dyDescent="0.3">
      <c r="A1846" s="1" t="s">
        <v>1708</v>
      </c>
      <c r="B1846" s="7">
        <v>4.97</v>
      </c>
      <c r="C1846" s="8">
        <v>5</v>
      </c>
      <c r="D1846" s="1" t="s">
        <v>1890</v>
      </c>
      <c r="E1846" s="5">
        <f>FurnitureData[[#This Row],[price]]*FurnitureData[[#This Row],[sold]]</f>
        <v>24.849999999999998</v>
      </c>
      <c r="F1846" t="str">
        <f>IF(FurnitureData[[#This Row],[price]]&lt;50,"Under 50",IF(FurnitureData[[#This Row],[price]]&lt;100,"50-100",IF(FurnitureData[[#This Row],[price]]&lt;200,"100-200","Over 200")))</f>
        <v>Under 50</v>
      </c>
      <c r="G1846" t="str">
        <f>IF(FurnitureData[[#This Row],[sold]]=0,"No Sales",IF(FurnitureData[[#This Row],[sold]]&lt;=10,"Low Sales",IF(FurnitureData[[#This Row],[sold]]&lt;=50,"Medium Sales","High Sales")))</f>
        <v>Low Sales</v>
      </c>
      <c r="H1846" s="1">
        <f>IF(FurnitureData[[#This Row],[price]]&gt;0,FurnitureData[[#This Row],[sold]]/FurnitureData[[#This Row],[price]],0)</f>
        <v>1.0060362173038231</v>
      </c>
      <c r="I1846" s="1">
        <f>LEN(FurnitureData[[#This Row],[productTitle]])</f>
        <v>126</v>
      </c>
      <c r="J1846" s="1"/>
    </row>
    <row r="1847" spans="1:10" x14ac:dyDescent="0.3">
      <c r="A1847" s="1" t="s">
        <v>1709</v>
      </c>
      <c r="B1847" s="7">
        <v>45.95</v>
      </c>
      <c r="C1847" s="8">
        <v>13</v>
      </c>
      <c r="D1847" s="1" t="s">
        <v>1901</v>
      </c>
      <c r="E1847" s="5">
        <f>FurnitureData[[#This Row],[price]]*FurnitureData[[#This Row],[sold]]</f>
        <v>597.35</v>
      </c>
      <c r="F1847" t="str">
        <f>IF(FurnitureData[[#This Row],[price]]&lt;50,"Under 50",IF(FurnitureData[[#This Row],[price]]&lt;100,"50-100",IF(FurnitureData[[#This Row],[price]]&lt;200,"100-200","Over 200")))</f>
        <v>Under 50</v>
      </c>
      <c r="G1847" t="str">
        <f>IF(FurnitureData[[#This Row],[sold]]=0,"No Sales",IF(FurnitureData[[#This Row],[sold]]&lt;=10,"Low Sales",IF(FurnitureData[[#This Row],[sold]]&lt;=50,"Medium Sales","High Sales")))</f>
        <v>Medium Sales</v>
      </c>
      <c r="H1847" s="1">
        <f>IF(FurnitureData[[#This Row],[price]]&gt;0,FurnitureData[[#This Row],[sold]]/FurnitureData[[#This Row],[price]],0)</f>
        <v>0.2829162132752992</v>
      </c>
      <c r="I1847" s="1">
        <f>LEN(FurnitureData[[#This Row],[productTitle]])</f>
        <v>98</v>
      </c>
      <c r="J1847" s="1"/>
    </row>
    <row r="1848" spans="1:10" x14ac:dyDescent="0.3">
      <c r="A1848" s="1" t="s">
        <v>1710</v>
      </c>
      <c r="B1848" s="7">
        <v>59.43</v>
      </c>
      <c r="C1848" s="8">
        <v>2</v>
      </c>
      <c r="D1848" s="1" t="s">
        <v>5</v>
      </c>
      <c r="E1848" s="5">
        <f>FurnitureData[[#This Row],[price]]*FurnitureData[[#This Row],[sold]]</f>
        <v>118.86</v>
      </c>
      <c r="F1848" t="str">
        <f>IF(FurnitureData[[#This Row],[price]]&lt;50,"Under 50",IF(FurnitureData[[#This Row],[price]]&lt;100,"50-100",IF(FurnitureData[[#This Row],[price]]&lt;200,"100-200","Over 200")))</f>
        <v>50-100</v>
      </c>
      <c r="G1848" t="str">
        <f>IF(FurnitureData[[#This Row],[sold]]=0,"No Sales",IF(FurnitureData[[#This Row],[sold]]&lt;=10,"Low Sales",IF(FurnitureData[[#This Row],[sold]]&lt;=50,"Medium Sales","High Sales")))</f>
        <v>Low Sales</v>
      </c>
      <c r="H1848" s="1">
        <f>IF(FurnitureData[[#This Row],[price]]&gt;0,FurnitureData[[#This Row],[sold]]/FurnitureData[[#This Row],[price]],0)</f>
        <v>3.3653037186606088E-2</v>
      </c>
      <c r="I1848" s="1">
        <f>LEN(FurnitureData[[#This Row],[productTitle]])</f>
        <v>59</v>
      </c>
      <c r="J1848" s="1"/>
    </row>
    <row r="1849" spans="1:10" x14ac:dyDescent="0.3">
      <c r="A1849" s="1" t="s">
        <v>1711</v>
      </c>
      <c r="B1849" s="7">
        <v>34.049999999999997</v>
      </c>
      <c r="C1849" s="8">
        <v>10</v>
      </c>
      <c r="D1849" s="1" t="s">
        <v>5</v>
      </c>
      <c r="E1849" s="5">
        <f>FurnitureData[[#This Row],[price]]*FurnitureData[[#This Row],[sold]]</f>
        <v>340.5</v>
      </c>
      <c r="F1849" t="str">
        <f>IF(FurnitureData[[#This Row],[price]]&lt;50,"Under 50",IF(FurnitureData[[#This Row],[price]]&lt;100,"50-100",IF(FurnitureData[[#This Row],[price]]&lt;200,"100-200","Over 200")))</f>
        <v>Under 50</v>
      </c>
      <c r="G1849" t="str">
        <f>IF(FurnitureData[[#This Row],[sold]]=0,"No Sales",IF(FurnitureData[[#This Row],[sold]]&lt;=10,"Low Sales",IF(FurnitureData[[#This Row],[sold]]&lt;=50,"Medium Sales","High Sales")))</f>
        <v>Low Sales</v>
      </c>
      <c r="H1849" s="1">
        <f>IF(FurnitureData[[#This Row],[price]]&gt;0,FurnitureData[[#This Row],[sold]]/FurnitureData[[#This Row],[price]],0)</f>
        <v>0.29368575624082233</v>
      </c>
      <c r="I1849" s="1">
        <f>LEN(FurnitureData[[#This Row],[productTitle]])</f>
        <v>113</v>
      </c>
      <c r="J1849" s="1"/>
    </row>
    <row r="1850" spans="1:10" x14ac:dyDescent="0.3">
      <c r="A1850" s="1" t="s">
        <v>1712</v>
      </c>
      <c r="B1850" s="7">
        <v>27.96</v>
      </c>
      <c r="C1850" s="8">
        <v>16</v>
      </c>
      <c r="D1850" s="1" t="s">
        <v>1813</v>
      </c>
      <c r="E1850" s="5">
        <f>FurnitureData[[#This Row],[price]]*FurnitureData[[#This Row],[sold]]</f>
        <v>447.36</v>
      </c>
      <c r="F1850" t="str">
        <f>IF(FurnitureData[[#This Row],[price]]&lt;50,"Under 50",IF(FurnitureData[[#This Row],[price]]&lt;100,"50-100",IF(FurnitureData[[#This Row],[price]]&lt;200,"100-200","Over 200")))</f>
        <v>Under 50</v>
      </c>
      <c r="G1850" t="str">
        <f>IF(FurnitureData[[#This Row],[sold]]=0,"No Sales",IF(FurnitureData[[#This Row],[sold]]&lt;=10,"Low Sales",IF(FurnitureData[[#This Row],[sold]]&lt;=50,"Medium Sales","High Sales")))</f>
        <v>Medium Sales</v>
      </c>
      <c r="H1850" s="1">
        <f>IF(FurnitureData[[#This Row],[price]]&gt;0,FurnitureData[[#This Row],[sold]]/FurnitureData[[#This Row],[price]],0)</f>
        <v>0.57224606580829751</v>
      </c>
      <c r="I1850" s="1">
        <f>LEN(FurnitureData[[#This Row],[productTitle]])</f>
        <v>127</v>
      </c>
      <c r="J1850" s="1"/>
    </row>
    <row r="1851" spans="1:10" x14ac:dyDescent="0.3">
      <c r="A1851" s="1" t="s">
        <v>1713</v>
      </c>
      <c r="B1851" s="7">
        <v>28.16</v>
      </c>
      <c r="C1851" s="8">
        <v>26</v>
      </c>
      <c r="D1851" s="1" t="s">
        <v>5</v>
      </c>
      <c r="E1851" s="5">
        <f>FurnitureData[[#This Row],[price]]*FurnitureData[[#This Row],[sold]]</f>
        <v>732.16</v>
      </c>
      <c r="F1851" t="str">
        <f>IF(FurnitureData[[#This Row],[price]]&lt;50,"Under 50",IF(FurnitureData[[#This Row],[price]]&lt;100,"50-100",IF(FurnitureData[[#This Row],[price]]&lt;200,"100-200","Over 200")))</f>
        <v>Under 50</v>
      </c>
      <c r="G1851" t="str">
        <f>IF(FurnitureData[[#This Row],[sold]]=0,"No Sales",IF(FurnitureData[[#This Row],[sold]]&lt;=10,"Low Sales",IF(FurnitureData[[#This Row],[sold]]&lt;=50,"Medium Sales","High Sales")))</f>
        <v>Medium Sales</v>
      </c>
      <c r="H1851" s="1">
        <f>IF(FurnitureData[[#This Row],[price]]&gt;0,FurnitureData[[#This Row],[sold]]/FurnitureData[[#This Row],[price]],0)</f>
        <v>0.92329545454545459</v>
      </c>
      <c r="I1851" s="1">
        <f>LEN(FurnitureData[[#This Row],[productTitle]])</f>
        <v>128</v>
      </c>
      <c r="J1851" s="1"/>
    </row>
    <row r="1852" spans="1:10" x14ac:dyDescent="0.3">
      <c r="A1852" s="1" t="s">
        <v>1714</v>
      </c>
      <c r="B1852" s="7">
        <v>42.42</v>
      </c>
      <c r="C1852" s="8">
        <v>18</v>
      </c>
      <c r="D1852" s="1" t="s">
        <v>5</v>
      </c>
      <c r="E1852" s="5">
        <f>FurnitureData[[#This Row],[price]]*FurnitureData[[#This Row],[sold]]</f>
        <v>763.56000000000006</v>
      </c>
      <c r="F1852" t="str">
        <f>IF(FurnitureData[[#This Row],[price]]&lt;50,"Under 50",IF(FurnitureData[[#This Row],[price]]&lt;100,"50-100",IF(FurnitureData[[#This Row],[price]]&lt;200,"100-200","Over 200")))</f>
        <v>Under 50</v>
      </c>
      <c r="G1852" t="str">
        <f>IF(FurnitureData[[#This Row],[sold]]=0,"No Sales",IF(FurnitureData[[#This Row],[sold]]&lt;=10,"Low Sales",IF(FurnitureData[[#This Row],[sold]]&lt;=50,"Medium Sales","High Sales")))</f>
        <v>Medium Sales</v>
      </c>
      <c r="H1852" s="1">
        <f>IF(FurnitureData[[#This Row],[price]]&gt;0,FurnitureData[[#This Row],[sold]]/FurnitureData[[#This Row],[price]],0)</f>
        <v>0.42432814710042432</v>
      </c>
      <c r="I1852" s="1">
        <f>LEN(FurnitureData[[#This Row],[productTitle]])</f>
        <v>116</v>
      </c>
      <c r="J1852" s="1"/>
    </row>
    <row r="1853" spans="1:10" x14ac:dyDescent="0.3">
      <c r="A1853" s="1" t="s">
        <v>1715</v>
      </c>
      <c r="B1853" s="7">
        <v>38.450000000000003</v>
      </c>
      <c r="C1853" s="8">
        <v>3</v>
      </c>
      <c r="D1853" s="1" t="s">
        <v>5</v>
      </c>
      <c r="E1853" s="5">
        <f>FurnitureData[[#This Row],[price]]*FurnitureData[[#This Row],[sold]]</f>
        <v>115.35000000000001</v>
      </c>
      <c r="F1853" t="str">
        <f>IF(FurnitureData[[#This Row],[price]]&lt;50,"Under 50",IF(FurnitureData[[#This Row],[price]]&lt;100,"50-100",IF(FurnitureData[[#This Row],[price]]&lt;200,"100-200","Over 200")))</f>
        <v>Under 50</v>
      </c>
      <c r="G1853" t="str">
        <f>IF(FurnitureData[[#This Row],[sold]]=0,"No Sales",IF(FurnitureData[[#This Row],[sold]]&lt;=10,"Low Sales",IF(FurnitureData[[#This Row],[sold]]&lt;=50,"Medium Sales","High Sales")))</f>
        <v>Low Sales</v>
      </c>
      <c r="H1853" s="1">
        <f>IF(FurnitureData[[#This Row],[price]]&gt;0,FurnitureData[[#This Row],[sold]]/FurnitureData[[#This Row],[price]],0)</f>
        <v>7.8023407022106625E-2</v>
      </c>
      <c r="I1853" s="1">
        <f>LEN(FurnitureData[[#This Row],[productTitle]])</f>
        <v>128</v>
      </c>
      <c r="J1853" s="1"/>
    </row>
    <row r="1854" spans="1:10" x14ac:dyDescent="0.3">
      <c r="A1854" s="1" t="s">
        <v>308</v>
      </c>
      <c r="B1854" s="7">
        <v>23.37</v>
      </c>
      <c r="C1854" s="8">
        <v>10</v>
      </c>
      <c r="D1854" s="1" t="s">
        <v>5</v>
      </c>
      <c r="E1854" s="5">
        <f>FurnitureData[[#This Row],[price]]*FurnitureData[[#This Row],[sold]]</f>
        <v>233.70000000000002</v>
      </c>
      <c r="F1854" t="str">
        <f>IF(FurnitureData[[#This Row],[price]]&lt;50,"Under 50",IF(FurnitureData[[#This Row],[price]]&lt;100,"50-100",IF(FurnitureData[[#This Row],[price]]&lt;200,"100-200","Over 200")))</f>
        <v>Under 50</v>
      </c>
      <c r="G1854" t="str">
        <f>IF(FurnitureData[[#This Row],[sold]]=0,"No Sales",IF(FurnitureData[[#This Row],[sold]]&lt;=10,"Low Sales",IF(FurnitureData[[#This Row],[sold]]&lt;=50,"Medium Sales","High Sales")))</f>
        <v>Low Sales</v>
      </c>
      <c r="H1854" s="1">
        <f>IF(FurnitureData[[#This Row],[price]]&gt;0,FurnitureData[[#This Row],[sold]]/FurnitureData[[#This Row],[price]],0)</f>
        <v>0.42789901583226359</v>
      </c>
      <c r="I1854" s="1">
        <f>LEN(FurnitureData[[#This Row],[productTitle]])</f>
        <v>124</v>
      </c>
      <c r="J1854" s="1"/>
    </row>
    <row r="1855" spans="1:10" x14ac:dyDescent="0.3">
      <c r="A1855" s="1" t="s">
        <v>1716</v>
      </c>
      <c r="B1855" s="7">
        <v>117</v>
      </c>
      <c r="C1855" s="8">
        <v>0</v>
      </c>
      <c r="D1855" s="1" t="s">
        <v>5</v>
      </c>
      <c r="E1855" s="5">
        <f>FurnitureData[[#This Row],[price]]*FurnitureData[[#This Row],[sold]]</f>
        <v>0</v>
      </c>
      <c r="F1855" t="str">
        <f>IF(FurnitureData[[#This Row],[price]]&lt;50,"Under 50",IF(FurnitureData[[#This Row],[price]]&lt;100,"50-100",IF(FurnitureData[[#This Row],[price]]&lt;200,"100-200","Over 200")))</f>
        <v>100-200</v>
      </c>
      <c r="G1855" t="str">
        <f>IF(FurnitureData[[#This Row],[sold]]=0,"No Sales",IF(FurnitureData[[#This Row],[sold]]&lt;=10,"Low Sales",IF(FurnitureData[[#This Row],[sold]]&lt;=50,"Medium Sales","High Sales")))</f>
        <v>No Sales</v>
      </c>
      <c r="H1855" s="1">
        <f>IF(FurnitureData[[#This Row],[price]]&gt;0,FurnitureData[[#This Row],[sold]]/FurnitureData[[#This Row],[price]],0)</f>
        <v>0</v>
      </c>
      <c r="I1855" s="1">
        <f>LEN(FurnitureData[[#This Row],[productTitle]])</f>
        <v>112</v>
      </c>
      <c r="J1855" s="1"/>
    </row>
    <row r="1856" spans="1:10" x14ac:dyDescent="0.3">
      <c r="A1856" s="1" t="s">
        <v>1345</v>
      </c>
      <c r="B1856" s="7">
        <v>71.08</v>
      </c>
      <c r="C1856" s="8">
        <v>4</v>
      </c>
      <c r="D1856" s="1" t="s">
        <v>5</v>
      </c>
      <c r="E1856" s="5">
        <f>FurnitureData[[#This Row],[price]]*FurnitureData[[#This Row],[sold]]</f>
        <v>284.32</v>
      </c>
      <c r="F1856" t="str">
        <f>IF(FurnitureData[[#This Row],[price]]&lt;50,"Under 50",IF(FurnitureData[[#This Row],[price]]&lt;100,"50-100",IF(FurnitureData[[#This Row],[price]]&lt;200,"100-200","Over 200")))</f>
        <v>50-100</v>
      </c>
      <c r="G1856" t="str">
        <f>IF(FurnitureData[[#This Row],[sold]]=0,"No Sales",IF(FurnitureData[[#This Row],[sold]]&lt;=10,"Low Sales",IF(FurnitureData[[#This Row],[sold]]&lt;=50,"Medium Sales","High Sales")))</f>
        <v>Low Sales</v>
      </c>
      <c r="H1856" s="1">
        <f>IF(FurnitureData[[#This Row],[price]]&gt;0,FurnitureData[[#This Row],[sold]]/FurnitureData[[#This Row],[price]],0)</f>
        <v>5.6274620146314014E-2</v>
      </c>
      <c r="I1856" s="1">
        <f>LEN(FurnitureData[[#This Row],[productTitle]])</f>
        <v>106</v>
      </c>
      <c r="J1856" s="1"/>
    </row>
    <row r="1857" spans="1:10" x14ac:dyDescent="0.3">
      <c r="A1857" s="1" t="s">
        <v>1717</v>
      </c>
      <c r="B1857" s="7">
        <v>187.04</v>
      </c>
      <c r="C1857" s="8">
        <v>0</v>
      </c>
      <c r="D1857" s="1" t="s">
        <v>5</v>
      </c>
      <c r="E1857" s="5">
        <f>FurnitureData[[#This Row],[price]]*FurnitureData[[#This Row],[sold]]</f>
        <v>0</v>
      </c>
      <c r="F1857" t="str">
        <f>IF(FurnitureData[[#This Row],[price]]&lt;50,"Under 50",IF(FurnitureData[[#This Row],[price]]&lt;100,"50-100",IF(FurnitureData[[#This Row],[price]]&lt;200,"100-200","Over 200")))</f>
        <v>100-200</v>
      </c>
      <c r="G1857" t="str">
        <f>IF(FurnitureData[[#This Row],[sold]]=0,"No Sales",IF(FurnitureData[[#This Row],[sold]]&lt;=10,"Low Sales",IF(FurnitureData[[#This Row],[sold]]&lt;=50,"Medium Sales","High Sales")))</f>
        <v>No Sales</v>
      </c>
      <c r="H1857" s="1">
        <f>IF(FurnitureData[[#This Row],[price]]&gt;0,FurnitureData[[#This Row],[sold]]/FurnitureData[[#This Row],[price]],0)</f>
        <v>0</v>
      </c>
      <c r="I1857" s="1">
        <f>LEN(FurnitureData[[#This Row],[productTitle]])</f>
        <v>116</v>
      </c>
      <c r="J1857" s="1"/>
    </row>
    <row r="1858" spans="1:10" x14ac:dyDescent="0.3">
      <c r="A1858" s="1" t="s">
        <v>1651</v>
      </c>
      <c r="B1858" s="7">
        <v>167.02</v>
      </c>
      <c r="C1858" s="8">
        <v>2</v>
      </c>
      <c r="D1858" s="1" t="s">
        <v>1878</v>
      </c>
      <c r="E1858" s="5">
        <f>FurnitureData[[#This Row],[price]]*FurnitureData[[#This Row],[sold]]</f>
        <v>334.04</v>
      </c>
      <c r="F1858" t="str">
        <f>IF(FurnitureData[[#This Row],[price]]&lt;50,"Under 50",IF(FurnitureData[[#This Row],[price]]&lt;100,"50-100",IF(FurnitureData[[#This Row],[price]]&lt;200,"100-200","Over 200")))</f>
        <v>100-200</v>
      </c>
      <c r="G1858" t="str">
        <f>IF(FurnitureData[[#This Row],[sold]]=0,"No Sales",IF(FurnitureData[[#This Row],[sold]]&lt;=10,"Low Sales",IF(FurnitureData[[#This Row],[sold]]&lt;=50,"Medium Sales","High Sales")))</f>
        <v>Low Sales</v>
      </c>
      <c r="H1858" s="1">
        <f>IF(FurnitureData[[#This Row],[price]]&gt;0,FurnitureData[[#This Row],[sold]]/FurnitureData[[#This Row],[price]],0)</f>
        <v>1.1974613818704346E-2</v>
      </c>
      <c r="I1858" s="1">
        <f>LEN(FurnitureData[[#This Row],[productTitle]])</f>
        <v>118</v>
      </c>
      <c r="J1858" s="1"/>
    </row>
    <row r="1859" spans="1:10" x14ac:dyDescent="0.3">
      <c r="A1859" s="1" t="s">
        <v>1692</v>
      </c>
      <c r="B1859" s="7">
        <v>10</v>
      </c>
      <c r="C1859" s="8">
        <v>9</v>
      </c>
      <c r="D1859" s="1" t="s">
        <v>1884</v>
      </c>
      <c r="E1859" s="5">
        <f>FurnitureData[[#This Row],[price]]*FurnitureData[[#This Row],[sold]]</f>
        <v>90</v>
      </c>
      <c r="F1859" t="str">
        <f>IF(FurnitureData[[#This Row],[price]]&lt;50,"Under 50",IF(FurnitureData[[#This Row],[price]]&lt;100,"50-100",IF(FurnitureData[[#This Row],[price]]&lt;200,"100-200","Over 200")))</f>
        <v>Under 50</v>
      </c>
      <c r="G1859" t="str">
        <f>IF(FurnitureData[[#This Row],[sold]]=0,"No Sales",IF(FurnitureData[[#This Row],[sold]]&lt;=10,"Low Sales",IF(FurnitureData[[#This Row],[sold]]&lt;=50,"Medium Sales","High Sales")))</f>
        <v>Low Sales</v>
      </c>
      <c r="H1859" s="1">
        <f>IF(FurnitureData[[#This Row],[price]]&gt;0,FurnitureData[[#This Row],[sold]]/FurnitureData[[#This Row],[price]],0)</f>
        <v>0.9</v>
      </c>
      <c r="I1859" s="1">
        <f>LEN(FurnitureData[[#This Row],[productTitle]])</f>
        <v>125</v>
      </c>
      <c r="J1859" s="1"/>
    </row>
    <row r="1860" spans="1:10" x14ac:dyDescent="0.3">
      <c r="A1860" s="1" t="s">
        <v>1044</v>
      </c>
      <c r="B1860" s="7">
        <v>108.14</v>
      </c>
      <c r="C1860" s="8">
        <v>1</v>
      </c>
      <c r="D1860" s="1" t="s">
        <v>5</v>
      </c>
      <c r="E1860" s="5">
        <f>FurnitureData[[#This Row],[price]]*FurnitureData[[#This Row],[sold]]</f>
        <v>108.14</v>
      </c>
      <c r="F1860" t="str">
        <f>IF(FurnitureData[[#This Row],[price]]&lt;50,"Under 50",IF(FurnitureData[[#This Row],[price]]&lt;100,"50-100",IF(FurnitureData[[#This Row],[price]]&lt;200,"100-200","Over 200")))</f>
        <v>100-200</v>
      </c>
      <c r="G1860" t="str">
        <f>IF(FurnitureData[[#This Row],[sold]]=0,"No Sales",IF(FurnitureData[[#This Row],[sold]]&lt;=10,"Low Sales",IF(FurnitureData[[#This Row],[sold]]&lt;=50,"Medium Sales","High Sales")))</f>
        <v>Low Sales</v>
      </c>
      <c r="H1860" s="1">
        <f>IF(FurnitureData[[#This Row],[price]]&gt;0,FurnitureData[[#This Row],[sold]]/FurnitureData[[#This Row],[price]],0)</f>
        <v>9.2472720547438509E-3</v>
      </c>
      <c r="I1860" s="1">
        <f>LEN(FurnitureData[[#This Row],[productTitle]])</f>
        <v>126</v>
      </c>
      <c r="J1860" s="1"/>
    </row>
    <row r="1861" spans="1:10" x14ac:dyDescent="0.3">
      <c r="A1861" s="1" t="s">
        <v>1718</v>
      </c>
      <c r="B1861" s="7">
        <v>25.42</v>
      </c>
      <c r="C1861" s="8">
        <v>2</v>
      </c>
      <c r="D1861" s="1" t="s">
        <v>5</v>
      </c>
      <c r="E1861" s="5">
        <f>FurnitureData[[#This Row],[price]]*FurnitureData[[#This Row],[sold]]</f>
        <v>50.84</v>
      </c>
      <c r="F1861" t="str">
        <f>IF(FurnitureData[[#This Row],[price]]&lt;50,"Under 50",IF(FurnitureData[[#This Row],[price]]&lt;100,"50-100",IF(FurnitureData[[#This Row],[price]]&lt;200,"100-200","Over 200")))</f>
        <v>Under 50</v>
      </c>
      <c r="G1861" t="str">
        <f>IF(FurnitureData[[#This Row],[sold]]=0,"No Sales",IF(FurnitureData[[#This Row],[sold]]&lt;=10,"Low Sales",IF(FurnitureData[[#This Row],[sold]]&lt;=50,"Medium Sales","High Sales")))</f>
        <v>Low Sales</v>
      </c>
      <c r="H1861" s="1">
        <f>IF(FurnitureData[[#This Row],[price]]&gt;0,FurnitureData[[#This Row],[sold]]/FurnitureData[[#This Row],[price]],0)</f>
        <v>7.8678206136900075E-2</v>
      </c>
      <c r="I1861" s="1">
        <f>LEN(FurnitureData[[#This Row],[productTitle]])</f>
        <v>128</v>
      </c>
      <c r="J1861" s="1"/>
    </row>
    <row r="1862" spans="1:10" x14ac:dyDescent="0.3">
      <c r="A1862" s="1" t="s">
        <v>1719</v>
      </c>
      <c r="B1862" s="7">
        <v>86.35</v>
      </c>
      <c r="C1862" s="8">
        <v>1</v>
      </c>
      <c r="D1862" s="1" t="s">
        <v>5</v>
      </c>
      <c r="E1862" s="5">
        <f>FurnitureData[[#This Row],[price]]*FurnitureData[[#This Row],[sold]]</f>
        <v>86.35</v>
      </c>
      <c r="F1862" t="str">
        <f>IF(FurnitureData[[#This Row],[price]]&lt;50,"Under 50",IF(FurnitureData[[#This Row],[price]]&lt;100,"50-100",IF(FurnitureData[[#This Row],[price]]&lt;200,"100-200","Over 200")))</f>
        <v>50-100</v>
      </c>
      <c r="G1862" t="str">
        <f>IF(FurnitureData[[#This Row],[sold]]=0,"No Sales",IF(FurnitureData[[#This Row],[sold]]&lt;=10,"Low Sales",IF(FurnitureData[[#This Row],[sold]]&lt;=50,"Medium Sales","High Sales")))</f>
        <v>Low Sales</v>
      </c>
      <c r="H1862" s="1">
        <f>IF(FurnitureData[[#This Row],[price]]&gt;0,FurnitureData[[#This Row],[sold]]/FurnitureData[[#This Row],[price]],0)</f>
        <v>1.1580775911986104E-2</v>
      </c>
      <c r="I1862" s="1">
        <f>LEN(FurnitureData[[#This Row],[productTitle]])</f>
        <v>122</v>
      </c>
      <c r="J1862" s="1"/>
    </row>
    <row r="1863" spans="1:10" x14ac:dyDescent="0.3">
      <c r="A1863" s="1" t="s">
        <v>1720</v>
      </c>
      <c r="B1863" s="7">
        <v>155.16</v>
      </c>
      <c r="C1863" s="8">
        <v>0</v>
      </c>
      <c r="D1863" s="1" t="s">
        <v>5</v>
      </c>
      <c r="E1863" s="5">
        <f>FurnitureData[[#This Row],[price]]*FurnitureData[[#This Row],[sold]]</f>
        <v>0</v>
      </c>
      <c r="F1863" t="str">
        <f>IF(FurnitureData[[#This Row],[price]]&lt;50,"Under 50",IF(FurnitureData[[#This Row],[price]]&lt;100,"50-100",IF(FurnitureData[[#This Row],[price]]&lt;200,"100-200","Over 200")))</f>
        <v>100-200</v>
      </c>
      <c r="G1863" t="str">
        <f>IF(FurnitureData[[#This Row],[sold]]=0,"No Sales",IF(FurnitureData[[#This Row],[sold]]&lt;=10,"Low Sales",IF(FurnitureData[[#This Row],[sold]]&lt;=50,"Medium Sales","High Sales")))</f>
        <v>No Sales</v>
      </c>
      <c r="H1863" s="1">
        <f>IF(FurnitureData[[#This Row],[price]]&gt;0,FurnitureData[[#This Row],[sold]]/FurnitureData[[#This Row],[price]],0)</f>
        <v>0</v>
      </c>
      <c r="I1863" s="1">
        <f>LEN(FurnitureData[[#This Row],[productTitle]])</f>
        <v>97</v>
      </c>
      <c r="J1863" s="1"/>
    </row>
    <row r="1864" spans="1:10" x14ac:dyDescent="0.3">
      <c r="A1864" s="1" t="s">
        <v>374</v>
      </c>
      <c r="B1864" s="7">
        <v>273.97000000000003</v>
      </c>
      <c r="C1864" s="8">
        <v>7</v>
      </c>
      <c r="D1864" s="1" t="s">
        <v>5</v>
      </c>
      <c r="E1864" s="5">
        <f>FurnitureData[[#This Row],[price]]*FurnitureData[[#This Row],[sold]]</f>
        <v>1917.7900000000002</v>
      </c>
      <c r="F1864" t="str">
        <f>IF(FurnitureData[[#This Row],[price]]&lt;50,"Under 50",IF(FurnitureData[[#This Row],[price]]&lt;100,"50-100",IF(FurnitureData[[#This Row],[price]]&lt;200,"100-200","Over 200")))</f>
        <v>Over 200</v>
      </c>
      <c r="G1864" t="str">
        <f>IF(FurnitureData[[#This Row],[sold]]=0,"No Sales",IF(FurnitureData[[#This Row],[sold]]&lt;=10,"Low Sales",IF(FurnitureData[[#This Row],[sold]]&lt;=50,"Medium Sales","High Sales")))</f>
        <v>Low Sales</v>
      </c>
      <c r="H1864" s="1">
        <f>IF(FurnitureData[[#This Row],[price]]&gt;0,FurnitureData[[#This Row],[sold]]/FurnitureData[[#This Row],[price]],0)</f>
        <v>2.5550242727305907E-2</v>
      </c>
      <c r="I1864" s="1">
        <f>LEN(FurnitureData[[#This Row],[productTitle]])</f>
        <v>95</v>
      </c>
      <c r="J1864" s="1"/>
    </row>
    <row r="1865" spans="1:10" x14ac:dyDescent="0.3">
      <c r="A1865" s="1" t="s">
        <v>1230</v>
      </c>
      <c r="B1865" s="7">
        <v>21.08</v>
      </c>
      <c r="C1865" s="8">
        <v>1</v>
      </c>
      <c r="D1865" s="1" t="s">
        <v>5</v>
      </c>
      <c r="E1865" s="5">
        <f>FurnitureData[[#This Row],[price]]*FurnitureData[[#This Row],[sold]]</f>
        <v>21.08</v>
      </c>
      <c r="F1865" t="str">
        <f>IF(FurnitureData[[#This Row],[price]]&lt;50,"Under 50",IF(FurnitureData[[#This Row],[price]]&lt;100,"50-100",IF(FurnitureData[[#This Row],[price]]&lt;200,"100-200","Over 200")))</f>
        <v>Under 50</v>
      </c>
      <c r="G1865" t="str">
        <f>IF(FurnitureData[[#This Row],[sold]]=0,"No Sales",IF(FurnitureData[[#This Row],[sold]]&lt;=10,"Low Sales",IF(FurnitureData[[#This Row],[sold]]&lt;=50,"Medium Sales","High Sales")))</f>
        <v>Low Sales</v>
      </c>
      <c r="H1865" s="1">
        <f>IF(FurnitureData[[#This Row],[price]]&gt;0,FurnitureData[[#This Row],[sold]]/FurnitureData[[#This Row],[price]],0)</f>
        <v>4.743833017077799E-2</v>
      </c>
      <c r="I1865" s="1">
        <f>LEN(FurnitureData[[#This Row],[productTitle]])</f>
        <v>120</v>
      </c>
      <c r="J1865" s="1"/>
    </row>
    <row r="1866" spans="1:10" x14ac:dyDescent="0.3">
      <c r="A1866" s="1" t="s">
        <v>1721</v>
      </c>
      <c r="B1866" s="7">
        <v>329.45</v>
      </c>
      <c r="C1866" s="8">
        <v>0</v>
      </c>
      <c r="D1866" s="1" t="s">
        <v>5</v>
      </c>
      <c r="E1866" s="5">
        <f>FurnitureData[[#This Row],[price]]*FurnitureData[[#This Row],[sold]]</f>
        <v>0</v>
      </c>
      <c r="F1866" t="str">
        <f>IF(FurnitureData[[#This Row],[price]]&lt;50,"Under 50",IF(FurnitureData[[#This Row],[price]]&lt;100,"50-100",IF(FurnitureData[[#This Row],[price]]&lt;200,"100-200","Over 200")))</f>
        <v>Over 200</v>
      </c>
      <c r="G1866" t="str">
        <f>IF(FurnitureData[[#This Row],[sold]]=0,"No Sales",IF(FurnitureData[[#This Row],[sold]]&lt;=10,"Low Sales",IF(FurnitureData[[#This Row],[sold]]&lt;=50,"Medium Sales","High Sales")))</f>
        <v>No Sales</v>
      </c>
      <c r="H1866" s="1">
        <f>IF(FurnitureData[[#This Row],[price]]&gt;0,FurnitureData[[#This Row],[sold]]/FurnitureData[[#This Row],[price]],0)</f>
        <v>0</v>
      </c>
      <c r="I1866" s="1">
        <f>LEN(FurnitureData[[#This Row],[productTitle]])</f>
        <v>124</v>
      </c>
      <c r="J1866" s="1"/>
    </row>
    <row r="1867" spans="1:10" x14ac:dyDescent="0.3">
      <c r="A1867" s="1" t="s">
        <v>1722</v>
      </c>
      <c r="B1867" s="7">
        <v>937.46</v>
      </c>
      <c r="C1867" s="8">
        <v>3</v>
      </c>
      <c r="D1867" s="1" t="s">
        <v>5</v>
      </c>
      <c r="E1867" s="5">
        <f>FurnitureData[[#This Row],[price]]*FurnitureData[[#This Row],[sold]]</f>
        <v>2812.38</v>
      </c>
      <c r="F1867" t="str">
        <f>IF(FurnitureData[[#This Row],[price]]&lt;50,"Under 50",IF(FurnitureData[[#This Row],[price]]&lt;100,"50-100",IF(FurnitureData[[#This Row],[price]]&lt;200,"100-200","Over 200")))</f>
        <v>Over 200</v>
      </c>
      <c r="G1867" t="str">
        <f>IF(FurnitureData[[#This Row],[sold]]=0,"No Sales",IF(FurnitureData[[#This Row],[sold]]&lt;=10,"Low Sales",IF(FurnitureData[[#This Row],[sold]]&lt;=50,"Medium Sales","High Sales")))</f>
        <v>Low Sales</v>
      </c>
      <c r="H1867" s="1">
        <f>IF(FurnitureData[[#This Row],[price]]&gt;0,FurnitureData[[#This Row],[sold]]/FurnitureData[[#This Row],[price]],0)</f>
        <v>3.200136539159004E-3</v>
      </c>
      <c r="I1867" s="1">
        <f>LEN(FurnitureData[[#This Row],[productTitle]])</f>
        <v>116</v>
      </c>
      <c r="J1867" s="1"/>
    </row>
    <row r="1868" spans="1:10" x14ac:dyDescent="0.3">
      <c r="A1868" s="1" t="s">
        <v>1723</v>
      </c>
      <c r="B1868" s="7">
        <v>141.72</v>
      </c>
      <c r="C1868" s="8">
        <v>5</v>
      </c>
      <c r="D1868" s="1" t="s">
        <v>5</v>
      </c>
      <c r="E1868" s="5">
        <f>FurnitureData[[#This Row],[price]]*FurnitureData[[#This Row],[sold]]</f>
        <v>708.6</v>
      </c>
      <c r="F1868" t="str">
        <f>IF(FurnitureData[[#This Row],[price]]&lt;50,"Under 50",IF(FurnitureData[[#This Row],[price]]&lt;100,"50-100",IF(FurnitureData[[#This Row],[price]]&lt;200,"100-200","Over 200")))</f>
        <v>100-200</v>
      </c>
      <c r="G1868" t="str">
        <f>IF(FurnitureData[[#This Row],[sold]]=0,"No Sales",IF(FurnitureData[[#This Row],[sold]]&lt;=10,"Low Sales",IF(FurnitureData[[#This Row],[sold]]&lt;=50,"Medium Sales","High Sales")))</f>
        <v>Low Sales</v>
      </c>
      <c r="H1868" s="1">
        <f>IF(FurnitureData[[#This Row],[price]]&gt;0,FurnitureData[[#This Row],[sold]]/FurnitureData[[#This Row],[price]],0)</f>
        <v>3.5280835450183463E-2</v>
      </c>
      <c r="I1868" s="1">
        <f>LEN(FurnitureData[[#This Row],[productTitle]])</f>
        <v>125</v>
      </c>
      <c r="J1868" s="1"/>
    </row>
    <row r="1869" spans="1:10" x14ac:dyDescent="0.3">
      <c r="A1869" s="1" t="s">
        <v>1724</v>
      </c>
      <c r="B1869" s="7">
        <v>74.72</v>
      </c>
      <c r="C1869" s="8">
        <v>0</v>
      </c>
      <c r="D1869" s="1" t="s">
        <v>5</v>
      </c>
      <c r="E1869" s="5">
        <f>FurnitureData[[#This Row],[price]]*FurnitureData[[#This Row],[sold]]</f>
        <v>0</v>
      </c>
      <c r="F1869" t="str">
        <f>IF(FurnitureData[[#This Row],[price]]&lt;50,"Under 50",IF(FurnitureData[[#This Row],[price]]&lt;100,"50-100",IF(FurnitureData[[#This Row],[price]]&lt;200,"100-200","Over 200")))</f>
        <v>50-100</v>
      </c>
      <c r="G1869" t="str">
        <f>IF(FurnitureData[[#This Row],[sold]]=0,"No Sales",IF(FurnitureData[[#This Row],[sold]]&lt;=10,"Low Sales",IF(FurnitureData[[#This Row],[sold]]&lt;=50,"Medium Sales","High Sales")))</f>
        <v>No Sales</v>
      </c>
      <c r="H1869" s="1">
        <f>IF(FurnitureData[[#This Row],[price]]&gt;0,FurnitureData[[#This Row],[sold]]/FurnitureData[[#This Row],[price]],0)</f>
        <v>0</v>
      </c>
      <c r="I1869" s="1">
        <f>LEN(FurnitureData[[#This Row],[productTitle]])</f>
        <v>97</v>
      </c>
      <c r="J1869" s="1"/>
    </row>
    <row r="1870" spans="1:10" x14ac:dyDescent="0.3">
      <c r="A1870" s="1" t="s">
        <v>1725</v>
      </c>
      <c r="B1870" s="7">
        <v>58.62</v>
      </c>
      <c r="C1870" s="8">
        <v>0</v>
      </c>
      <c r="D1870" s="1" t="s">
        <v>1891</v>
      </c>
      <c r="E1870" s="5">
        <f>FurnitureData[[#This Row],[price]]*FurnitureData[[#This Row],[sold]]</f>
        <v>0</v>
      </c>
      <c r="F1870" t="str">
        <f>IF(FurnitureData[[#This Row],[price]]&lt;50,"Under 50",IF(FurnitureData[[#This Row],[price]]&lt;100,"50-100",IF(FurnitureData[[#This Row],[price]]&lt;200,"100-200","Over 200")))</f>
        <v>50-100</v>
      </c>
      <c r="G1870" t="str">
        <f>IF(FurnitureData[[#This Row],[sold]]=0,"No Sales",IF(FurnitureData[[#This Row],[sold]]&lt;=10,"Low Sales",IF(FurnitureData[[#This Row],[sold]]&lt;=50,"Medium Sales","High Sales")))</f>
        <v>No Sales</v>
      </c>
      <c r="H1870" s="1">
        <f>IF(FurnitureData[[#This Row],[price]]&gt;0,FurnitureData[[#This Row],[sold]]/FurnitureData[[#This Row],[price]],0)</f>
        <v>0</v>
      </c>
      <c r="I1870" s="1">
        <f>LEN(FurnitureData[[#This Row],[productTitle]])</f>
        <v>122</v>
      </c>
      <c r="J1870" s="1"/>
    </row>
    <row r="1871" spans="1:10" x14ac:dyDescent="0.3">
      <c r="A1871" s="1" t="s">
        <v>799</v>
      </c>
      <c r="B1871" s="7">
        <v>101.44</v>
      </c>
      <c r="C1871" s="8">
        <v>0</v>
      </c>
      <c r="D1871" s="1" t="s">
        <v>5</v>
      </c>
      <c r="E1871" s="5">
        <f>FurnitureData[[#This Row],[price]]*FurnitureData[[#This Row],[sold]]</f>
        <v>0</v>
      </c>
      <c r="F1871" t="str">
        <f>IF(FurnitureData[[#This Row],[price]]&lt;50,"Under 50",IF(FurnitureData[[#This Row],[price]]&lt;100,"50-100",IF(FurnitureData[[#This Row],[price]]&lt;200,"100-200","Over 200")))</f>
        <v>100-200</v>
      </c>
      <c r="G1871" t="str">
        <f>IF(FurnitureData[[#This Row],[sold]]=0,"No Sales",IF(FurnitureData[[#This Row],[sold]]&lt;=10,"Low Sales",IF(FurnitureData[[#This Row],[sold]]&lt;=50,"Medium Sales","High Sales")))</f>
        <v>No Sales</v>
      </c>
      <c r="H1871" s="1">
        <f>IF(FurnitureData[[#This Row],[price]]&gt;0,FurnitureData[[#This Row],[sold]]/FurnitureData[[#This Row],[price]],0)</f>
        <v>0</v>
      </c>
      <c r="I1871" s="1">
        <f>LEN(FurnitureData[[#This Row],[productTitle]])</f>
        <v>127</v>
      </c>
      <c r="J1871" s="1"/>
    </row>
    <row r="1872" spans="1:10" x14ac:dyDescent="0.3">
      <c r="A1872" s="1" t="s">
        <v>1726</v>
      </c>
      <c r="B1872" s="7">
        <v>163.9</v>
      </c>
      <c r="C1872" s="8">
        <v>1</v>
      </c>
      <c r="D1872" s="1" t="s">
        <v>5</v>
      </c>
      <c r="E1872" s="5">
        <f>FurnitureData[[#This Row],[price]]*FurnitureData[[#This Row],[sold]]</f>
        <v>163.9</v>
      </c>
      <c r="F1872" t="str">
        <f>IF(FurnitureData[[#This Row],[price]]&lt;50,"Under 50",IF(FurnitureData[[#This Row],[price]]&lt;100,"50-100",IF(FurnitureData[[#This Row],[price]]&lt;200,"100-200","Over 200")))</f>
        <v>100-200</v>
      </c>
      <c r="G1872" t="str">
        <f>IF(FurnitureData[[#This Row],[sold]]=0,"No Sales",IF(FurnitureData[[#This Row],[sold]]&lt;=10,"Low Sales",IF(FurnitureData[[#This Row],[sold]]&lt;=50,"Medium Sales","High Sales")))</f>
        <v>Low Sales</v>
      </c>
      <c r="H1872" s="1">
        <f>IF(FurnitureData[[#This Row],[price]]&gt;0,FurnitureData[[#This Row],[sold]]/FurnitureData[[#This Row],[price]],0)</f>
        <v>6.1012812690665035E-3</v>
      </c>
      <c r="I1872" s="1">
        <f>LEN(FurnitureData[[#This Row],[productTitle]])</f>
        <v>127</v>
      </c>
      <c r="J1872" s="1"/>
    </row>
    <row r="1873" spans="1:10" x14ac:dyDescent="0.3">
      <c r="A1873" s="1" t="s">
        <v>1727</v>
      </c>
      <c r="B1873" s="7">
        <v>61.47</v>
      </c>
      <c r="C1873" s="8">
        <v>0</v>
      </c>
      <c r="D1873" s="1" t="s">
        <v>5</v>
      </c>
      <c r="E1873" s="5">
        <f>FurnitureData[[#This Row],[price]]*FurnitureData[[#This Row],[sold]]</f>
        <v>0</v>
      </c>
      <c r="F1873" t="str">
        <f>IF(FurnitureData[[#This Row],[price]]&lt;50,"Under 50",IF(FurnitureData[[#This Row],[price]]&lt;100,"50-100",IF(FurnitureData[[#This Row],[price]]&lt;200,"100-200","Over 200")))</f>
        <v>50-100</v>
      </c>
      <c r="G1873" t="str">
        <f>IF(FurnitureData[[#This Row],[sold]]=0,"No Sales",IF(FurnitureData[[#This Row],[sold]]&lt;=10,"Low Sales",IF(FurnitureData[[#This Row],[sold]]&lt;=50,"Medium Sales","High Sales")))</f>
        <v>No Sales</v>
      </c>
      <c r="H1873" s="1">
        <f>IF(FurnitureData[[#This Row],[price]]&gt;0,FurnitureData[[#This Row],[sold]]/FurnitureData[[#This Row],[price]],0)</f>
        <v>0</v>
      </c>
      <c r="I1873" s="1">
        <f>LEN(FurnitureData[[#This Row],[productTitle]])</f>
        <v>116</v>
      </c>
      <c r="J1873" s="1"/>
    </row>
    <row r="1874" spans="1:10" x14ac:dyDescent="0.3">
      <c r="A1874" s="1" t="s">
        <v>1728</v>
      </c>
      <c r="B1874" s="7">
        <v>146.63999999999999</v>
      </c>
      <c r="C1874" s="8">
        <v>0</v>
      </c>
      <c r="D1874" s="1" t="s">
        <v>5</v>
      </c>
      <c r="E1874" s="5">
        <f>FurnitureData[[#This Row],[price]]*FurnitureData[[#This Row],[sold]]</f>
        <v>0</v>
      </c>
      <c r="F1874" t="str">
        <f>IF(FurnitureData[[#This Row],[price]]&lt;50,"Under 50",IF(FurnitureData[[#This Row],[price]]&lt;100,"50-100",IF(FurnitureData[[#This Row],[price]]&lt;200,"100-200","Over 200")))</f>
        <v>100-200</v>
      </c>
      <c r="G1874" t="str">
        <f>IF(FurnitureData[[#This Row],[sold]]=0,"No Sales",IF(FurnitureData[[#This Row],[sold]]&lt;=10,"Low Sales",IF(FurnitureData[[#This Row],[sold]]&lt;=50,"Medium Sales","High Sales")))</f>
        <v>No Sales</v>
      </c>
      <c r="H1874" s="1">
        <f>IF(FurnitureData[[#This Row],[price]]&gt;0,FurnitureData[[#This Row],[sold]]/FurnitureData[[#This Row],[price]],0)</f>
        <v>0</v>
      </c>
      <c r="I1874" s="1">
        <f>LEN(FurnitureData[[#This Row],[productTitle]])</f>
        <v>123</v>
      </c>
      <c r="J1874" s="1"/>
    </row>
    <row r="1875" spans="1:10" x14ac:dyDescent="0.3">
      <c r="A1875" s="1" t="s">
        <v>1729</v>
      </c>
      <c r="B1875" s="7">
        <v>131.78</v>
      </c>
      <c r="C1875" s="8">
        <v>0</v>
      </c>
      <c r="D1875" s="1" t="s">
        <v>5</v>
      </c>
      <c r="E1875" s="5">
        <f>FurnitureData[[#This Row],[price]]*FurnitureData[[#This Row],[sold]]</f>
        <v>0</v>
      </c>
      <c r="F1875" t="str">
        <f>IF(FurnitureData[[#This Row],[price]]&lt;50,"Under 50",IF(FurnitureData[[#This Row],[price]]&lt;100,"50-100",IF(FurnitureData[[#This Row],[price]]&lt;200,"100-200","Over 200")))</f>
        <v>100-200</v>
      </c>
      <c r="G1875" t="str">
        <f>IF(FurnitureData[[#This Row],[sold]]=0,"No Sales",IF(FurnitureData[[#This Row],[sold]]&lt;=10,"Low Sales",IF(FurnitureData[[#This Row],[sold]]&lt;=50,"Medium Sales","High Sales")))</f>
        <v>No Sales</v>
      </c>
      <c r="H1875" s="1">
        <f>IF(FurnitureData[[#This Row],[price]]&gt;0,FurnitureData[[#This Row],[sold]]/FurnitureData[[#This Row],[price]],0)</f>
        <v>0</v>
      </c>
      <c r="I1875" s="1">
        <f>LEN(FurnitureData[[#This Row],[productTitle]])</f>
        <v>117</v>
      </c>
      <c r="J1875" s="1"/>
    </row>
    <row r="1876" spans="1:10" x14ac:dyDescent="0.3">
      <c r="A1876" s="1" t="s">
        <v>1730</v>
      </c>
      <c r="B1876" s="7">
        <v>715.35</v>
      </c>
      <c r="C1876" s="8">
        <v>0</v>
      </c>
      <c r="D1876" s="1" t="s">
        <v>5</v>
      </c>
      <c r="E1876" s="5">
        <f>FurnitureData[[#This Row],[price]]*FurnitureData[[#This Row],[sold]]</f>
        <v>0</v>
      </c>
      <c r="F1876" t="str">
        <f>IF(FurnitureData[[#This Row],[price]]&lt;50,"Under 50",IF(FurnitureData[[#This Row],[price]]&lt;100,"50-100",IF(FurnitureData[[#This Row],[price]]&lt;200,"100-200","Over 200")))</f>
        <v>Over 200</v>
      </c>
      <c r="G1876" t="str">
        <f>IF(FurnitureData[[#This Row],[sold]]=0,"No Sales",IF(FurnitureData[[#This Row],[sold]]&lt;=10,"Low Sales",IF(FurnitureData[[#This Row],[sold]]&lt;=50,"Medium Sales","High Sales")))</f>
        <v>No Sales</v>
      </c>
      <c r="H1876" s="1">
        <f>IF(FurnitureData[[#This Row],[price]]&gt;0,FurnitureData[[#This Row],[sold]]/FurnitureData[[#This Row],[price]],0)</f>
        <v>0</v>
      </c>
      <c r="I1876" s="1">
        <f>LEN(FurnitureData[[#This Row],[productTitle]])</f>
        <v>128</v>
      </c>
      <c r="J1876" s="1"/>
    </row>
    <row r="1877" spans="1:10" x14ac:dyDescent="0.3">
      <c r="A1877" s="1" t="s">
        <v>1731</v>
      </c>
      <c r="B1877" s="7">
        <v>129.78</v>
      </c>
      <c r="C1877" s="8">
        <v>0</v>
      </c>
      <c r="D1877" s="1" t="s">
        <v>5</v>
      </c>
      <c r="E1877" s="5">
        <f>FurnitureData[[#This Row],[price]]*FurnitureData[[#This Row],[sold]]</f>
        <v>0</v>
      </c>
      <c r="F1877" t="str">
        <f>IF(FurnitureData[[#This Row],[price]]&lt;50,"Under 50",IF(FurnitureData[[#This Row],[price]]&lt;100,"50-100",IF(FurnitureData[[#This Row],[price]]&lt;200,"100-200","Over 200")))</f>
        <v>100-200</v>
      </c>
      <c r="G1877" t="str">
        <f>IF(FurnitureData[[#This Row],[sold]]=0,"No Sales",IF(FurnitureData[[#This Row],[sold]]&lt;=10,"Low Sales",IF(FurnitureData[[#This Row],[sold]]&lt;=50,"Medium Sales","High Sales")))</f>
        <v>No Sales</v>
      </c>
      <c r="H1877" s="1">
        <f>IF(FurnitureData[[#This Row],[price]]&gt;0,FurnitureData[[#This Row],[sold]]/FurnitureData[[#This Row],[price]],0)</f>
        <v>0</v>
      </c>
      <c r="I1877" s="1">
        <f>LEN(FurnitureData[[#This Row],[productTitle]])</f>
        <v>128</v>
      </c>
      <c r="J1877" s="1"/>
    </row>
    <row r="1878" spans="1:10" x14ac:dyDescent="0.3">
      <c r="A1878" s="1" t="s">
        <v>1120</v>
      </c>
      <c r="B1878" s="7">
        <v>63.98</v>
      </c>
      <c r="C1878" s="8">
        <v>2</v>
      </c>
      <c r="D1878" s="1" t="s">
        <v>5</v>
      </c>
      <c r="E1878" s="5">
        <f>FurnitureData[[#This Row],[price]]*FurnitureData[[#This Row],[sold]]</f>
        <v>127.96</v>
      </c>
      <c r="F1878" t="str">
        <f>IF(FurnitureData[[#This Row],[price]]&lt;50,"Under 50",IF(FurnitureData[[#This Row],[price]]&lt;100,"50-100",IF(FurnitureData[[#This Row],[price]]&lt;200,"100-200","Over 200")))</f>
        <v>50-100</v>
      </c>
      <c r="G1878" t="str">
        <f>IF(FurnitureData[[#This Row],[sold]]=0,"No Sales",IF(FurnitureData[[#This Row],[sold]]&lt;=10,"Low Sales",IF(FurnitureData[[#This Row],[sold]]&lt;=50,"Medium Sales","High Sales")))</f>
        <v>Low Sales</v>
      </c>
      <c r="H1878" s="1">
        <f>IF(FurnitureData[[#This Row],[price]]&gt;0,FurnitureData[[#This Row],[sold]]/FurnitureData[[#This Row],[price]],0)</f>
        <v>3.125976867771179E-2</v>
      </c>
      <c r="I1878" s="1">
        <f>LEN(FurnitureData[[#This Row],[productTitle]])</f>
        <v>55</v>
      </c>
      <c r="J1878" s="1"/>
    </row>
    <row r="1879" spans="1:10" x14ac:dyDescent="0.3">
      <c r="A1879" s="1" t="s">
        <v>1250</v>
      </c>
      <c r="B1879" s="7">
        <v>112.45</v>
      </c>
      <c r="C1879" s="8">
        <v>5</v>
      </c>
      <c r="D1879" s="1" t="s">
        <v>5</v>
      </c>
      <c r="E1879" s="5">
        <f>FurnitureData[[#This Row],[price]]*FurnitureData[[#This Row],[sold]]</f>
        <v>562.25</v>
      </c>
      <c r="F1879" t="str">
        <f>IF(FurnitureData[[#This Row],[price]]&lt;50,"Under 50",IF(FurnitureData[[#This Row],[price]]&lt;100,"50-100",IF(FurnitureData[[#This Row],[price]]&lt;200,"100-200","Over 200")))</f>
        <v>100-200</v>
      </c>
      <c r="G1879" t="str">
        <f>IF(FurnitureData[[#This Row],[sold]]=0,"No Sales",IF(FurnitureData[[#This Row],[sold]]&lt;=10,"Low Sales",IF(FurnitureData[[#This Row],[sold]]&lt;=50,"Medium Sales","High Sales")))</f>
        <v>Low Sales</v>
      </c>
      <c r="H1879" s="1">
        <f>IF(FurnitureData[[#This Row],[price]]&gt;0,FurnitureData[[#This Row],[sold]]/FurnitureData[[#This Row],[price]],0)</f>
        <v>4.4464206313917294E-2</v>
      </c>
      <c r="I1879" s="1">
        <f>LEN(FurnitureData[[#This Row],[productTitle]])</f>
        <v>110</v>
      </c>
      <c r="J1879" s="1"/>
    </row>
    <row r="1880" spans="1:10" x14ac:dyDescent="0.3">
      <c r="A1880" s="1" t="s">
        <v>1732</v>
      </c>
      <c r="B1880" s="7">
        <v>601.58000000000004</v>
      </c>
      <c r="C1880" s="8">
        <v>0</v>
      </c>
      <c r="D1880" s="1" t="s">
        <v>5</v>
      </c>
      <c r="E1880" s="5">
        <f>FurnitureData[[#This Row],[price]]*FurnitureData[[#This Row],[sold]]</f>
        <v>0</v>
      </c>
      <c r="F1880" t="str">
        <f>IF(FurnitureData[[#This Row],[price]]&lt;50,"Under 50",IF(FurnitureData[[#This Row],[price]]&lt;100,"50-100",IF(FurnitureData[[#This Row],[price]]&lt;200,"100-200","Over 200")))</f>
        <v>Over 200</v>
      </c>
      <c r="G1880" t="str">
        <f>IF(FurnitureData[[#This Row],[sold]]=0,"No Sales",IF(FurnitureData[[#This Row],[sold]]&lt;=10,"Low Sales",IF(FurnitureData[[#This Row],[sold]]&lt;=50,"Medium Sales","High Sales")))</f>
        <v>No Sales</v>
      </c>
      <c r="H1880" s="1">
        <f>IF(FurnitureData[[#This Row],[price]]&gt;0,FurnitureData[[#This Row],[sold]]/FurnitureData[[#This Row],[price]],0)</f>
        <v>0</v>
      </c>
      <c r="I1880" s="1">
        <f>LEN(FurnitureData[[#This Row],[productTitle]])</f>
        <v>128</v>
      </c>
      <c r="J1880" s="1"/>
    </row>
    <row r="1881" spans="1:10" x14ac:dyDescent="0.3">
      <c r="A1881" s="1" t="s">
        <v>1225</v>
      </c>
      <c r="B1881" s="7">
        <v>54.99</v>
      </c>
      <c r="C1881" s="8">
        <v>3</v>
      </c>
      <c r="D1881" s="1" t="s">
        <v>5</v>
      </c>
      <c r="E1881" s="5">
        <f>FurnitureData[[#This Row],[price]]*FurnitureData[[#This Row],[sold]]</f>
        <v>164.97</v>
      </c>
      <c r="F1881" t="str">
        <f>IF(FurnitureData[[#This Row],[price]]&lt;50,"Under 50",IF(FurnitureData[[#This Row],[price]]&lt;100,"50-100",IF(FurnitureData[[#This Row],[price]]&lt;200,"100-200","Over 200")))</f>
        <v>50-100</v>
      </c>
      <c r="G1881" t="str">
        <f>IF(FurnitureData[[#This Row],[sold]]=0,"No Sales",IF(FurnitureData[[#This Row],[sold]]&lt;=10,"Low Sales",IF(FurnitureData[[#This Row],[sold]]&lt;=50,"Medium Sales","High Sales")))</f>
        <v>Low Sales</v>
      </c>
      <c r="H1881" s="1">
        <f>IF(FurnitureData[[#This Row],[price]]&gt;0,FurnitureData[[#This Row],[sold]]/FurnitureData[[#This Row],[price]],0)</f>
        <v>5.4555373704309872E-2</v>
      </c>
      <c r="I1881" s="1">
        <f>LEN(FurnitureData[[#This Row],[productTitle]])</f>
        <v>127</v>
      </c>
      <c r="J1881" s="1"/>
    </row>
    <row r="1882" spans="1:10" x14ac:dyDescent="0.3">
      <c r="A1882" s="1" t="s">
        <v>1733</v>
      </c>
      <c r="B1882" s="7">
        <v>14.71</v>
      </c>
      <c r="C1882" s="8">
        <v>3</v>
      </c>
      <c r="D1882" s="1" t="s">
        <v>1892</v>
      </c>
      <c r="E1882" s="5">
        <f>FurnitureData[[#This Row],[price]]*FurnitureData[[#This Row],[sold]]</f>
        <v>44.13</v>
      </c>
      <c r="F1882" t="str">
        <f>IF(FurnitureData[[#This Row],[price]]&lt;50,"Under 50",IF(FurnitureData[[#This Row],[price]]&lt;100,"50-100",IF(FurnitureData[[#This Row],[price]]&lt;200,"100-200","Over 200")))</f>
        <v>Under 50</v>
      </c>
      <c r="G1882" t="str">
        <f>IF(FurnitureData[[#This Row],[sold]]=0,"No Sales",IF(FurnitureData[[#This Row],[sold]]&lt;=10,"Low Sales",IF(FurnitureData[[#This Row],[sold]]&lt;=50,"Medium Sales","High Sales")))</f>
        <v>Low Sales</v>
      </c>
      <c r="H1882" s="1">
        <f>IF(FurnitureData[[#This Row],[price]]&gt;0,FurnitureData[[#This Row],[sold]]/FurnitureData[[#This Row],[price]],0)</f>
        <v>0.20394289598912305</v>
      </c>
      <c r="I1882" s="1">
        <f>LEN(FurnitureData[[#This Row],[productTitle]])</f>
        <v>114</v>
      </c>
      <c r="J1882" s="1"/>
    </row>
    <row r="1883" spans="1:10" x14ac:dyDescent="0.3">
      <c r="A1883" s="1" t="s">
        <v>1621</v>
      </c>
      <c r="B1883" s="7">
        <v>75.22</v>
      </c>
      <c r="C1883" s="8">
        <v>3</v>
      </c>
      <c r="D1883" s="1" t="s">
        <v>5</v>
      </c>
      <c r="E1883" s="5">
        <f>FurnitureData[[#This Row],[price]]*FurnitureData[[#This Row],[sold]]</f>
        <v>225.66</v>
      </c>
      <c r="F1883" t="str">
        <f>IF(FurnitureData[[#This Row],[price]]&lt;50,"Under 50",IF(FurnitureData[[#This Row],[price]]&lt;100,"50-100",IF(FurnitureData[[#This Row],[price]]&lt;200,"100-200","Over 200")))</f>
        <v>50-100</v>
      </c>
      <c r="G1883" t="str">
        <f>IF(FurnitureData[[#This Row],[sold]]=0,"No Sales",IF(FurnitureData[[#This Row],[sold]]&lt;=10,"Low Sales",IF(FurnitureData[[#This Row],[sold]]&lt;=50,"Medium Sales","High Sales")))</f>
        <v>Low Sales</v>
      </c>
      <c r="H1883" s="1">
        <f>IF(FurnitureData[[#This Row],[price]]&gt;0,FurnitureData[[#This Row],[sold]]/FurnitureData[[#This Row],[price]],0)</f>
        <v>3.9883009837809097E-2</v>
      </c>
      <c r="I1883" s="1">
        <f>LEN(FurnitureData[[#This Row],[productTitle]])</f>
        <v>109</v>
      </c>
      <c r="J1883" s="1"/>
    </row>
    <row r="1884" spans="1:10" x14ac:dyDescent="0.3">
      <c r="A1884" s="1" t="s">
        <v>1373</v>
      </c>
      <c r="B1884" s="7">
        <v>102.14</v>
      </c>
      <c r="C1884" s="8">
        <v>2</v>
      </c>
      <c r="D1884" s="1" t="s">
        <v>5</v>
      </c>
      <c r="E1884" s="5">
        <f>FurnitureData[[#This Row],[price]]*FurnitureData[[#This Row],[sold]]</f>
        <v>204.28</v>
      </c>
      <c r="F1884" t="str">
        <f>IF(FurnitureData[[#This Row],[price]]&lt;50,"Under 50",IF(FurnitureData[[#This Row],[price]]&lt;100,"50-100",IF(FurnitureData[[#This Row],[price]]&lt;200,"100-200","Over 200")))</f>
        <v>100-200</v>
      </c>
      <c r="G1884" t="str">
        <f>IF(FurnitureData[[#This Row],[sold]]=0,"No Sales",IF(FurnitureData[[#This Row],[sold]]&lt;=10,"Low Sales",IF(FurnitureData[[#This Row],[sold]]&lt;=50,"Medium Sales","High Sales")))</f>
        <v>Low Sales</v>
      </c>
      <c r="H1884" s="1">
        <f>IF(FurnitureData[[#This Row],[price]]&gt;0,FurnitureData[[#This Row],[sold]]/FurnitureData[[#This Row],[price]],0)</f>
        <v>1.9580967299784608E-2</v>
      </c>
      <c r="I1884" s="1">
        <f>LEN(FurnitureData[[#This Row],[productTitle]])</f>
        <v>126</v>
      </c>
      <c r="J1884" s="1"/>
    </row>
    <row r="1885" spans="1:10" x14ac:dyDescent="0.3">
      <c r="A1885" s="1" t="s">
        <v>1734</v>
      </c>
      <c r="B1885" s="7">
        <v>98.23</v>
      </c>
      <c r="C1885" s="8">
        <v>0</v>
      </c>
      <c r="D1885" s="1" t="s">
        <v>1893</v>
      </c>
      <c r="E1885" s="5">
        <f>FurnitureData[[#This Row],[price]]*FurnitureData[[#This Row],[sold]]</f>
        <v>0</v>
      </c>
      <c r="F1885" t="str">
        <f>IF(FurnitureData[[#This Row],[price]]&lt;50,"Under 50",IF(FurnitureData[[#This Row],[price]]&lt;100,"50-100",IF(FurnitureData[[#This Row],[price]]&lt;200,"100-200","Over 200")))</f>
        <v>50-100</v>
      </c>
      <c r="G1885" t="str">
        <f>IF(FurnitureData[[#This Row],[sold]]=0,"No Sales",IF(FurnitureData[[#This Row],[sold]]&lt;=10,"Low Sales",IF(FurnitureData[[#This Row],[sold]]&lt;=50,"Medium Sales","High Sales")))</f>
        <v>No Sales</v>
      </c>
      <c r="H1885" s="1">
        <f>IF(FurnitureData[[#This Row],[price]]&gt;0,FurnitureData[[#This Row],[sold]]/FurnitureData[[#This Row],[price]],0)</f>
        <v>0</v>
      </c>
      <c r="I1885" s="1">
        <f>LEN(FurnitureData[[#This Row],[productTitle]])</f>
        <v>124</v>
      </c>
      <c r="J1885" s="1"/>
    </row>
    <row r="1886" spans="1:10" x14ac:dyDescent="0.3">
      <c r="A1886" s="1" t="s">
        <v>789</v>
      </c>
      <c r="B1886" s="7">
        <v>58.94</v>
      </c>
      <c r="C1886" s="8">
        <v>0</v>
      </c>
      <c r="D1886" s="1" t="s">
        <v>5</v>
      </c>
      <c r="E1886" s="5">
        <f>FurnitureData[[#This Row],[price]]*FurnitureData[[#This Row],[sold]]</f>
        <v>0</v>
      </c>
      <c r="F1886" t="str">
        <f>IF(FurnitureData[[#This Row],[price]]&lt;50,"Under 50",IF(FurnitureData[[#This Row],[price]]&lt;100,"50-100",IF(FurnitureData[[#This Row],[price]]&lt;200,"100-200","Over 200")))</f>
        <v>50-100</v>
      </c>
      <c r="G1886" t="str">
        <f>IF(FurnitureData[[#This Row],[sold]]=0,"No Sales",IF(FurnitureData[[#This Row],[sold]]&lt;=10,"Low Sales",IF(FurnitureData[[#This Row],[sold]]&lt;=50,"Medium Sales","High Sales")))</f>
        <v>No Sales</v>
      </c>
      <c r="H1886" s="1">
        <f>IF(FurnitureData[[#This Row],[price]]&gt;0,FurnitureData[[#This Row],[sold]]/FurnitureData[[#This Row],[price]],0)</f>
        <v>0</v>
      </c>
      <c r="I1886" s="1">
        <f>LEN(FurnitureData[[#This Row],[productTitle]])</f>
        <v>126</v>
      </c>
      <c r="J1886" s="1"/>
    </row>
    <row r="1887" spans="1:10" x14ac:dyDescent="0.3">
      <c r="A1887" s="1" t="s">
        <v>785</v>
      </c>
      <c r="B1887" s="7">
        <v>28</v>
      </c>
      <c r="C1887" s="8">
        <v>1</v>
      </c>
      <c r="D1887" s="1" t="s">
        <v>5</v>
      </c>
      <c r="E1887" s="5">
        <f>FurnitureData[[#This Row],[price]]*FurnitureData[[#This Row],[sold]]</f>
        <v>28</v>
      </c>
      <c r="F1887" t="str">
        <f>IF(FurnitureData[[#This Row],[price]]&lt;50,"Under 50",IF(FurnitureData[[#This Row],[price]]&lt;100,"50-100",IF(FurnitureData[[#This Row],[price]]&lt;200,"100-200","Over 200")))</f>
        <v>Under 50</v>
      </c>
      <c r="G1887" t="str">
        <f>IF(FurnitureData[[#This Row],[sold]]=0,"No Sales",IF(FurnitureData[[#This Row],[sold]]&lt;=10,"Low Sales",IF(FurnitureData[[#This Row],[sold]]&lt;=50,"Medium Sales","High Sales")))</f>
        <v>Low Sales</v>
      </c>
      <c r="H1887" s="1">
        <f>IF(FurnitureData[[#This Row],[price]]&gt;0,FurnitureData[[#This Row],[sold]]/FurnitureData[[#This Row],[price]],0)</f>
        <v>3.5714285714285712E-2</v>
      </c>
      <c r="I1887" s="1">
        <f>LEN(FurnitureData[[#This Row],[productTitle]])</f>
        <v>128</v>
      </c>
      <c r="J1887" s="1"/>
    </row>
    <row r="1888" spans="1:10" x14ac:dyDescent="0.3">
      <c r="A1888" s="1" t="s">
        <v>1735</v>
      </c>
      <c r="B1888" s="7">
        <v>492.16</v>
      </c>
      <c r="C1888" s="8">
        <v>0</v>
      </c>
      <c r="D1888" s="1" t="s">
        <v>5</v>
      </c>
      <c r="E1888" s="5">
        <f>FurnitureData[[#This Row],[price]]*FurnitureData[[#This Row],[sold]]</f>
        <v>0</v>
      </c>
      <c r="F1888" t="str">
        <f>IF(FurnitureData[[#This Row],[price]]&lt;50,"Under 50",IF(FurnitureData[[#This Row],[price]]&lt;100,"50-100",IF(FurnitureData[[#This Row],[price]]&lt;200,"100-200","Over 200")))</f>
        <v>Over 200</v>
      </c>
      <c r="G1888" t="str">
        <f>IF(FurnitureData[[#This Row],[sold]]=0,"No Sales",IF(FurnitureData[[#This Row],[sold]]&lt;=10,"Low Sales",IF(FurnitureData[[#This Row],[sold]]&lt;=50,"Medium Sales","High Sales")))</f>
        <v>No Sales</v>
      </c>
      <c r="H1888" s="1">
        <f>IF(FurnitureData[[#This Row],[price]]&gt;0,FurnitureData[[#This Row],[sold]]/FurnitureData[[#This Row],[price]],0)</f>
        <v>0</v>
      </c>
      <c r="I1888" s="1">
        <f>LEN(FurnitureData[[#This Row],[productTitle]])</f>
        <v>126</v>
      </c>
      <c r="J1888" s="1"/>
    </row>
    <row r="1889" spans="1:10" x14ac:dyDescent="0.3">
      <c r="A1889" s="1" t="s">
        <v>1649</v>
      </c>
      <c r="B1889" s="7">
        <v>208.32</v>
      </c>
      <c r="C1889" s="8">
        <v>7</v>
      </c>
      <c r="D1889" s="1" t="s">
        <v>5</v>
      </c>
      <c r="E1889" s="5">
        <f>FurnitureData[[#This Row],[price]]*FurnitureData[[#This Row],[sold]]</f>
        <v>1458.24</v>
      </c>
      <c r="F1889" t="str">
        <f>IF(FurnitureData[[#This Row],[price]]&lt;50,"Under 50",IF(FurnitureData[[#This Row],[price]]&lt;100,"50-100",IF(FurnitureData[[#This Row],[price]]&lt;200,"100-200","Over 200")))</f>
        <v>Over 200</v>
      </c>
      <c r="G1889" t="str">
        <f>IF(FurnitureData[[#This Row],[sold]]=0,"No Sales",IF(FurnitureData[[#This Row],[sold]]&lt;=10,"Low Sales",IF(FurnitureData[[#This Row],[sold]]&lt;=50,"Medium Sales","High Sales")))</f>
        <v>Low Sales</v>
      </c>
      <c r="H1889" s="1">
        <f>IF(FurnitureData[[#This Row],[price]]&gt;0,FurnitureData[[#This Row],[sold]]/FurnitureData[[#This Row],[price]],0)</f>
        <v>3.3602150537634407E-2</v>
      </c>
      <c r="I1889" s="1">
        <f>LEN(FurnitureData[[#This Row],[productTitle]])</f>
        <v>109</v>
      </c>
      <c r="J1889" s="1"/>
    </row>
    <row r="1890" spans="1:10" x14ac:dyDescent="0.3">
      <c r="A1890" s="1" t="s">
        <v>1245</v>
      </c>
      <c r="B1890" s="7">
        <v>71.42</v>
      </c>
      <c r="C1890" s="8">
        <v>4</v>
      </c>
      <c r="D1890" s="1" t="s">
        <v>5</v>
      </c>
      <c r="E1890" s="5">
        <f>FurnitureData[[#This Row],[price]]*FurnitureData[[#This Row],[sold]]</f>
        <v>285.68</v>
      </c>
      <c r="F1890" t="str">
        <f>IF(FurnitureData[[#This Row],[price]]&lt;50,"Under 50",IF(FurnitureData[[#This Row],[price]]&lt;100,"50-100",IF(FurnitureData[[#This Row],[price]]&lt;200,"100-200","Over 200")))</f>
        <v>50-100</v>
      </c>
      <c r="G1890" t="str">
        <f>IF(FurnitureData[[#This Row],[sold]]=0,"No Sales",IF(FurnitureData[[#This Row],[sold]]&lt;=10,"Low Sales",IF(FurnitureData[[#This Row],[sold]]&lt;=50,"Medium Sales","High Sales")))</f>
        <v>Low Sales</v>
      </c>
      <c r="H1890" s="1">
        <f>IF(FurnitureData[[#This Row],[price]]&gt;0,FurnitureData[[#This Row],[sold]]/FurnitureData[[#This Row],[price]],0)</f>
        <v>5.6006720806496775E-2</v>
      </c>
      <c r="I1890" s="1">
        <f>LEN(FurnitureData[[#This Row],[productTitle]])</f>
        <v>126</v>
      </c>
      <c r="J1890" s="1"/>
    </row>
    <row r="1891" spans="1:10" x14ac:dyDescent="0.3">
      <c r="A1891" s="1" t="s">
        <v>1526</v>
      </c>
      <c r="B1891" s="7">
        <v>99.99</v>
      </c>
      <c r="C1891" s="8">
        <v>24</v>
      </c>
      <c r="D1891" s="1" t="s">
        <v>5</v>
      </c>
      <c r="E1891" s="5">
        <f>FurnitureData[[#This Row],[price]]*FurnitureData[[#This Row],[sold]]</f>
        <v>2399.7599999999998</v>
      </c>
      <c r="F1891" t="str">
        <f>IF(FurnitureData[[#This Row],[price]]&lt;50,"Under 50",IF(FurnitureData[[#This Row],[price]]&lt;100,"50-100",IF(FurnitureData[[#This Row],[price]]&lt;200,"100-200","Over 200")))</f>
        <v>50-100</v>
      </c>
      <c r="G1891" t="str">
        <f>IF(FurnitureData[[#This Row],[sold]]=0,"No Sales",IF(FurnitureData[[#This Row],[sold]]&lt;=10,"Low Sales",IF(FurnitureData[[#This Row],[sold]]&lt;=50,"Medium Sales","High Sales")))</f>
        <v>Medium Sales</v>
      </c>
      <c r="H1891" s="1">
        <f>IF(FurnitureData[[#This Row],[price]]&gt;0,FurnitureData[[#This Row],[sold]]/FurnitureData[[#This Row],[price]],0)</f>
        <v>0.24002400240024005</v>
      </c>
      <c r="I1891" s="1">
        <f>LEN(FurnitureData[[#This Row],[productTitle]])</f>
        <v>117</v>
      </c>
      <c r="J1891" s="1"/>
    </row>
    <row r="1892" spans="1:10" x14ac:dyDescent="0.3">
      <c r="A1892" s="1" t="s">
        <v>1736</v>
      </c>
      <c r="B1892" s="7">
        <v>202.49</v>
      </c>
      <c r="C1892" s="8">
        <v>0</v>
      </c>
      <c r="D1892" s="1" t="s">
        <v>5</v>
      </c>
      <c r="E1892" s="5">
        <f>FurnitureData[[#This Row],[price]]*FurnitureData[[#This Row],[sold]]</f>
        <v>0</v>
      </c>
      <c r="F1892" t="str">
        <f>IF(FurnitureData[[#This Row],[price]]&lt;50,"Under 50",IF(FurnitureData[[#This Row],[price]]&lt;100,"50-100",IF(FurnitureData[[#This Row],[price]]&lt;200,"100-200","Over 200")))</f>
        <v>Over 200</v>
      </c>
      <c r="G1892" t="str">
        <f>IF(FurnitureData[[#This Row],[sold]]=0,"No Sales",IF(FurnitureData[[#This Row],[sold]]&lt;=10,"Low Sales",IF(FurnitureData[[#This Row],[sold]]&lt;=50,"Medium Sales","High Sales")))</f>
        <v>No Sales</v>
      </c>
      <c r="H1892" s="1">
        <f>IF(FurnitureData[[#This Row],[price]]&gt;0,FurnitureData[[#This Row],[sold]]/FurnitureData[[#This Row],[price]],0)</f>
        <v>0</v>
      </c>
      <c r="I1892" s="1">
        <f>LEN(FurnitureData[[#This Row],[productTitle]])</f>
        <v>115</v>
      </c>
      <c r="J1892" s="1"/>
    </row>
    <row r="1893" spans="1:10" x14ac:dyDescent="0.3">
      <c r="A1893" s="1" t="s">
        <v>115</v>
      </c>
      <c r="B1893" s="7">
        <v>263.91000000000003</v>
      </c>
      <c r="C1893" s="8">
        <v>15</v>
      </c>
      <c r="D1893" s="1" t="s">
        <v>5</v>
      </c>
      <c r="E1893" s="5">
        <f>FurnitureData[[#This Row],[price]]*FurnitureData[[#This Row],[sold]]</f>
        <v>3958.6500000000005</v>
      </c>
      <c r="F1893" t="str">
        <f>IF(FurnitureData[[#This Row],[price]]&lt;50,"Under 50",IF(FurnitureData[[#This Row],[price]]&lt;100,"50-100",IF(FurnitureData[[#This Row],[price]]&lt;200,"100-200","Over 200")))</f>
        <v>Over 200</v>
      </c>
      <c r="G1893" t="str">
        <f>IF(FurnitureData[[#This Row],[sold]]=0,"No Sales",IF(FurnitureData[[#This Row],[sold]]&lt;=10,"Low Sales",IF(FurnitureData[[#This Row],[sold]]&lt;=50,"Medium Sales","High Sales")))</f>
        <v>Medium Sales</v>
      </c>
      <c r="H1893" s="1">
        <f>IF(FurnitureData[[#This Row],[price]]&gt;0,FurnitureData[[#This Row],[sold]]/FurnitureData[[#This Row],[price]],0)</f>
        <v>5.6837558258497206E-2</v>
      </c>
      <c r="I1893" s="1">
        <f>LEN(FurnitureData[[#This Row],[productTitle]])</f>
        <v>109</v>
      </c>
      <c r="J1893" s="1"/>
    </row>
    <row r="1894" spans="1:10" x14ac:dyDescent="0.3">
      <c r="A1894" s="1" t="s">
        <v>1737</v>
      </c>
      <c r="B1894" s="7">
        <v>393.09</v>
      </c>
      <c r="C1894" s="8">
        <v>0</v>
      </c>
      <c r="D1894" s="1" t="s">
        <v>5</v>
      </c>
      <c r="E1894" s="5">
        <f>FurnitureData[[#This Row],[price]]*FurnitureData[[#This Row],[sold]]</f>
        <v>0</v>
      </c>
      <c r="F1894" t="str">
        <f>IF(FurnitureData[[#This Row],[price]]&lt;50,"Under 50",IF(FurnitureData[[#This Row],[price]]&lt;100,"50-100",IF(FurnitureData[[#This Row],[price]]&lt;200,"100-200","Over 200")))</f>
        <v>Over 200</v>
      </c>
      <c r="G1894" t="str">
        <f>IF(FurnitureData[[#This Row],[sold]]=0,"No Sales",IF(FurnitureData[[#This Row],[sold]]&lt;=10,"Low Sales",IF(FurnitureData[[#This Row],[sold]]&lt;=50,"Medium Sales","High Sales")))</f>
        <v>No Sales</v>
      </c>
      <c r="H1894" s="1">
        <f>IF(FurnitureData[[#This Row],[price]]&gt;0,FurnitureData[[#This Row],[sold]]/FurnitureData[[#This Row],[price]],0)</f>
        <v>0</v>
      </c>
      <c r="I1894" s="1">
        <f>LEN(FurnitureData[[#This Row],[productTitle]])</f>
        <v>127</v>
      </c>
      <c r="J1894" s="1"/>
    </row>
    <row r="1895" spans="1:10" x14ac:dyDescent="0.3">
      <c r="A1895" s="1" t="s">
        <v>1738</v>
      </c>
      <c r="B1895" s="7">
        <v>241.38</v>
      </c>
      <c r="C1895" s="8">
        <v>0</v>
      </c>
      <c r="D1895" s="1" t="s">
        <v>5</v>
      </c>
      <c r="E1895" s="5">
        <f>FurnitureData[[#This Row],[price]]*FurnitureData[[#This Row],[sold]]</f>
        <v>0</v>
      </c>
      <c r="F1895" t="str">
        <f>IF(FurnitureData[[#This Row],[price]]&lt;50,"Under 50",IF(FurnitureData[[#This Row],[price]]&lt;100,"50-100",IF(FurnitureData[[#This Row],[price]]&lt;200,"100-200","Over 200")))</f>
        <v>Over 200</v>
      </c>
      <c r="G1895" t="str">
        <f>IF(FurnitureData[[#This Row],[sold]]=0,"No Sales",IF(FurnitureData[[#This Row],[sold]]&lt;=10,"Low Sales",IF(FurnitureData[[#This Row],[sold]]&lt;=50,"Medium Sales","High Sales")))</f>
        <v>No Sales</v>
      </c>
      <c r="H1895" s="1">
        <f>IF(FurnitureData[[#This Row],[price]]&gt;0,FurnitureData[[#This Row],[sold]]/FurnitureData[[#This Row],[price]],0)</f>
        <v>0</v>
      </c>
      <c r="I1895" s="1">
        <f>LEN(FurnitureData[[#This Row],[productTitle]])</f>
        <v>112</v>
      </c>
      <c r="J1895" s="1"/>
    </row>
    <row r="1896" spans="1:10" x14ac:dyDescent="0.3">
      <c r="A1896" s="1" t="s">
        <v>1739</v>
      </c>
      <c r="B1896" s="7">
        <v>173.48</v>
      </c>
      <c r="C1896" s="8">
        <v>2</v>
      </c>
      <c r="D1896" s="1" t="s">
        <v>5</v>
      </c>
      <c r="E1896" s="5">
        <f>FurnitureData[[#This Row],[price]]*FurnitureData[[#This Row],[sold]]</f>
        <v>346.96</v>
      </c>
      <c r="F1896" t="str">
        <f>IF(FurnitureData[[#This Row],[price]]&lt;50,"Under 50",IF(FurnitureData[[#This Row],[price]]&lt;100,"50-100",IF(FurnitureData[[#This Row],[price]]&lt;200,"100-200","Over 200")))</f>
        <v>100-200</v>
      </c>
      <c r="G1896" t="str">
        <f>IF(FurnitureData[[#This Row],[sold]]=0,"No Sales",IF(FurnitureData[[#This Row],[sold]]&lt;=10,"Low Sales",IF(FurnitureData[[#This Row],[sold]]&lt;=50,"Medium Sales","High Sales")))</f>
        <v>Low Sales</v>
      </c>
      <c r="H1896" s="1">
        <f>IF(FurnitureData[[#This Row],[price]]&gt;0,FurnitureData[[#This Row],[sold]]/FurnitureData[[#This Row],[price]],0)</f>
        <v>1.1528706479133042E-2</v>
      </c>
      <c r="I1896" s="1">
        <f>LEN(FurnitureData[[#This Row],[productTitle]])</f>
        <v>119</v>
      </c>
      <c r="J1896" s="1"/>
    </row>
    <row r="1897" spans="1:10" x14ac:dyDescent="0.3">
      <c r="A1897" s="1" t="s">
        <v>159</v>
      </c>
      <c r="B1897" s="7">
        <v>263.57</v>
      </c>
      <c r="C1897" s="8">
        <v>0</v>
      </c>
      <c r="D1897" s="1" t="s">
        <v>5</v>
      </c>
      <c r="E1897" s="5">
        <f>FurnitureData[[#This Row],[price]]*FurnitureData[[#This Row],[sold]]</f>
        <v>0</v>
      </c>
      <c r="F1897" t="str">
        <f>IF(FurnitureData[[#This Row],[price]]&lt;50,"Under 50",IF(FurnitureData[[#This Row],[price]]&lt;100,"50-100",IF(FurnitureData[[#This Row],[price]]&lt;200,"100-200","Over 200")))</f>
        <v>Over 200</v>
      </c>
      <c r="G1897" t="str">
        <f>IF(FurnitureData[[#This Row],[sold]]=0,"No Sales",IF(FurnitureData[[#This Row],[sold]]&lt;=10,"Low Sales",IF(FurnitureData[[#This Row],[sold]]&lt;=50,"Medium Sales","High Sales")))</f>
        <v>No Sales</v>
      </c>
      <c r="H1897" s="1">
        <f>IF(FurnitureData[[#This Row],[price]]&gt;0,FurnitureData[[#This Row],[sold]]/FurnitureData[[#This Row],[price]],0)</f>
        <v>0</v>
      </c>
      <c r="I1897" s="1">
        <f>LEN(FurnitureData[[#This Row],[productTitle]])</f>
        <v>105</v>
      </c>
      <c r="J1897" s="1"/>
    </row>
    <row r="1898" spans="1:10" x14ac:dyDescent="0.3">
      <c r="A1898" s="1" t="s">
        <v>1740</v>
      </c>
      <c r="B1898" s="7">
        <v>33.82</v>
      </c>
      <c r="C1898" s="8">
        <v>1</v>
      </c>
      <c r="D1898" s="1" t="s">
        <v>1873</v>
      </c>
      <c r="E1898" s="5">
        <f>FurnitureData[[#This Row],[price]]*FurnitureData[[#This Row],[sold]]</f>
        <v>33.82</v>
      </c>
      <c r="F1898" t="str">
        <f>IF(FurnitureData[[#This Row],[price]]&lt;50,"Under 50",IF(FurnitureData[[#This Row],[price]]&lt;100,"50-100",IF(FurnitureData[[#This Row],[price]]&lt;200,"100-200","Over 200")))</f>
        <v>Under 50</v>
      </c>
      <c r="G1898" t="str">
        <f>IF(FurnitureData[[#This Row],[sold]]=0,"No Sales",IF(FurnitureData[[#This Row],[sold]]&lt;=10,"Low Sales",IF(FurnitureData[[#This Row],[sold]]&lt;=50,"Medium Sales","High Sales")))</f>
        <v>Low Sales</v>
      </c>
      <c r="H1898" s="1">
        <f>IF(FurnitureData[[#This Row],[price]]&gt;0,FurnitureData[[#This Row],[sold]]/FurnitureData[[#This Row],[price]],0)</f>
        <v>2.956830277942046E-2</v>
      </c>
      <c r="I1898" s="1">
        <f>LEN(FurnitureData[[#This Row],[productTitle]])</f>
        <v>119</v>
      </c>
      <c r="J1898" s="1"/>
    </row>
    <row r="1899" spans="1:10" x14ac:dyDescent="0.3">
      <c r="A1899" s="1" t="s">
        <v>381</v>
      </c>
      <c r="B1899" s="7">
        <v>50.76</v>
      </c>
      <c r="C1899" s="8">
        <v>3</v>
      </c>
      <c r="D1899" s="1" t="s">
        <v>5</v>
      </c>
      <c r="E1899" s="5">
        <f>FurnitureData[[#This Row],[price]]*FurnitureData[[#This Row],[sold]]</f>
        <v>152.28</v>
      </c>
      <c r="F1899" t="str">
        <f>IF(FurnitureData[[#This Row],[price]]&lt;50,"Under 50",IF(FurnitureData[[#This Row],[price]]&lt;100,"50-100",IF(FurnitureData[[#This Row],[price]]&lt;200,"100-200","Over 200")))</f>
        <v>50-100</v>
      </c>
      <c r="G1899" t="str">
        <f>IF(FurnitureData[[#This Row],[sold]]=0,"No Sales",IF(FurnitureData[[#This Row],[sold]]&lt;=10,"Low Sales",IF(FurnitureData[[#This Row],[sold]]&lt;=50,"Medium Sales","High Sales")))</f>
        <v>Low Sales</v>
      </c>
      <c r="H1899" s="1">
        <f>IF(FurnitureData[[#This Row],[price]]&gt;0,FurnitureData[[#This Row],[sold]]/FurnitureData[[#This Row],[price]],0)</f>
        <v>5.9101654846335699E-2</v>
      </c>
      <c r="I1899" s="1">
        <f>LEN(FurnitureData[[#This Row],[productTitle]])</f>
        <v>128</v>
      </c>
      <c r="J1899" s="1"/>
    </row>
    <row r="1900" spans="1:10" x14ac:dyDescent="0.3">
      <c r="A1900" s="1" t="s">
        <v>137</v>
      </c>
      <c r="B1900" s="7">
        <v>129.15</v>
      </c>
      <c r="C1900" s="8">
        <v>3</v>
      </c>
      <c r="D1900" s="1" t="s">
        <v>5</v>
      </c>
      <c r="E1900" s="5">
        <f>FurnitureData[[#This Row],[price]]*FurnitureData[[#This Row],[sold]]</f>
        <v>387.45000000000005</v>
      </c>
      <c r="F1900" t="str">
        <f>IF(FurnitureData[[#This Row],[price]]&lt;50,"Under 50",IF(FurnitureData[[#This Row],[price]]&lt;100,"50-100",IF(FurnitureData[[#This Row],[price]]&lt;200,"100-200","Over 200")))</f>
        <v>100-200</v>
      </c>
      <c r="G1900" t="str">
        <f>IF(FurnitureData[[#This Row],[sold]]=0,"No Sales",IF(FurnitureData[[#This Row],[sold]]&lt;=10,"Low Sales",IF(FurnitureData[[#This Row],[sold]]&lt;=50,"Medium Sales","High Sales")))</f>
        <v>Low Sales</v>
      </c>
      <c r="H1900" s="1">
        <f>IF(FurnitureData[[#This Row],[price]]&gt;0,FurnitureData[[#This Row],[sold]]/FurnitureData[[#This Row],[price]],0)</f>
        <v>2.3228803716608595E-2</v>
      </c>
      <c r="I1900" s="1">
        <f>LEN(FurnitureData[[#This Row],[productTitle]])</f>
        <v>114</v>
      </c>
      <c r="J1900" s="1"/>
    </row>
    <row r="1901" spans="1:10" x14ac:dyDescent="0.3">
      <c r="A1901" s="1" t="s">
        <v>328</v>
      </c>
      <c r="B1901" s="7">
        <v>357.43</v>
      </c>
      <c r="C1901" s="8">
        <v>2</v>
      </c>
      <c r="D1901" s="1" t="s">
        <v>5</v>
      </c>
      <c r="E1901" s="5">
        <f>FurnitureData[[#This Row],[price]]*FurnitureData[[#This Row],[sold]]</f>
        <v>714.86</v>
      </c>
      <c r="F1901" t="str">
        <f>IF(FurnitureData[[#This Row],[price]]&lt;50,"Under 50",IF(FurnitureData[[#This Row],[price]]&lt;100,"50-100",IF(FurnitureData[[#This Row],[price]]&lt;200,"100-200","Over 200")))</f>
        <v>Over 200</v>
      </c>
      <c r="G1901" t="str">
        <f>IF(FurnitureData[[#This Row],[sold]]=0,"No Sales",IF(FurnitureData[[#This Row],[sold]]&lt;=10,"Low Sales",IF(FurnitureData[[#This Row],[sold]]&lt;=50,"Medium Sales","High Sales")))</f>
        <v>Low Sales</v>
      </c>
      <c r="H1901" s="1">
        <f>IF(FurnitureData[[#This Row],[price]]&gt;0,FurnitureData[[#This Row],[sold]]/FurnitureData[[#This Row],[price]],0)</f>
        <v>5.5955012170215146E-3</v>
      </c>
      <c r="I1901" s="1">
        <f>LEN(FurnitureData[[#This Row],[productTitle]])</f>
        <v>112</v>
      </c>
      <c r="J1901" s="1"/>
    </row>
    <row r="1902" spans="1:10" x14ac:dyDescent="0.3">
      <c r="A1902" s="1" t="s">
        <v>1741</v>
      </c>
      <c r="B1902" s="7">
        <v>366.6</v>
      </c>
      <c r="C1902" s="8">
        <v>0</v>
      </c>
      <c r="D1902" s="1" t="s">
        <v>5</v>
      </c>
      <c r="E1902" s="5">
        <f>FurnitureData[[#This Row],[price]]*FurnitureData[[#This Row],[sold]]</f>
        <v>0</v>
      </c>
      <c r="F1902" t="str">
        <f>IF(FurnitureData[[#This Row],[price]]&lt;50,"Under 50",IF(FurnitureData[[#This Row],[price]]&lt;100,"50-100",IF(FurnitureData[[#This Row],[price]]&lt;200,"100-200","Over 200")))</f>
        <v>Over 200</v>
      </c>
      <c r="G1902" t="str">
        <f>IF(FurnitureData[[#This Row],[sold]]=0,"No Sales",IF(FurnitureData[[#This Row],[sold]]&lt;=10,"Low Sales",IF(FurnitureData[[#This Row],[sold]]&lt;=50,"Medium Sales","High Sales")))</f>
        <v>No Sales</v>
      </c>
      <c r="H1902" s="1">
        <f>IF(FurnitureData[[#This Row],[price]]&gt;0,FurnitureData[[#This Row],[sold]]/FurnitureData[[#This Row],[price]],0)</f>
        <v>0</v>
      </c>
      <c r="I1902" s="1">
        <f>LEN(FurnitureData[[#This Row],[productTitle]])</f>
        <v>125</v>
      </c>
      <c r="J1902" s="1"/>
    </row>
    <row r="1903" spans="1:10" x14ac:dyDescent="0.3">
      <c r="A1903" s="1" t="s">
        <v>1614</v>
      </c>
      <c r="B1903" s="7">
        <v>18.54</v>
      </c>
      <c r="C1903" s="8">
        <v>7</v>
      </c>
      <c r="D1903" s="1" t="s">
        <v>5</v>
      </c>
      <c r="E1903" s="5">
        <f>FurnitureData[[#This Row],[price]]*FurnitureData[[#This Row],[sold]]</f>
        <v>129.78</v>
      </c>
      <c r="F1903" t="str">
        <f>IF(FurnitureData[[#This Row],[price]]&lt;50,"Under 50",IF(FurnitureData[[#This Row],[price]]&lt;100,"50-100",IF(FurnitureData[[#This Row],[price]]&lt;200,"100-200","Over 200")))</f>
        <v>Under 50</v>
      </c>
      <c r="G1903" t="str">
        <f>IF(FurnitureData[[#This Row],[sold]]=0,"No Sales",IF(FurnitureData[[#This Row],[sold]]&lt;=10,"Low Sales",IF(FurnitureData[[#This Row],[sold]]&lt;=50,"Medium Sales","High Sales")))</f>
        <v>Low Sales</v>
      </c>
      <c r="H1903" s="1">
        <f>IF(FurnitureData[[#This Row],[price]]&gt;0,FurnitureData[[#This Row],[sold]]/FurnitureData[[#This Row],[price]],0)</f>
        <v>0.37756202804746497</v>
      </c>
      <c r="I1903" s="1">
        <f>LEN(FurnitureData[[#This Row],[productTitle]])</f>
        <v>128</v>
      </c>
      <c r="J1903" s="1"/>
    </row>
    <row r="1904" spans="1:10" x14ac:dyDescent="0.3">
      <c r="A1904" s="1" t="s">
        <v>1742</v>
      </c>
      <c r="B1904" s="7">
        <v>172.69</v>
      </c>
      <c r="C1904" s="8">
        <v>11</v>
      </c>
      <c r="D1904" s="1" t="s">
        <v>5</v>
      </c>
      <c r="E1904" s="5">
        <f>FurnitureData[[#This Row],[price]]*FurnitureData[[#This Row],[sold]]</f>
        <v>1899.59</v>
      </c>
      <c r="F1904" t="str">
        <f>IF(FurnitureData[[#This Row],[price]]&lt;50,"Under 50",IF(FurnitureData[[#This Row],[price]]&lt;100,"50-100",IF(FurnitureData[[#This Row],[price]]&lt;200,"100-200","Over 200")))</f>
        <v>100-200</v>
      </c>
      <c r="G1904" t="str">
        <f>IF(FurnitureData[[#This Row],[sold]]=0,"No Sales",IF(FurnitureData[[#This Row],[sold]]&lt;=10,"Low Sales",IF(FurnitureData[[#This Row],[sold]]&lt;=50,"Medium Sales","High Sales")))</f>
        <v>Medium Sales</v>
      </c>
      <c r="H1904" s="1">
        <f>IF(FurnitureData[[#This Row],[price]]&gt;0,FurnitureData[[#This Row],[sold]]/FurnitureData[[#This Row],[price]],0)</f>
        <v>6.3697955874688753E-2</v>
      </c>
      <c r="I1904" s="1">
        <f>LEN(FurnitureData[[#This Row],[productTitle]])</f>
        <v>125</v>
      </c>
      <c r="J1904" s="1"/>
    </row>
    <row r="1905" spans="1:10" x14ac:dyDescent="0.3">
      <c r="A1905" s="1" t="s">
        <v>1743</v>
      </c>
      <c r="B1905" s="7">
        <v>39.54</v>
      </c>
      <c r="C1905" s="8">
        <v>8</v>
      </c>
      <c r="D1905" s="1" t="s">
        <v>1894</v>
      </c>
      <c r="E1905" s="5">
        <f>FurnitureData[[#This Row],[price]]*FurnitureData[[#This Row],[sold]]</f>
        <v>316.32</v>
      </c>
      <c r="F1905" t="str">
        <f>IF(FurnitureData[[#This Row],[price]]&lt;50,"Under 50",IF(FurnitureData[[#This Row],[price]]&lt;100,"50-100",IF(FurnitureData[[#This Row],[price]]&lt;200,"100-200","Over 200")))</f>
        <v>Under 50</v>
      </c>
      <c r="G1905" t="str">
        <f>IF(FurnitureData[[#This Row],[sold]]=0,"No Sales",IF(FurnitureData[[#This Row],[sold]]&lt;=10,"Low Sales",IF(FurnitureData[[#This Row],[sold]]&lt;=50,"Medium Sales","High Sales")))</f>
        <v>Low Sales</v>
      </c>
      <c r="H1905" s="1">
        <f>IF(FurnitureData[[#This Row],[price]]&gt;0,FurnitureData[[#This Row],[sold]]/FurnitureData[[#This Row],[price]],0)</f>
        <v>0.20232675771370764</v>
      </c>
      <c r="I1905" s="1">
        <f>LEN(FurnitureData[[#This Row],[productTitle]])</f>
        <v>126</v>
      </c>
      <c r="J1905" s="1"/>
    </row>
    <row r="1906" spans="1:10" x14ac:dyDescent="0.3">
      <c r="A1906" s="1" t="s">
        <v>1420</v>
      </c>
      <c r="B1906" s="7">
        <v>169.14</v>
      </c>
      <c r="C1906" s="8">
        <v>6</v>
      </c>
      <c r="D1906" s="1" t="s">
        <v>5</v>
      </c>
      <c r="E1906" s="5">
        <f>FurnitureData[[#This Row],[price]]*FurnitureData[[#This Row],[sold]]</f>
        <v>1014.8399999999999</v>
      </c>
      <c r="F1906" t="str">
        <f>IF(FurnitureData[[#This Row],[price]]&lt;50,"Under 50",IF(FurnitureData[[#This Row],[price]]&lt;100,"50-100",IF(FurnitureData[[#This Row],[price]]&lt;200,"100-200","Over 200")))</f>
        <v>100-200</v>
      </c>
      <c r="G1906" t="str">
        <f>IF(FurnitureData[[#This Row],[sold]]=0,"No Sales",IF(FurnitureData[[#This Row],[sold]]&lt;=10,"Low Sales",IF(FurnitureData[[#This Row],[sold]]&lt;=50,"Medium Sales","High Sales")))</f>
        <v>Low Sales</v>
      </c>
      <c r="H1906" s="1">
        <f>IF(FurnitureData[[#This Row],[price]]&gt;0,FurnitureData[[#This Row],[sold]]/FurnitureData[[#This Row],[price]],0)</f>
        <v>3.547357218871941E-2</v>
      </c>
      <c r="I1906" s="1">
        <f>LEN(FurnitureData[[#This Row],[productTitle]])</f>
        <v>117</v>
      </c>
      <c r="J1906" s="1"/>
    </row>
    <row r="1907" spans="1:10" x14ac:dyDescent="0.3">
      <c r="A1907" s="1" t="s">
        <v>46</v>
      </c>
      <c r="B1907" s="7">
        <v>111.68</v>
      </c>
      <c r="C1907" s="8">
        <v>1</v>
      </c>
      <c r="D1907" s="1" t="s">
        <v>5</v>
      </c>
      <c r="E1907" s="5">
        <f>FurnitureData[[#This Row],[price]]*FurnitureData[[#This Row],[sold]]</f>
        <v>111.68</v>
      </c>
      <c r="F1907" t="str">
        <f>IF(FurnitureData[[#This Row],[price]]&lt;50,"Under 50",IF(FurnitureData[[#This Row],[price]]&lt;100,"50-100",IF(FurnitureData[[#This Row],[price]]&lt;200,"100-200","Over 200")))</f>
        <v>100-200</v>
      </c>
      <c r="G1907" t="str">
        <f>IF(FurnitureData[[#This Row],[sold]]=0,"No Sales",IF(FurnitureData[[#This Row],[sold]]&lt;=10,"Low Sales",IF(FurnitureData[[#This Row],[sold]]&lt;=50,"Medium Sales","High Sales")))</f>
        <v>Low Sales</v>
      </c>
      <c r="H1907" s="1">
        <f>IF(FurnitureData[[#This Row],[price]]&gt;0,FurnitureData[[#This Row],[sold]]/FurnitureData[[#This Row],[price]],0)</f>
        <v>8.9541547277936957E-3</v>
      </c>
      <c r="I1907" s="1">
        <f>LEN(FurnitureData[[#This Row],[productTitle]])</f>
        <v>125</v>
      </c>
      <c r="J1907" s="1"/>
    </row>
    <row r="1908" spans="1:10" x14ac:dyDescent="0.3">
      <c r="A1908" s="1" t="s">
        <v>1744</v>
      </c>
      <c r="B1908" s="7">
        <v>292.75</v>
      </c>
      <c r="C1908" s="8">
        <v>0</v>
      </c>
      <c r="D1908" s="1" t="s">
        <v>5</v>
      </c>
      <c r="E1908" s="5">
        <f>FurnitureData[[#This Row],[price]]*FurnitureData[[#This Row],[sold]]</f>
        <v>0</v>
      </c>
      <c r="F1908" t="str">
        <f>IF(FurnitureData[[#This Row],[price]]&lt;50,"Under 50",IF(FurnitureData[[#This Row],[price]]&lt;100,"50-100",IF(FurnitureData[[#This Row],[price]]&lt;200,"100-200","Over 200")))</f>
        <v>Over 200</v>
      </c>
      <c r="G1908" t="str">
        <f>IF(FurnitureData[[#This Row],[sold]]=0,"No Sales",IF(FurnitureData[[#This Row],[sold]]&lt;=10,"Low Sales",IF(FurnitureData[[#This Row],[sold]]&lt;=50,"Medium Sales","High Sales")))</f>
        <v>No Sales</v>
      </c>
      <c r="H1908" s="1">
        <f>IF(FurnitureData[[#This Row],[price]]&gt;0,FurnitureData[[#This Row],[sold]]/FurnitureData[[#This Row],[price]],0)</f>
        <v>0</v>
      </c>
      <c r="I1908" s="1">
        <f>LEN(FurnitureData[[#This Row],[productTitle]])</f>
        <v>122</v>
      </c>
      <c r="J1908" s="1"/>
    </row>
    <row r="1909" spans="1:10" x14ac:dyDescent="0.3">
      <c r="A1909" s="1" t="s">
        <v>1745</v>
      </c>
      <c r="B1909" s="7">
        <v>78.55</v>
      </c>
      <c r="C1909" s="8">
        <v>0</v>
      </c>
      <c r="D1909" s="1" t="s">
        <v>1895</v>
      </c>
      <c r="E1909" s="5">
        <f>FurnitureData[[#This Row],[price]]*FurnitureData[[#This Row],[sold]]</f>
        <v>0</v>
      </c>
      <c r="F1909" t="str">
        <f>IF(FurnitureData[[#This Row],[price]]&lt;50,"Under 50",IF(FurnitureData[[#This Row],[price]]&lt;100,"50-100",IF(FurnitureData[[#This Row],[price]]&lt;200,"100-200","Over 200")))</f>
        <v>50-100</v>
      </c>
      <c r="G1909" t="str">
        <f>IF(FurnitureData[[#This Row],[sold]]=0,"No Sales",IF(FurnitureData[[#This Row],[sold]]&lt;=10,"Low Sales",IF(FurnitureData[[#This Row],[sold]]&lt;=50,"Medium Sales","High Sales")))</f>
        <v>No Sales</v>
      </c>
      <c r="H1909" s="1">
        <f>IF(FurnitureData[[#This Row],[price]]&gt;0,FurnitureData[[#This Row],[sold]]/FurnitureData[[#This Row],[price]],0)</f>
        <v>0</v>
      </c>
      <c r="I1909" s="1">
        <f>LEN(FurnitureData[[#This Row],[productTitle]])</f>
        <v>128</v>
      </c>
      <c r="J1909" s="1"/>
    </row>
    <row r="1910" spans="1:10" x14ac:dyDescent="0.3">
      <c r="A1910" s="1" t="s">
        <v>875</v>
      </c>
      <c r="B1910" s="7">
        <v>143.83000000000001</v>
      </c>
      <c r="C1910" s="8">
        <v>0</v>
      </c>
      <c r="D1910" s="1" t="s">
        <v>5</v>
      </c>
      <c r="E1910" s="5">
        <f>FurnitureData[[#This Row],[price]]*FurnitureData[[#This Row],[sold]]</f>
        <v>0</v>
      </c>
      <c r="F1910" t="str">
        <f>IF(FurnitureData[[#This Row],[price]]&lt;50,"Under 50",IF(FurnitureData[[#This Row],[price]]&lt;100,"50-100",IF(FurnitureData[[#This Row],[price]]&lt;200,"100-200","Over 200")))</f>
        <v>100-200</v>
      </c>
      <c r="G1910" t="str">
        <f>IF(FurnitureData[[#This Row],[sold]]=0,"No Sales",IF(FurnitureData[[#This Row],[sold]]&lt;=10,"Low Sales",IF(FurnitureData[[#This Row],[sold]]&lt;=50,"Medium Sales","High Sales")))</f>
        <v>No Sales</v>
      </c>
      <c r="H1910" s="1">
        <f>IF(FurnitureData[[#This Row],[price]]&gt;0,FurnitureData[[#This Row],[sold]]/FurnitureData[[#This Row],[price]],0)</f>
        <v>0</v>
      </c>
      <c r="I1910" s="1">
        <f>LEN(FurnitureData[[#This Row],[productTitle]])</f>
        <v>113</v>
      </c>
      <c r="J1910" s="1"/>
    </row>
    <row r="1911" spans="1:10" x14ac:dyDescent="0.3">
      <c r="A1911" s="1" t="s">
        <v>1746</v>
      </c>
      <c r="B1911" s="7">
        <v>1001.17</v>
      </c>
      <c r="C1911" s="8">
        <v>3</v>
      </c>
      <c r="D1911" s="1" t="s">
        <v>5</v>
      </c>
      <c r="E1911" s="5">
        <f>FurnitureData[[#This Row],[price]]*FurnitureData[[#This Row],[sold]]</f>
        <v>3003.5099999999998</v>
      </c>
      <c r="F1911" t="str">
        <f>IF(FurnitureData[[#This Row],[price]]&lt;50,"Under 50",IF(FurnitureData[[#This Row],[price]]&lt;100,"50-100",IF(FurnitureData[[#This Row],[price]]&lt;200,"100-200","Over 200")))</f>
        <v>Over 200</v>
      </c>
      <c r="G1911" t="str">
        <f>IF(FurnitureData[[#This Row],[sold]]=0,"No Sales",IF(FurnitureData[[#This Row],[sold]]&lt;=10,"Low Sales",IF(FurnitureData[[#This Row],[sold]]&lt;=50,"Medium Sales","High Sales")))</f>
        <v>Low Sales</v>
      </c>
      <c r="H1911" s="1">
        <f>IF(FurnitureData[[#This Row],[price]]&gt;0,FurnitureData[[#This Row],[sold]]/FurnitureData[[#This Row],[price]],0)</f>
        <v>2.9964941019007762E-3</v>
      </c>
      <c r="I1911" s="1">
        <f>LEN(FurnitureData[[#This Row],[productTitle]])</f>
        <v>121</v>
      </c>
      <c r="J1911" s="1"/>
    </row>
    <row r="1912" spans="1:10" x14ac:dyDescent="0.3">
      <c r="A1912" s="1" t="s">
        <v>1747</v>
      </c>
      <c r="B1912" s="7">
        <v>203.11</v>
      </c>
      <c r="C1912" s="8">
        <v>0</v>
      </c>
      <c r="D1912" s="1" t="s">
        <v>5</v>
      </c>
      <c r="E1912" s="5">
        <f>FurnitureData[[#This Row],[price]]*FurnitureData[[#This Row],[sold]]</f>
        <v>0</v>
      </c>
      <c r="F1912" t="str">
        <f>IF(FurnitureData[[#This Row],[price]]&lt;50,"Under 50",IF(FurnitureData[[#This Row],[price]]&lt;100,"50-100",IF(FurnitureData[[#This Row],[price]]&lt;200,"100-200","Over 200")))</f>
        <v>Over 200</v>
      </c>
      <c r="G1912" t="str">
        <f>IF(FurnitureData[[#This Row],[sold]]=0,"No Sales",IF(FurnitureData[[#This Row],[sold]]&lt;=10,"Low Sales",IF(FurnitureData[[#This Row],[sold]]&lt;=50,"Medium Sales","High Sales")))</f>
        <v>No Sales</v>
      </c>
      <c r="H1912" s="1">
        <f>IF(FurnitureData[[#This Row],[price]]&gt;0,FurnitureData[[#This Row],[sold]]/FurnitureData[[#This Row],[price]],0)</f>
        <v>0</v>
      </c>
      <c r="I1912" s="1">
        <f>LEN(FurnitureData[[#This Row],[productTitle]])</f>
        <v>78</v>
      </c>
      <c r="J1912" s="1"/>
    </row>
    <row r="1913" spans="1:10" x14ac:dyDescent="0.3">
      <c r="A1913" s="1" t="s">
        <v>430</v>
      </c>
      <c r="B1913" s="7">
        <v>58.75</v>
      </c>
      <c r="C1913" s="8">
        <v>0</v>
      </c>
      <c r="D1913" s="1" t="s">
        <v>5</v>
      </c>
      <c r="E1913" s="5">
        <f>FurnitureData[[#This Row],[price]]*FurnitureData[[#This Row],[sold]]</f>
        <v>0</v>
      </c>
      <c r="F1913" t="str">
        <f>IF(FurnitureData[[#This Row],[price]]&lt;50,"Under 50",IF(FurnitureData[[#This Row],[price]]&lt;100,"50-100",IF(FurnitureData[[#This Row],[price]]&lt;200,"100-200","Over 200")))</f>
        <v>50-100</v>
      </c>
      <c r="G1913" t="str">
        <f>IF(FurnitureData[[#This Row],[sold]]=0,"No Sales",IF(FurnitureData[[#This Row],[sold]]&lt;=10,"Low Sales",IF(FurnitureData[[#This Row],[sold]]&lt;=50,"Medium Sales","High Sales")))</f>
        <v>No Sales</v>
      </c>
      <c r="H1913" s="1">
        <f>IF(FurnitureData[[#This Row],[price]]&gt;0,FurnitureData[[#This Row],[sold]]/FurnitureData[[#This Row],[price]],0)</f>
        <v>0</v>
      </c>
      <c r="I1913" s="1">
        <f>LEN(FurnitureData[[#This Row],[productTitle]])</f>
        <v>128</v>
      </c>
      <c r="J1913" s="1"/>
    </row>
    <row r="1914" spans="1:10" x14ac:dyDescent="0.3">
      <c r="A1914" s="1" t="s">
        <v>1748</v>
      </c>
      <c r="B1914" s="7">
        <v>99.71</v>
      </c>
      <c r="C1914" s="8">
        <v>11</v>
      </c>
      <c r="D1914" s="1" t="s">
        <v>5</v>
      </c>
      <c r="E1914" s="5">
        <f>FurnitureData[[#This Row],[price]]*FurnitureData[[#This Row],[sold]]</f>
        <v>1096.81</v>
      </c>
      <c r="F1914" t="str">
        <f>IF(FurnitureData[[#This Row],[price]]&lt;50,"Under 50",IF(FurnitureData[[#This Row],[price]]&lt;100,"50-100",IF(FurnitureData[[#This Row],[price]]&lt;200,"100-200","Over 200")))</f>
        <v>50-100</v>
      </c>
      <c r="G1914" t="str">
        <f>IF(FurnitureData[[#This Row],[sold]]=0,"No Sales",IF(FurnitureData[[#This Row],[sold]]&lt;=10,"Low Sales",IF(FurnitureData[[#This Row],[sold]]&lt;=50,"Medium Sales","High Sales")))</f>
        <v>Medium Sales</v>
      </c>
      <c r="H1914" s="1">
        <f>IF(FurnitureData[[#This Row],[price]]&gt;0,FurnitureData[[#This Row],[sold]]/FurnitureData[[#This Row],[price]],0)</f>
        <v>0.11031992779059273</v>
      </c>
      <c r="I1914" s="1">
        <f>LEN(FurnitureData[[#This Row],[productTitle]])</f>
        <v>125</v>
      </c>
      <c r="J1914" s="1"/>
    </row>
    <row r="1915" spans="1:10" x14ac:dyDescent="0.3">
      <c r="A1915" s="1" t="s">
        <v>46</v>
      </c>
      <c r="B1915" s="7">
        <v>141.05000000000001</v>
      </c>
      <c r="C1915" s="8">
        <v>1</v>
      </c>
      <c r="D1915" s="1" t="s">
        <v>5</v>
      </c>
      <c r="E1915" s="5">
        <f>FurnitureData[[#This Row],[price]]*FurnitureData[[#This Row],[sold]]</f>
        <v>141.05000000000001</v>
      </c>
      <c r="F1915" t="str">
        <f>IF(FurnitureData[[#This Row],[price]]&lt;50,"Under 50",IF(FurnitureData[[#This Row],[price]]&lt;100,"50-100",IF(FurnitureData[[#This Row],[price]]&lt;200,"100-200","Over 200")))</f>
        <v>100-200</v>
      </c>
      <c r="G1915" t="str">
        <f>IF(FurnitureData[[#This Row],[sold]]=0,"No Sales",IF(FurnitureData[[#This Row],[sold]]&lt;=10,"Low Sales",IF(FurnitureData[[#This Row],[sold]]&lt;=50,"Medium Sales","High Sales")))</f>
        <v>Low Sales</v>
      </c>
      <c r="H1915" s="1">
        <f>IF(FurnitureData[[#This Row],[price]]&gt;0,FurnitureData[[#This Row],[sold]]/FurnitureData[[#This Row],[price]],0)</f>
        <v>7.0896845090393469E-3</v>
      </c>
      <c r="I1915" s="1">
        <f>LEN(FurnitureData[[#This Row],[productTitle]])</f>
        <v>125</v>
      </c>
      <c r="J1915" s="1"/>
    </row>
    <row r="1916" spans="1:10" x14ac:dyDescent="0.3">
      <c r="A1916" s="1" t="s">
        <v>1749</v>
      </c>
      <c r="B1916" s="7">
        <v>123.66</v>
      </c>
      <c r="C1916" s="8">
        <v>0</v>
      </c>
      <c r="D1916" s="1" t="s">
        <v>5</v>
      </c>
      <c r="E1916" s="5">
        <f>FurnitureData[[#This Row],[price]]*FurnitureData[[#This Row],[sold]]</f>
        <v>0</v>
      </c>
      <c r="F1916" t="str">
        <f>IF(FurnitureData[[#This Row],[price]]&lt;50,"Under 50",IF(FurnitureData[[#This Row],[price]]&lt;100,"50-100",IF(FurnitureData[[#This Row],[price]]&lt;200,"100-200","Over 200")))</f>
        <v>100-200</v>
      </c>
      <c r="G1916" t="str">
        <f>IF(FurnitureData[[#This Row],[sold]]=0,"No Sales",IF(FurnitureData[[#This Row],[sold]]&lt;=10,"Low Sales",IF(FurnitureData[[#This Row],[sold]]&lt;=50,"Medium Sales","High Sales")))</f>
        <v>No Sales</v>
      </c>
      <c r="H1916" s="1">
        <f>IF(FurnitureData[[#This Row],[price]]&gt;0,FurnitureData[[#This Row],[sold]]/FurnitureData[[#This Row],[price]],0)</f>
        <v>0</v>
      </c>
      <c r="I1916" s="1">
        <f>LEN(FurnitureData[[#This Row],[productTitle]])</f>
        <v>122</v>
      </c>
      <c r="J1916" s="1"/>
    </row>
    <row r="1917" spans="1:10" x14ac:dyDescent="0.3">
      <c r="A1917" s="1" t="s">
        <v>1750</v>
      </c>
      <c r="B1917" s="7">
        <v>166.5</v>
      </c>
      <c r="C1917" s="8">
        <v>2</v>
      </c>
      <c r="D1917" s="1" t="s">
        <v>5</v>
      </c>
      <c r="E1917" s="5">
        <f>FurnitureData[[#This Row],[price]]*FurnitureData[[#This Row],[sold]]</f>
        <v>333</v>
      </c>
      <c r="F1917" t="str">
        <f>IF(FurnitureData[[#This Row],[price]]&lt;50,"Under 50",IF(FurnitureData[[#This Row],[price]]&lt;100,"50-100",IF(FurnitureData[[#This Row],[price]]&lt;200,"100-200","Over 200")))</f>
        <v>100-200</v>
      </c>
      <c r="G1917" t="str">
        <f>IF(FurnitureData[[#This Row],[sold]]=0,"No Sales",IF(FurnitureData[[#This Row],[sold]]&lt;=10,"Low Sales",IF(FurnitureData[[#This Row],[sold]]&lt;=50,"Medium Sales","High Sales")))</f>
        <v>Low Sales</v>
      </c>
      <c r="H1917" s="1">
        <f>IF(FurnitureData[[#This Row],[price]]&gt;0,FurnitureData[[#This Row],[sold]]/FurnitureData[[#This Row],[price]],0)</f>
        <v>1.2012012012012012E-2</v>
      </c>
      <c r="I1917" s="1">
        <f>LEN(FurnitureData[[#This Row],[productTitle]])</f>
        <v>127</v>
      </c>
      <c r="J1917" s="1"/>
    </row>
    <row r="1918" spans="1:10" x14ac:dyDescent="0.3">
      <c r="A1918" s="1" t="s">
        <v>1583</v>
      </c>
      <c r="B1918" s="7">
        <v>101.53</v>
      </c>
      <c r="C1918" s="8">
        <v>4</v>
      </c>
      <c r="D1918" s="1" t="s">
        <v>5</v>
      </c>
      <c r="E1918" s="5">
        <f>FurnitureData[[#This Row],[price]]*FurnitureData[[#This Row],[sold]]</f>
        <v>406.12</v>
      </c>
      <c r="F1918" t="str">
        <f>IF(FurnitureData[[#This Row],[price]]&lt;50,"Under 50",IF(FurnitureData[[#This Row],[price]]&lt;100,"50-100",IF(FurnitureData[[#This Row],[price]]&lt;200,"100-200","Over 200")))</f>
        <v>100-200</v>
      </c>
      <c r="G1918" t="str">
        <f>IF(FurnitureData[[#This Row],[sold]]=0,"No Sales",IF(FurnitureData[[#This Row],[sold]]&lt;=10,"Low Sales",IF(FurnitureData[[#This Row],[sold]]&lt;=50,"Medium Sales","High Sales")))</f>
        <v>Low Sales</v>
      </c>
      <c r="H1918" s="1">
        <f>IF(FurnitureData[[#This Row],[price]]&gt;0,FurnitureData[[#This Row],[sold]]/FurnitureData[[#This Row],[price]],0)</f>
        <v>3.9397222495814045E-2</v>
      </c>
      <c r="I1918" s="1">
        <f>LEN(FurnitureData[[#This Row],[productTitle]])</f>
        <v>116</v>
      </c>
      <c r="J1918" s="1"/>
    </row>
    <row r="1919" spans="1:10" x14ac:dyDescent="0.3">
      <c r="A1919" s="1" t="s">
        <v>449</v>
      </c>
      <c r="B1919" s="7">
        <v>566.39</v>
      </c>
      <c r="C1919" s="8">
        <v>1</v>
      </c>
      <c r="D1919" s="1" t="s">
        <v>5</v>
      </c>
      <c r="E1919" s="5">
        <f>FurnitureData[[#This Row],[price]]*FurnitureData[[#This Row],[sold]]</f>
        <v>566.39</v>
      </c>
      <c r="F1919" t="str">
        <f>IF(FurnitureData[[#This Row],[price]]&lt;50,"Under 50",IF(FurnitureData[[#This Row],[price]]&lt;100,"50-100",IF(FurnitureData[[#This Row],[price]]&lt;200,"100-200","Over 200")))</f>
        <v>Over 200</v>
      </c>
      <c r="G1919" t="str">
        <f>IF(FurnitureData[[#This Row],[sold]]=0,"No Sales",IF(FurnitureData[[#This Row],[sold]]&lt;=10,"Low Sales",IF(FurnitureData[[#This Row],[sold]]&lt;=50,"Medium Sales","High Sales")))</f>
        <v>Low Sales</v>
      </c>
      <c r="H1919" s="1">
        <f>IF(FurnitureData[[#This Row],[price]]&gt;0,FurnitureData[[#This Row],[sold]]/FurnitureData[[#This Row],[price]],0)</f>
        <v>1.765567894913399E-3</v>
      </c>
      <c r="I1919" s="1">
        <f>LEN(FurnitureData[[#This Row],[productTitle]])</f>
        <v>128</v>
      </c>
      <c r="J1919" s="1"/>
    </row>
    <row r="1920" spans="1:10" x14ac:dyDescent="0.3">
      <c r="A1920" s="1" t="s">
        <v>263</v>
      </c>
      <c r="B1920" s="7">
        <v>166.58</v>
      </c>
      <c r="C1920" s="8">
        <v>1</v>
      </c>
      <c r="D1920" s="1" t="s">
        <v>5</v>
      </c>
      <c r="E1920" s="5">
        <f>FurnitureData[[#This Row],[price]]*FurnitureData[[#This Row],[sold]]</f>
        <v>166.58</v>
      </c>
      <c r="F1920" t="str">
        <f>IF(FurnitureData[[#This Row],[price]]&lt;50,"Under 50",IF(FurnitureData[[#This Row],[price]]&lt;100,"50-100",IF(FurnitureData[[#This Row],[price]]&lt;200,"100-200","Over 200")))</f>
        <v>100-200</v>
      </c>
      <c r="G1920" t="str">
        <f>IF(FurnitureData[[#This Row],[sold]]=0,"No Sales",IF(FurnitureData[[#This Row],[sold]]&lt;=10,"Low Sales",IF(FurnitureData[[#This Row],[sold]]&lt;=50,"Medium Sales","High Sales")))</f>
        <v>Low Sales</v>
      </c>
      <c r="H1920" s="1">
        <f>IF(FurnitureData[[#This Row],[price]]&gt;0,FurnitureData[[#This Row],[sold]]/FurnitureData[[#This Row],[price]],0)</f>
        <v>6.0031216232440867E-3</v>
      </c>
      <c r="I1920" s="1">
        <f>LEN(FurnitureData[[#This Row],[productTitle]])</f>
        <v>126</v>
      </c>
      <c r="J1920" s="1"/>
    </row>
    <row r="1921" spans="1:10" x14ac:dyDescent="0.3">
      <c r="A1921" s="1" t="s">
        <v>1056</v>
      </c>
      <c r="B1921" s="7">
        <v>133.88999999999999</v>
      </c>
      <c r="C1921" s="8">
        <v>12</v>
      </c>
      <c r="D1921" s="1" t="s">
        <v>5</v>
      </c>
      <c r="E1921" s="5">
        <f>FurnitureData[[#This Row],[price]]*FurnitureData[[#This Row],[sold]]</f>
        <v>1606.6799999999998</v>
      </c>
      <c r="F1921" t="str">
        <f>IF(FurnitureData[[#This Row],[price]]&lt;50,"Under 50",IF(FurnitureData[[#This Row],[price]]&lt;100,"50-100",IF(FurnitureData[[#This Row],[price]]&lt;200,"100-200","Over 200")))</f>
        <v>100-200</v>
      </c>
      <c r="G1921" t="str">
        <f>IF(FurnitureData[[#This Row],[sold]]=0,"No Sales",IF(FurnitureData[[#This Row],[sold]]&lt;=10,"Low Sales",IF(FurnitureData[[#This Row],[sold]]&lt;=50,"Medium Sales","High Sales")))</f>
        <v>Medium Sales</v>
      </c>
      <c r="H1921" s="1">
        <f>IF(FurnitureData[[#This Row],[price]]&gt;0,FurnitureData[[#This Row],[sold]]/FurnitureData[[#This Row],[price]],0)</f>
        <v>8.962581223392338E-2</v>
      </c>
      <c r="I1921" s="1">
        <f>LEN(FurnitureData[[#This Row],[productTitle]])</f>
        <v>122</v>
      </c>
      <c r="J1921" s="1"/>
    </row>
    <row r="1922" spans="1:10" x14ac:dyDescent="0.3">
      <c r="A1922" s="1" t="s">
        <v>1751</v>
      </c>
      <c r="B1922" s="7">
        <v>181.65</v>
      </c>
      <c r="C1922" s="8">
        <v>3</v>
      </c>
      <c r="D1922" s="1" t="s">
        <v>5</v>
      </c>
      <c r="E1922" s="5">
        <f>FurnitureData[[#This Row],[price]]*FurnitureData[[#This Row],[sold]]</f>
        <v>544.95000000000005</v>
      </c>
      <c r="F1922" t="str">
        <f>IF(FurnitureData[[#This Row],[price]]&lt;50,"Under 50",IF(FurnitureData[[#This Row],[price]]&lt;100,"50-100",IF(FurnitureData[[#This Row],[price]]&lt;200,"100-200","Over 200")))</f>
        <v>100-200</v>
      </c>
      <c r="G1922" t="str">
        <f>IF(FurnitureData[[#This Row],[sold]]=0,"No Sales",IF(FurnitureData[[#This Row],[sold]]&lt;=10,"Low Sales",IF(FurnitureData[[#This Row],[sold]]&lt;=50,"Medium Sales","High Sales")))</f>
        <v>Low Sales</v>
      </c>
      <c r="H1922" s="1">
        <f>IF(FurnitureData[[#This Row],[price]]&gt;0,FurnitureData[[#This Row],[sold]]/FurnitureData[[#This Row],[price]],0)</f>
        <v>1.6515276630883566E-2</v>
      </c>
      <c r="I1922" s="1">
        <f>LEN(FurnitureData[[#This Row],[productTitle]])</f>
        <v>117</v>
      </c>
      <c r="J1922" s="1"/>
    </row>
    <row r="1923" spans="1:10" x14ac:dyDescent="0.3">
      <c r="A1923" s="1" t="s">
        <v>1752</v>
      </c>
      <c r="B1923" s="7">
        <v>143.51</v>
      </c>
      <c r="C1923" s="8">
        <v>1</v>
      </c>
      <c r="D1923" s="1" t="s">
        <v>5</v>
      </c>
      <c r="E1923" s="5">
        <f>FurnitureData[[#This Row],[price]]*FurnitureData[[#This Row],[sold]]</f>
        <v>143.51</v>
      </c>
      <c r="F1923" t="str">
        <f>IF(FurnitureData[[#This Row],[price]]&lt;50,"Under 50",IF(FurnitureData[[#This Row],[price]]&lt;100,"50-100",IF(FurnitureData[[#This Row],[price]]&lt;200,"100-200","Over 200")))</f>
        <v>100-200</v>
      </c>
      <c r="G1923" t="str">
        <f>IF(FurnitureData[[#This Row],[sold]]=0,"No Sales",IF(FurnitureData[[#This Row],[sold]]&lt;=10,"Low Sales",IF(FurnitureData[[#This Row],[sold]]&lt;=50,"Medium Sales","High Sales")))</f>
        <v>Low Sales</v>
      </c>
      <c r="H1923" s="1">
        <f>IF(FurnitureData[[#This Row],[price]]&gt;0,FurnitureData[[#This Row],[sold]]/FurnitureData[[#This Row],[price]],0)</f>
        <v>6.9681555292314132E-3</v>
      </c>
      <c r="I1923" s="1">
        <f>LEN(FurnitureData[[#This Row],[productTitle]])</f>
        <v>103</v>
      </c>
      <c r="J1923" s="1"/>
    </row>
    <row r="1924" spans="1:10" x14ac:dyDescent="0.3">
      <c r="A1924" s="1" t="s">
        <v>1753</v>
      </c>
      <c r="B1924" s="7">
        <v>188.75</v>
      </c>
      <c r="C1924" s="8">
        <v>2</v>
      </c>
      <c r="D1924" s="1" t="s">
        <v>5</v>
      </c>
      <c r="E1924" s="5">
        <f>FurnitureData[[#This Row],[price]]*FurnitureData[[#This Row],[sold]]</f>
        <v>377.5</v>
      </c>
      <c r="F1924" t="str">
        <f>IF(FurnitureData[[#This Row],[price]]&lt;50,"Under 50",IF(FurnitureData[[#This Row],[price]]&lt;100,"50-100",IF(FurnitureData[[#This Row],[price]]&lt;200,"100-200","Over 200")))</f>
        <v>100-200</v>
      </c>
      <c r="G1924" t="str">
        <f>IF(FurnitureData[[#This Row],[sold]]=0,"No Sales",IF(FurnitureData[[#This Row],[sold]]&lt;=10,"Low Sales",IF(FurnitureData[[#This Row],[sold]]&lt;=50,"Medium Sales","High Sales")))</f>
        <v>Low Sales</v>
      </c>
      <c r="H1924" s="1">
        <f>IF(FurnitureData[[#This Row],[price]]&gt;0,FurnitureData[[#This Row],[sold]]/FurnitureData[[#This Row],[price]],0)</f>
        <v>1.0596026490066225E-2</v>
      </c>
      <c r="I1924" s="1">
        <f>LEN(FurnitureData[[#This Row],[productTitle]])</f>
        <v>125</v>
      </c>
      <c r="J1924" s="1"/>
    </row>
    <row r="1925" spans="1:10" x14ac:dyDescent="0.3">
      <c r="A1925" s="1" t="s">
        <v>1754</v>
      </c>
      <c r="B1925" s="7">
        <v>146.88</v>
      </c>
      <c r="C1925" s="8">
        <v>2</v>
      </c>
      <c r="D1925" s="1" t="s">
        <v>5</v>
      </c>
      <c r="E1925" s="5">
        <f>FurnitureData[[#This Row],[price]]*FurnitureData[[#This Row],[sold]]</f>
        <v>293.76</v>
      </c>
      <c r="F1925" t="str">
        <f>IF(FurnitureData[[#This Row],[price]]&lt;50,"Under 50",IF(FurnitureData[[#This Row],[price]]&lt;100,"50-100",IF(FurnitureData[[#This Row],[price]]&lt;200,"100-200","Over 200")))</f>
        <v>100-200</v>
      </c>
      <c r="G1925" t="str">
        <f>IF(FurnitureData[[#This Row],[sold]]=0,"No Sales",IF(FurnitureData[[#This Row],[sold]]&lt;=10,"Low Sales",IF(FurnitureData[[#This Row],[sold]]&lt;=50,"Medium Sales","High Sales")))</f>
        <v>Low Sales</v>
      </c>
      <c r="H1925" s="1">
        <f>IF(FurnitureData[[#This Row],[price]]&gt;0,FurnitureData[[#This Row],[sold]]/FurnitureData[[#This Row],[price]],0)</f>
        <v>1.3616557734204794E-2</v>
      </c>
      <c r="I1925" s="1">
        <f>LEN(FurnitureData[[#This Row],[productTitle]])</f>
        <v>103</v>
      </c>
      <c r="J1925" s="1"/>
    </row>
    <row r="1926" spans="1:10" x14ac:dyDescent="0.3">
      <c r="A1926" s="1" t="s">
        <v>1755</v>
      </c>
      <c r="B1926" s="7">
        <v>248.13</v>
      </c>
      <c r="C1926" s="8">
        <v>2</v>
      </c>
      <c r="D1926" s="1" t="s">
        <v>5</v>
      </c>
      <c r="E1926" s="5">
        <f>FurnitureData[[#This Row],[price]]*FurnitureData[[#This Row],[sold]]</f>
        <v>496.26</v>
      </c>
      <c r="F1926" t="str">
        <f>IF(FurnitureData[[#This Row],[price]]&lt;50,"Under 50",IF(FurnitureData[[#This Row],[price]]&lt;100,"50-100",IF(FurnitureData[[#This Row],[price]]&lt;200,"100-200","Over 200")))</f>
        <v>Over 200</v>
      </c>
      <c r="G1926" t="str">
        <f>IF(FurnitureData[[#This Row],[sold]]=0,"No Sales",IF(FurnitureData[[#This Row],[sold]]&lt;=10,"Low Sales",IF(FurnitureData[[#This Row],[sold]]&lt;=50,"Medium Sales","High Sales")))</f>
        <v>Low Sales</v>
      </c>
      <c r="H1926" s="1">
        <f>IF(FurnitureData[[#This Row],[price]]&gt;0,FurnitureData[[#This Row],[sold]]/FurnitureData[[#This Row],[price]],0)</f>
        <v>8.0602909765042519E-3</v>
      </c>
      <c r="I1926" s="1">
        <f>LEN(FurnitureData[[#This Row],[productTitle]])</f>
        <v>107</v>
      </c>
      <c r="J1926" s="1"/>
    </row>
    <row r="1927" spans="1:10" x14ac:dyDescent="0.3">
      <c r="A1927" s="1" t="s">
        <v>1307</v>
      </c>
      <c r="B1927" s="7">
        <v>148.72999999999999</v>
      </c>
      <c r="C1927" s="8">
        <v>8</v>
      </c>
      <c r="D1927" s="1" t="s">
        <v>5</v>
      </c>
      <c r="E1927" s="5">
        <f>FurnitureData[[#This Row],[price]]*FurnitureData[[#This Row],[sold]]</f>
        <v>1189.8399999999999</v>
      </c>
      <c r="F1927" t="str">
        <f>IF(FurnitureData[[#This Row],[price]]&lt;50,"Under 50",IF(FurnitureData[[#This Row],[price]]&lt;100,"50-100",IF(FurnitureData[[#This Row],[price]]&lt;200,"100-200","Over 200")))</f>
        <v>100-200</v>
      </c>
      <c r="G1927" t="str">
        <f>IF(FurnitureData[[#This Row],[sold]]=0,"No Sales",IF(FurnitureData[[#This Row],[sold]]&lt;=10,"Low Sales",IF(FurnitureData[[#This Row],[sold]]&lt;=50,"Medium Sales","High Sales")))</f>
        <v>Low Sales</v>
      </c>
      <c r="H1927" s="1">
        <f>IF(FurnitureData[[#This Row],[price]]&gt;0,FurnitureData[[#This Row],[sold]]/FurnitureData[[#This Row],[price]],0)</f>
        <v>5.3788744705170449E-2</v>
      </c>
      <c r="I1927" s="1">
        <f>LEN(FurnitureData[[#This Row],[productTitle]])</f>
        <v>128</v>
      </c>
      <c r="J1927" s="1"/>
    </row>
    <row r="1928" spans="1:10" x14ac:dyDescent="0.3">
      <c r="A1928" s="1" t="s">
        <v>21</v>
      </c>
      <c r="B1928" s="7">
        <v>183.3</v>
      </c>
      <c r="C1928" s="8">
        <v>0</v>
      </c>
      <c r="D1928" s="1" t="s">
        <v>5</v>
      </c>
      <c r="E1928" s="5">
        <f>FurnitureData[[#This Row],[price]]*FurnitureData[[#This Row],[sold]]</f>
        <v>0</v>
      </c>
      <c r="F1928" t="str">
        <f>IF(FurnitureData[[#This Row],[price]]&lt;50,"Under 50",IF(FurnitureData[[#This Row],[price]]&lt;100,"50-100",IF(FurnitureData[[#This Row],[price]]&lt;200,"100-200","Over 200")))</f>
        <v>100-200</v>
      </c>
      <c r="G1928" t="str">
        <f>IF(FurnitureData[[#This Row],[sold]]=0,"No Sales",IF(FurnitureData[[#This Row],[sold]]&lt;=10,"Low Sales",IF(FurnitureData[[#This Row],[sold]]&lt;=50,"Medium Sales","High Sales")))</f>
        <v>No Sales</v>
      </c>
      <c r="H1928" s="1">
        <f>IF(FurnitureData[[#This Row],[price]]&gt;0,FurnitureData[[#This Row],[sold]]/FurnitureData[[#This Row],[price]],0)</f>
        <v>0</v>
      </c>
      <c r="I1928" s="1">
        <f>LEN(FurnitureData[[#This Row],[productTitle]])</f>
        <v>126</v>
      </c>
      <c r="J1928" s="1"/>
    </row>
    <row r="1929" spans="1:10" x14ac:dyDescent="0.3">
      <c r="A1929" s="1" t="s">
        <v>1756</v>
      </c>
      <c r="B1929" s="7">
        <v>155.26</v>
      </c>
      <c r="C1929" s="8">
        <v>1</v>
      </c>
      <c r="D1929" s="1" t="s">
        <v>5</v>
      </c>
      <c r="E1929" s="5">
        <f>FurnitureData[[#This Row],[price]]*FurnitureData[[#This Row],[sold]]</f>
        <v>155.26</v>
      </c>
      <c r="F1929" t="str">
        <f>IF(FurnitureData[[#This Row],[price]]&lt;50,"Under 50",IF(FurnitureData[[#This Row],[price]]&lt;100,"50-100",IF(FurnitureData[[#This Row],[price]]&lt;200,"100-200","Over 200")))</f>
        <v>100-200</v>
      </c>
      <c r="G1929" t="str">
        <f>IF(FurnitureData[[#This Row],[sold]]=0,"No Sales",IF(FurnitureData[[#This Row],[sold]]&lt;=10,"Low Sales",IF(FurnitureData[[#This Row],[sold]]&lt;=50,"Medium Sales","High Sales")))</f>
        <v>Low Sales</v>
      </c>
      <c r="H1929" s="1">
        <f>IF(FurnitureData[[#This Row],[price]]&gt;0,FurnitureData[[#This Row],[sold]]/FurnitureData[[#This Row],[price]],0)</f>
        <v>6.4408089656060805E-3</v>
      </c>
      <c r="I1929" s="1">
        <f>LEN(FurnitureData[[#This Row],[productTitle]])</f>
        <v>96</v>
      </c>
      <c r="J1929" s="1"/>
    </row>
    <row r="1930" spans="1:10" x14ac:dyDescent="0.3">
      <c r="A1930" s="1" t="s">
        <v>1757</v>
      </c>
      <c r="B1930" s="7">
        <v>92.74</v>
      </c>
      <c r="C1930" s="8">
        <v>3</v>
      </c>
      <c r="D1930" s="1" t="s">
        <v>5</v>
      </c>
      <c r="E1930" s="5">
        <f>FurnitureData[[#This Row],[price]]*FurnitureData[[#This Row],[sold]]</f>
        <v>278.21999999999997</v>
      </c>
      <c r="F1930" t="str">
        <f>IF(FurnitureData[[#This Row],[price]]&lt;50,"Under 50",IF(FurnitureData[[#This Row],[price]]&lt;100,"50-100",IF(FurnitureData[[#This Row],[price]]&lt;200,"100-200","Over 200")))</f>
        <v>50-100</v>
      </c>
      <c r="G1930" t="str">
        <f>IF(FurnitureData[[#This Row],[sold]]=0,"No Sales",IF(FurnitureData[[#This Row],[sold]]&lt;=10,"Low Sales",IF(FurnitureData[[#This Row],[sold]]&lt;=50,"Medium Sales","High Sales")))</f>
        <v>Low Sales</v>
      </c>
      <c r="H1930" s="1">
        <f>IF(FurnitureData[[#This Row],[price]]&gt;0,FurnitureData[[#This Row],[sold]]/FurnitureData[[#This Row],[price]],0)</f>
        <v>3.2348501186111711E-2</v>
      </c>
      <c r="I1930" s="1">
        <f>LEN(FurnitureData[[#This Row],[productTitle]])</f>
        <v>121</v>
      </c>
      <c r="J1930" s="1"/>
    </row>
    <row r="1931" spans="1:10" x14ac:dyDescent="0.3">
      <c r="A1931" s="1" t="s">
        <v>206</v>
      </c>
      <c r="B1931" s="7">
        <v>151.28</v>
      </c>
      <c r="C1931" s="8">
        <v>15</v>
      </c>
      <c r="D1931" s="1" t="s">
        <v>5</v>
      </c>
      <c r="E1931" s="5">
        <f>FurnitureData[[#This Row],[price]]*FurnitureData[[#This Row],[sold]]</f>
        <v>2269.1999999999998</v>
      </c>
      <c r="F1931" t="str">
        <f>IF(FurnitureData[[#This Row],[price]]&lt;50,"Under 50",IF(FurnitureData[[#This Row],[price]]&lt;100,"50-100",IF(FurnitureData[[#This Row],[price]]&lt;200,"100-200","Over 200")))</f>
        <v>100-200</v>
      </c>
      <c r="G1931" t="str">
        <f>IF(FurnitureData[[#This Row],[sold]]=0,"No Sales",IF(FurnitureData[[#This Row],[sold]]&lt;=10,"Low Sales",IF(FurnitureData[[#This Row],[sold]]&lt;=50,"Medium Sales","High Sales")))</f>
        <v>Medium Sales</v>
      </c>
      <c r="H1931" s="1">
        <f>IF(FurnitureData[[#This Row],[price]]&gt;0,FurnitureData[[#This Row],[sold]]/FurnitureData[[#This Row],[price]],0)</f>
        <v>9.9153886832363827E-2</v>
      </c>
      <c r="I1931" s="1">
        <f>LEN(FurnitureData[[#This Row],[productTitle]])</f>
        <v>128</v>
      </c>
      <c r="J1931" s="1"/>
    </row>
    <row r="1932" spans="1:10" x14ac:dyDescent="0.3">
      <c r="A1932" s="1" t="s">
        <v>804</v>
      </c>
      <c r="B1932" s="7">
        <v>262.20999999999998</v>
      </c>
      <c r="C1932" s="8">
        <v>2</v>
      </c>
      <c r="D1932" s="1" t="s">
        <v>5</v>
      </c>
      <c r="E1932" s="5">
        <f>FurnitureData[[#This Row],[price]]*FurnitureData[[#This Row],[sold]]</f>
        <v>524.41999999999996</v>
      </c>
      <c r="F1932" t="str">
        <f>IF(FurnitureData[[#This Row],[price]]&lt;50,"Under 50",IF(FurnitureData[[#This Row],[price]]&lt;100,"50-100",IF(FurnitureData[[#This Row],[price]]&lt;200,"100-200","Over 200")))</f>
        <v>Over 200</v>
      </c>
      <c r="G1932" t="str">
        <f>IF(FurnitureData[[#This Row],[sold]]=0,"No Sales",IF(FurnitureData[[#This Row],[sold]]&lt;=10,"Low Sales",IF(FurnitureData[[#This Row],[sold]]&lt;=50,"Medium Sales","High Sales")))</f>
        <v>Low Sales</v>
      </c>
      <c r="H1932" s="1">
        <f>IF(FurnitureData[[#This Row],[price]]&gt;0,FurnitureData[[#This Row],[sold]]/FurnitureData[[#This Row],[price]],0)</f>
        <v>7.627474161931277E-3</v>
      </c>
      <c r="I1932" s="1">
        <f>LEN(FurnitureData[[#This Row],[productTitle]])</f>
        <v>122</v>
      </c>
      <c r="J1932" s="1"/>
    </row>
    <row r="1933" spans="1:10" x14ac:dyDescent="0.3">
      <c r="A1933" s="1" t="s">
        <v>219</v>
      </c>
      <c r="B1933" s="7">
        <v>474.39</v>
      </c>
      <c r="C1933" s="8">
        <v>0</v>
      </c>
      <c r="D1933" s="1" t="s">
        <v>5</v>
      </c>
      <c r="E1933" s="5">
        <f>FurnitureData[[#This Row],[price]]*FurnitureData[[#This Row],[sold]]</f>
        <v>0</v>
      </c>
      <c r="F1933" t="str">
        <f>IF(FurnitureData[[#This Row],[price]]&lt;50,"Under 50",IF(FurnitureData[[#This Row],[price]]&lt;100,"50-100",IF(FurnitureData[[#This Row],[price]]&lt;200,"100-200","Over 200")))</f>
        <v>Over 200</v>
      </c>
      <c r="G1933" t="str">
        <f>IF(FurnitureData[[#This Row],[sold]]=0,"No Sales",IF(FurnitureData[[#This Row],[sold]]&lt;=10,"Low Sales",IF(FurnitureData[[#This Row],[sold]]&lt;=50,"Medium Sales","High Sales")))</f>
        <v>No Sales</v>
      </c>
      <c r="H1933" s="1">
        <f>IF(FurnitureData[[#This Row],[price]]&gt;0,FurnitureData[[#This Row],[sold]]/FurnitureData[[#This Row],[price]],0)</f>
        <v>0</v>
      </c>
      <c r="I1933" s="1">
        <f>LEN(FurnitureData[[#This Row],[productTitle]])</f>
        <v>122</v>
      </c>
      <c r="J1933" s="1"/>
    </row>
    <row r="1934" spans="1:10" x14ac:dyDescent="0.3">
      <c r="A1934" s="1" t="s">
        <v>1178</v>
      </c>
      <c r="B1934" s="7">
        <v>320.51</v>
      </c>
      <c r="C1934" s="8">
        <v>8</v>
      </c>
      <c r="D1934" s="1" t="s">
        <v>5</v>
      </c>
      <c r="E1934" s="5">
        <f>FurnitureData[[#This Row],[price]]*FurnitureData[[#This Row],[sold]]</f>
        <v>2564.08</v>
      </c>
      <c r="F1934" t="str">
        <f>IF(FurnitureData[[#This Row],[price]]&lt;50,"Under 50",IF(FurnitureData[[#This Row],[price]]&lt;100,"50-100",IF(FurnitureData[[#This Row],[price]]&lt;200,"100-200","Over 200")))</f>
        <v>Over 200</v>
      </c>
      <c r="G1934" t="str">
        <f>IF(FurnitureData[[#This Row],[sold]]=0,"No Sales",IF(FurnitureData[[#This Row],[sold]]&lt;=10,"Low Sales",IF(FurnitureData[[#This Row],[sold]]&lt;=50,"Medium Sales","High Sales")))</f>
        <v>Low Sales</v>
      </c>
      <c r="H1934" s="1">
        <f>IF(FurnitureData[[#This Row],[price]]&gt;0,FurnitureData[[#This Row],[sold]]/FurnitureData[[#This Row],[price]],0)</f>
        <v>2.4960219649932919E-2</v>
      </c>
      <c r="I1934" s="1">
        <f>LEN(FurnitureData[[#This Row],[productTitle]])</f>
        <v>123</v>
      </c>
      <c r="J1934" s="1"/>
    </row>
    <row r="1935" spans="1:10" x14ac:dyDescent="0.3">
      <c r="A1935" s="1" t="s">
        <v>1758</v>
      </c>
      <c r="B1935" s="7">
        <v>99.86</v>
      </c>
      <c r="C1935" s="8">
        <v>1</v>
      </c>
      <c r="D1935" s="1" t="s">
        <v>5</v>
      </c>
      <c r="E1935" s="5">
        <f>FurnitureData[[#This Row],[price]]*FurnitureData[[#This Row],[sold]]</f>
        <v>99.86</v>
      </c>
      <c r="F1935" t="str">
        <f>IF(FurnitureData[[#This Row],[price]]&lt;50,"Under 50",IF(FurnitureData[[#This Row],[price]]&lt;100,"50-100",IF(FurnitureData[[#This Row],[price]]&lt;200,"100-200","Over 200")))</f>
        <v>50-100</v>
      </c>
      <c r="G1935" t="str">
        <f>IF(FurnitureData[[#This Row],[sold]]=0,"No Sales",IF(FurnitureData[[#This Row],[sold]]&lt;=10,"Low Sales",IF(FurnitureData[[#This Row],[sold]]&lt;=50,"Medium Sales","High Sales")))</f>
        <v>Low Sales</v>
      </c>
      <c r="H1935" s="1">
        <f>IF(FurnitureData[[#This Row],[price]]&gt;0,FurnitureData[[#This Row],[sold]]/FurnitureData[[#This Row],[price]],0)</f>
        <v>1.0014019627478469E-2</v>
      </c>
      <c r="I1935" s="1">
        <f>LEN(FurnitureData[[#This Row],[productTitle]])</f>
        <v>124</v>
      </c>
      <c r="J1935" s="1"/>
    </row>
    <row r="1936" spans="1:10" x14ac:dyDescent="0.3">
      <c r="A1936" s="1" t="s">
        <v>1759</v>
      </c>
      <c r="B1936" s="7">
        <v>613.66</v>
      </c>
      <c r="C1936" s="8">
        <v>2</v>
      </c>
      <c r="D1936" s="1" t="s">
        <v>5</v>
      </c>
      <c r="E1936" s="5">
        <f>FurnitureData[[#This Row],[price]]*FurnitureData[[#This Row],[sold]]</f>
        <v>1227.32</v>
      </c>
      <c r="F1936" t="str">
        <f>IF(FurnitureData[[#This Row],[price]]&lt;50,"Under 50",IF(FurnitureData[[#This Row],[price]]&lt;100,"50-100",IF(FurnitureData[[#This Row],[price]]&lt;200,"100-200","Over 200")))</f>
        <v>Over 200</v>
      </c>
      <c r="G1936" t="str">
        <f>IF(FurnitureData[[#This Row],[sold]]=0,"No Sales",IF(FurnitureData[[#This Row],[sold]]&lt;=10,"Low Sales",IF(FurnitureData[[#This Row],[sold]]&lt;=50,"Medium Sales","High Sales")))</f>
        <v>Low Sales</v>
      </c>
      <c r="H1936" s="1">
        <f>IF(FurnitureData[[#This Row],[price]]&gt;0,FurnitureData[[#This Row],[sold]]/FurnitureData[[#This Row],[price]],0)</f>
        <v>3.2591337222566243E-3</v>
      </c>
      <c r="I1936" s="1">
        <f>LEN(FurnitureData[[#This Row],[productTitle]])</f>
        <v>122</v>
      </c>
      <c r="J1936" s="1"/>
    </row>
    <row r="1937" spans="1:10" x14ac:dyDescent="0.3">
      <c r="A1937" s="1" t="s">
        <v>1760</v>
      </c>
      <c r="B1937" s="7">
        <v>172.81</v>
      </c>
      <c r="C1937" s="8">
        <v>0</v>
      </c>
      <c r="D1937" s="1" t="s">
        <v>5</v>
      </c>
      <c r="E1937" s="5">
        <f>FurnitureData[[#This Row],[price]]*FurnitureData[[#This Row],[sold]]</f>
        <v>0</v>
      </c>
      <c r="F1937" t="str">
        <f>IF(FurnitureData[[#This Row],[price]]&lt;50,"Under 50",IF(FurnitureData[[#This Row],[price]]&lt;100,"50-100",IF(FurnitureData[[#This Row],[price]]&lt;200,"100-200","Over 200")))</f>
        <v>100-200</v>
      </c>
      <c r="G1937" t="str">
        <f>IF(FurnitureData[[#This Row],[sold]]=0,"No Sales",IF(FurnitureData[[#This Row],[sold]]&lt;=10,"Low Sales",IF(FurnitureData[[#This Row],[sold]]&lt;=50,"Medium Sales","High Sales")))</f>
        <v>No Sales</v>
      </c>
      <c r="H1937" s="1">
        <f>IF(FurnitureData[[#This Row],[price]]&gt;0,FurnitureData[[#This Row],[sold]]/FurnitureData[[#This Row],[price]],0)</f>
        <v>0</v>
      </c>
      <c r="I1937" s="1">
        <f>LEN(FurnitureData[[#This Row],[productTitle]])</f>
        <v>98</v>
      </c>
      <c r="J1937" s="1"/>
    </row>
    <row r="1938" spans="1:10" x14ac:dyDescent="0.3">
      <c r="A1938" s="1" t="s">
        <v>1761</v>
      </c>
      <c r="B1938" s="7">
        <v>13.83</v>
      </c>
      <c r="C1938" s="8">
        <v>7</v>
      </c>
      <c r="D1938" s="1" t="s">
        <v>5</v>
      </c>
      <c r="E1938" s="5">
        <f>FurnitureData[[#This Row],[price]]*FurnitureData[[#This Row],[sold]]</f>
        <v>96.81</v>
      </c>
      <c r="F1938" t="str">
        <f>IF(FurnitureData[[#This Row],[price]]&lt;50,"Under 50",IF(FurnitureData[[#This Row],[price]]&lt;100,"50-100",IF(FurnitureData[[#This Row],[price]]&lt;200,"100-200","Over 200")))</f>
        <v>Under 50</v>
      </c>
      <c r="G1938" t="str">
        <f>IF(FurnitureData[[#This Row],[sold]]=0,"No Sales",IF(FurnitureData[[#This Row],[sold]]&lt;=10,"Low Sales",IF(FurnitureData[[#This Row],[sold]]&lt;=50,"Medium Sales","High Sales")))</f>
        <v>Low Sales</v>
      </c>
      <c r="H1938" s="1">
        <f>IF(FurnitureData[[#This Row],[price]]&gt;0,FurnitureData[[#This Row],[sold]]/FurnitureData[[#This Row],[price]],0)</f>
        <v>0.50614605929139556</v>
      </c>
      <c r="I1938" s="1">
        <f>LEN(FurnitureData[[#This Row],[productTitle]])</f>
        <v>120</v>
      </c>
      <c r="J1938" s="1"/>
    </row>
    <row r="1939" spans="1:10" x14ac:dyDescent="0.3">
      <c r="A1939" s="1" t="s">
        <v>1762</v>
      </c>
      <c r="B1939" s="7">
        <v>25.48</v>
      </c>
      <c r="C1939" s="8">
        <v>57</v>
      </c>
      <c r="D1939" s="1" t="s">
        <v>5</v>
      </c>
      <c r="E1939" s="5">
        <f>FurnitureData[[#This Row],[price]]*FurnitureData[[#This Row],[sold]]</f>
        <v>1452.3600000000001</v>
      </c>
      <c r="F1939" t="str">
        <f>IF(FurnitureData[[#This Row],[price]]&lt;50,"Under 50",IF(FurnitureData[[#This Row],[price]]&lt;100,"50-100",IF(FurnitureData[[#This Row],[price]]&lt;200,"100-200","Over 200")))</f>
        <v>Under 50</v>
      </c>
      <c r="G1939" t="str">
        <f>IF(FurnitureData[[#This Row],[sold]]=0,"No Sales",IF(FurnitureData[[#This Row],[sold]]&lt;=10,"Low Sales",IF(FurnitureData[[#This Row],[sold]]&lt;=50,"Medium Sales","High Sales")))</f>
        <v>High Sales</v>
      </c>
      <c r="H1939" s="1">
        <f>IF(FurnitureData[[#This Row],[price]]&gt;0,FurnitureData[[#This Row],[sold]]/FurnitureData[[#This Row],[price]],0)</f>
        <v>2.2370486656200943</v>
      </c>
      <c r="I1939" s="1">
        <f>LEN(FurnitureData[[#This Row],[productTitle]])</f>
        <v>116</v>
      </c>
      <c r="J1939" s="1"/>
    </row>
    <row r="1940" spans="1:10" x14ac:dyDescent="0.3">
      <c r="A1940" s="1" t="s">
        <v>1763</v>
      </c>
      <c r="B1940" s="7">
        <v>232.83</v>
      </c>
      <c r="C1940" s="8">
        <v>5</v>
      </c>
      <c r="D1940" s="1" t="s">
        <v>5</v>
      </c>
      <c r="E1940" s="5">
        <f>FurnitureData[[#This Row],[price]]*FurnitureData[[#This Row],[sold]]</f>
        <v>1164.1500000000001</v>
      </c>
      <c r="F1940" t="str">
        <f>IF(FurnitureData[[#This Row],[price]]&lt;50,"Under 50",IF(FurnitureData[[#This Row],[price]]&lt;100,"50-100",IF(FurnitureData[[#This Row],[price]]&lt;200,"100-200","Over 200")))</f>
        <v>Over 200</v>
      </c>
      <c r="G1940" t="str">
        <f>IF(FurnitureData[[#This Row],[sold]]=0,"No Sales",IF(FurnitureData[[#This Row],[sold]]&lt;=10,"Low Sales",IF(FurnitureData[[#This Row],[sold]]&lt;=50,"Medium Sales","High Sales")))</f>
        <v>Low Sales</v>
      </c>
      <c r="H1940" s="1">
        <f>IF(FurnitureData[[#This Row],[price]]&gt;0,FurnitureData[[#This Row],[sold]]/FurnitureData[[#This Row],[price]],0)</f>
        <v>2.1474895846755142E-2</v>
      </c>
      <c r="I1940" s="1">
        <f>LEN(FurnitureData[[#This Row],[productTitle]])</f>
        <v>122</v>
      </c>
      <c r="J1940" s="1"/>
    </row>
    <row r="1941" spans="1:10" x14ac:dyDescent="0.3">
      <c r="A1941" s="1" t="s">
        <v>1764</v>
      </c>
      <c r="B1941" s="7">
        <v>391.61</v>
      </c>
      <c r="C1941" s="8">
        <v>5</v>
      </c>
      <c r="D1941" s="1" t="s">
        <v>5</v>
      </c>
      <c r="E1941" s="5">
        <f>FurnitureData[[#This Row],[price]]*FurnitureData[[#This Row],[sold]]</f>
        <v>1958.0500000000002</v>
      </c>
      <c r="F1941" t="str">
        <f>IF(FurnitureData[[#This Row],[price]]&lt;50,"Under 50",IF(FurnitureData[[#This Row],[price]]&lt;100,"50-100",IF(FurnitureData[[#This Row],[price]]&lt;200,"100-200","Over 200")))</f>
        <v>Over 200</v>
      </c>
      <c r="G1941" t="str">
        <f>IF(FurnitureData[[#This Row],[sold]]=0,"No Sales",IF(FurnitureData[[#This Row],[sold]]&lt;=10,"Low Sales",IF(FurnitureData[[#This Row],[sold]]&lt;=50,"Medium Sales","High Sales")))</f>
        <v>Low Sales</v>
      </c>
      <c r="H1941" s="1">
        <f>IF(FurnitureData[[#This Row],[price]]&gt;0,FurnitureData[[#This Row],[sold]]/FurnitureData[[#This Row],[price]],0)</f>
        <v>1.2767804703659253E-2</v>
      </c>
      <c r="I1941" s="1">
        <f>LEN(FurnitureData[[#This Row],[productTitle]])</f>
        <v>117</v>
      </c>
      <c r="J1941" s="1"/>
    </row>
    <row r="1942" spans="1:10" x14ac:dyDescent="0.3">
      <c r="A1942" s="1" t="s">
        <v>1117</v>
      </c>
      <c r="B1942" s="7">
        <v>34.85</v>
      </c>
      <c r="C1942" s="8">
        <v>2</v>
      </c>
      <c r="D1942" s="1" t="s">
        <v>5</v>
      </c>
      <c r="E1942" s="5">
        <f>FurnitureData[[#This Row],[price]]*FurnitureData[[#This Row],[sold]]</f>
        <v>69.7</v>
      </c>
      <c r="F1942" t="str">
        <f>IF(FurnitureData[[#This Row],[price]]&lt;50,"Under 50",IF(FurnitureData[[#This Row],[price]]&lt;100,"50-100",IF(FurnitureData[[#This Row],[price]]&lt;200,"100-200","Over 200")))</f>
        <v>Under 50</v>
      </c>
      <c r="G1942" t="str">
        <f>IF(FurnitureData[[#This Row],[sold]]=0,"No Sales",IF(FurnitureData[[#This Row],[sold]]&lt;=10,"Low Sales",IF(FurnitureData[[#This Row],[sold]]&lt;=50,"Medium Sales","High Sales")))</f>
        <v>Low Sales</v>
      </c>
      <c r="H1942" s="1">
        <f>IF(FurnitureData[[#This Row],[price]]&gt;0,FurnitureData[[#This Row],[sold]]/FurnitureData[[#This Row],[price]],0)</f>
        <v>5.7388809182209469E-2</v>
      </c>
      <c r="I1942" s="1">
        <f>LEN(FurnitureData[[#This Row],[productTitle]])</f>
        <v>110</v>
      </c>
      <c r="J1942" s="1"/>
    </row>
    <row r="1943" spans="1:10" x14ac:dyDescent="0.3">
      <c r="A1943" s="1" t="s">
        <v>1655</v>
      </c>
      <c r="B1943" s="7">
        <v>246.12</v>
      </c>
      <c r="C1943" s="8">
        <v>1</v>
      </c>
      <c r="D1943" s="1" t="s">
        <v>5</v>
      </c>
      <c r="E1943" s="5">
        <f>FurnitureData[[#This Row],[price]]*FurnitureData[[#This Row],[sold]]</f>
        <v>246.12</v>
      </c>
      <c r="F1943" t="str">
        <f>IF(FurnitureData[[#This Row],[price]]&lt;50,"Under 50",IF(FurnitureData[[#This Row],[price]]&lt;100,"50-100",IF(FurnitureData[[#This Row],[price]]&lt;200,"100-200","Over 200")))</f>
        <v>Over 200</v>
      </c>
      <c r="G1943" t="str">
        <f>IF(FurnitureData[[#This Row],[sold]]=0,"No Sales",IF(FurnitureData[[#This Row],[sold]]&lt;=10,"Low Sales",IF(FurnitureData[[#This Row],[sold]]&lt;=50,"Medium Sales","High Sales")))</f>
        <v>Low Sales</v>
      </c>
      <c r="H1943" s="1">
        <f>IF(FurnitureData[[#This Row],[price]]&gt;0,FurnitureData[[#This Row],[sold]]/FurnitureData[[#This Row],[price]],0)</f>
        <v>4.0630586705672029E-3</v>
      </c>
      <c r="I1943" s="1">
        <f>LEN(FurnitureData[[#This Row],[productTitle]])</f>
        <v>113</v>
      </c>
      <c r="J1943" s="1"/>
    </row>
    <row r="1944" spans="1:10" x14ac:dyDescent="0.3">
      <c r="A1944" s="1" t="s">
        <v>1765</v>
      </c>
      <c r="B1944" s="7">
        <v>459.6</v>
      </c>
      <c r="C1944" s="8">
        <v>1</v>
      </c>
      <c r="D1944" s="1" t="s">
        <v>5</v>
      </c>
      <c r="E1944" s="5">
        <f>FurnitureData[[#This Row],[price]]*FurnitureData[[#This Row],[sold]]</f>
        <v>459.6</v>
      </c>
      <c r="F1944" t="str">
        <f>IF(FurnitureData[[#This Row],[price]]&lt;50,"Under 50",IF(FurnitureData[[#This Row],[price]]&lt;100,"50-100",IF(FurnitureData[[#This Row],[price]]&lt;200,"100-200","Over 200")))</f>
        <v>Over 200</v>
      </c>
      <c r="G1944" t="str">
        <f>IF(FurnitureData[[#This Row],[sold]]=0,"No Sales",IF(FurnitureData[[#This Row],[sold]]&lt;=10,"Low Sales",IF(FurnitureData[[#This Row],[sold]]&lt;=50,"Medium Sales","High Sales")))</f>
        <v>Low Sales</v>
      </c>
      <c r="H1944" s="1">
        <f>IF(FurnitureData[[#This Row],[price]]&gt;0,FurnitureData[[#This Row],[sold]]/FurnitureData[[#This Row],[price]],0)</f>
        <v>2.1758050478677109E-3</v>
      </c>
      <c r="I1944" s="1">
        <f>LEN(FurnitureData[[#This Row],[productTitle]])</f>
        <v>108</v>
      </c>
      <c r="J1944" s="1"/>
    </row>
    <row r="1945" spans="1:10" x14ac:dyDescent="0.3">
      <c r="A1945" s="1" t="s">
        <v>1766</v>
      </c>
      <c r="B1945" s="7">
        <v>121.15</v>
      </c>
      <c r="C1945" s="8">
        <v>1</v>
      </c>
      <c r="D1945" s="1" t="s">
        <v>5</v>
      </c>
      <c r="E1945" s="5">
        <f>FurnitureData[[#This Row],[price]]*FurnitureData[[#This Row],[sold]]</f>
        <v>121.15</v>
      </c>
      <c r="F1945" t="str">
        <f>IF(FurnitureData[[#This Row],[price]]&lt;50,"Under 50",IF(FurnitureData[[#This Row],[price]]&lt;100,"50-100",IF(FurnitureData[[#This Row],[price]]&lt;200,"100-200","Over 200")))</f>
        <v>100-200</v>
      </c>
      <c r="G1945" t="str">
        <f>IF(FurnitureData[[#This Row],[sold]]=0,"No Sales",IF(FurnitureData[[#This Row],[sold]]&lt;=10,"Low Sales",IF(FurnitureData[[#This Row],[sold]]&lt;=50,"Medium Sales","High Sales")))</f>
        <v>Low Sales</v>
      </c>
      <c r="H1945" s="1">
        <f>IF(FurnitureData[[#This Row],[price]]&gt;0,FurnitureData[[#This Row],[sold]]/FurnitureData[[#This Row],[price]],0)</f>
        <v>8.2542302930251749E-3</v>
      </c>
      <c r="I1945" s="1">
        <f>LEN(FurnitureData[[#This Row],[productTitle]])</f>
        <v>116</v>
      </c>
      <c r="J1945" s="1"/>
    </row>
    <row r="1946" spans="1:10" x14ac:dyDescent="0.3">
      <c r="A1946" s="1" t="s">
        <v>1254</v>
      </c>
      <c r="B1946" s="7">
        <v>207.55</v>
      </c>
      <c r="C1946" s="8">
        <v>0</v>
      </c>
      <c r="D1946" s="1" t="s">
        <v>5</v>
      </c>
      <c r="E1946" s="5">
        <f>FurnitureData[[#This Row],[price]]*FurnitureData[[#This Row],[sold]]</f>
        <v>0</v>
      </c>
      <c r="F1946" t="str">
        <f>IF(FurnitureData[[#This Row],[price]]&lt;50,"Under 50",IF(FurnitureData[[#This Row],[price]]&lt;100,"50-100",IF(FurnitureData[[#This Row],[price]]&lt;200,"100-200","Over 200")))</f>
        <v>Over 200</v>
      </c>
      <c r="G1946" t="str">
        <f>IF(FurnitureData[[#This Row],[sold]]=0,"No Sales",IF(FurnitureData[[#This Row],[sold]]&lt;=10,"Low Sales",IF(FurnitureData[[#This Row],[sold]]&lt;=50,"Medium Sales","High Sales")))</f>
        <v>No Sales</v>
      </c>
      <c r="H1946" s="1">
        <f>IF(FurnitureData[[#This Row],[price]]&gt;0,FurnitureData[[#This Row],[sold]]/FurnitureData[[#This Row],[price]],0)</f>
        <v>0</v>
      </c>
      <c r="I1946" s="1">
        <f>LEN(FurnitureData[[#This Row],[productTitle]])</f>
        <v>126</v>
      </c>
      <c r="J1946" s="1"/>
    </row>
    <row r="1947" spans="1:10" x14ac:dyDescent="0.3">
      <c r="A1947" s="1" t="s">
        <v>1767</v>
      </c>
      <c r="B1947" s="7">
        <v>12.04</v>
      </c>
      <c r="C1947" s="8">
        <v>11</v>
      </c>
      <c r="D1947" s="1" t="s">
        <v>1896</v>
      </c>
      <c r="E1947" s="5">
        <f>FurnitureData[[#This Row],[price]]*FurnitureData[[#This Row],[sold]]</f>
        <v>132.44</v>
      </c>
      <c r="F1947" t="str">
        <f>IF(FurnitureData[[#This Row],[price]]&lt;50,"Under 50",IF(FurnitureData[[#This Row],[price]]&lt;100,"50-100",IF(FurnitureData[[#This Row],[price]]&lt;200,"100-200","Over 200")))</f>
        <v>Under 50</v>
      </c>
      <c r="G1947" t="str">
        <f>IF(FurnitureData[[#This Row],[sold]]=0,"No Sales",IF(FurnitureData[[#This Row],[sold]]&lt;=10,"Low Sales",IF(FurnitureData[[#This Row],[sold]]&lt;=50,"Medium Sales","High Sales")))</f>
        <v>Medium Sales</v>
      </c>
      <c r="H1947" s="1">
        <f>IF(FurnitureData[[#This Row],[price]]&gt;0,FurnitureData[[#This Row],[sold]]/FurnitureData[[#This Row],[price]],0)</f>
        <v>0.91362126245847186</v>
      </c>
      <c r="I1947" s="1">
        <f>LEN(FurnitureData[[#This Row],[productTitle]])</f>
        <v>112</v>
      </c>
      <c r="J1947" s="1"/>
    </row>
    <row r="1948" spans="1:10" x14ac:dyDescent="0.3">
      <c r="A1948" s="1" t="s">
        <v>1344</v>
      </c>
      <c r="B1948" s="7">
        <v>163.92</v>
      </c>
      <c r="C1948" s="8">
        <v>2</v>
      </c>
      <c r="D1948" s="1" t="s">
        <v>5</v>
      </c>
      <c r="E1948" s="5">
        <f>FurnitureData[[#This Row],[price]]*FurnitureData[[#This Row],[sold]]</f>
        <v>327.84</v>
      </c>
      <c r="F1948" t="str">
        <f>IF(FurnitureData[[#This Row],[price]]&lt;50,"Under 50",IF(FurnitureData[[#This Row],[price]]&lt;100,"50-100",IF(FurnitureData[[#This Row],[price]]&lt;200,"100-200","Over 200")))</f>
        <v>100-200</v>
      </c>
      <c r="G1948" t="str">
        <f>IF(FurnitureData[[#This Row],[sold]]=0,"No Sales",IF(FurnitureData[[#This Row],[sold]]&lt;=10,"Low Sales",IF(FurnitureData[[#This Row],[sold]]&lt;=50,"Medium Sales","High Sales")))</f>
        <v>Low Sales</v>
      </c>
      <c r="H1948" s="1">
        <f>IF(FurnitureData[[#This Row],[price]]&gt;0,FurnitureData[[#This Row],[sold]]/FurnitureData[[#This Row],[price]],0)</f>
        <v>1.2201073694485115E-2</v>
      </c>
      <c r="I1948" s="1">
        <f>LEN(FurnitureData[[#This Row],[productTitle]])</f>
        <v>122</v>
      </c>
      <c r="J1948" s="1"/>
    </row>
    <row r="1949" spans="1:10" x14ac:dyDescent="0.3">
      <c r="A1949" s="1" t="s">
        <v>1768</v>
      </c>
      <c r="B1949" s="7">
        <v>101.32</v>
      </c>
      <c r="C1949" s="8">
        <v>1</v>
      </c>
      <c r="D1949" s="1" t="s">
        <v>5</v>
      </c>
      <c r="E1949" s="5">
        <f>FurnitureData[[#This Row],[price]]*FurnitureData[[#This Row],[sold]]</f>
        <v>101.32</v>
      </c>
      <c r="F1949" t="str">
        <f>IF(FurnitureData[[#This Row],[price]]&lt;50,"Under 50",IF(FurnitureData[[#This Row],[price]]&lt;100,"50-100",IF(FurnitureData[[#This Row],[price]]&lt;200,"100-200","Over 200")))</f>
        <v>100-200</v>
      </c>
      <c r="G1949" t="str">
        <f>IF(FurnitureData[[#This Row],[sold]]=0,"No Sales",IF(FurnitureData[[#This Row],[sold]]&lt;=10,"Low Sales",IF(FurnitureData[[#This Row],[sold]]&lt;=50,"Medium Sales","High Sales")))</f>
        <v>Low Sales</v>
      </c>
      <c r="H1949" s="1">
        <f>IF(FurnitureData[[#This Row],[price]]&gt;0,FurnitureData[[#This Row],[sold]]/FurnitureData[[#This Row],[price]],0)</f>
        <v>9.8697196999605226E-3</v>
      </c>
      <c r="I1949" s="1">
        <f>LEN(FurnitureData[[#This Row],[productTitle]])</f>
        <v>118</v>
      </c>
      <c r="J1949" s="1"/>
    </row>
    <row r="1950" spans="1:10" x14ac:dyDescent="0.3">
      <c r="A1950" s="1" t="s">
        <v>1081</v>
      </c>
      <c r="B1950" s="7">
        <v>102.02</v>
      </c>
      <c r="C1950" s="8">
        <v>1</v>
      </c>
      <c r="D1950" s="1" t="s">
        <v>5</v>
      </c>
      <c r="E1950" s="5">
        <f>FurnitureData[[#This Row],[price]]*FurnitureData[[#This Row],[sold]]</f>
        <v>102.02</v>
      </c>
      <c r="F1950" t="str">
        <f>IF(FurnitureData[[#This Row],[price]]&lt;50,"Under 50",IF(FurnitureData[[#This Row],[price]]&lt;100,"50-100",IF(FurnitureData[[#This Row],[price]]&lt;200,"100-200","Over 200")))</f>
        <v>100-200</v>
      </c>
      <c r="G1950" t="str">
        <f>IF(FurnitureData[[#This Row],[sold]]=0,"No Sales",IF(FurnitureData[[#This Row],[sold]]&lt;=10,"Low Sales",IF(FurnitureData[[#This Row],[sold]]&lt;=50,"Medium Sales","High Sales")))</f>
        <v>Low Sales</v>
      </c>
      <c r="H1950" s="1">
        <f>IF(FurnitureData[[#This Row],[price]]&gt;0,FurnitureData[[#This Row],[sold]]/FurnitureData[[#This Row],[price]],0)</f>
        <v>9.8019996079200169E-3</v>
      </c>
      <c r="I1950" s="1">
        <f>LEN(FurnitureData[[#This Row],[productTitle]])</f>
        <v>125</v>
      </c>
      <c r="J1950" s="1"/>
    </row>
    <row r="1951" spans="1:10" x14ac:dyDescent="0.3">
      <c r="A1951" s="1" t="s">
        <v>1769</v>
      </c>
      <c r="B1951" s="7">
        <v>4.26</v>
      </c>
      <c r="C1951" s="8">
        <v>0</v>
      </c>
      <c r="D1951" s="1" t="s">
        <v>1897</v>
      </c>
      <c r="E1951" s="5">
        <f>FurnitureData[[#This Row],[price]]*FurnitureData[[#This Row],[sold]]</f>
        <v>0</v>
      </c>
      <c r="F1951" t="str">
        <f>IF(FurnitureData[[#This Row],[price]]&lt;50,"Under 50",IF(FurnitureData[[#This Row],[price]]&lt;100,"50-100",IF(FurnitureData[[#This Row],[price]]&lt;200,"100-200","Over 200")))</f>
        <v>Under 50</v>
      </c>
      <c r="G1951" t="str">
        <f>IF(FurnitureData[[#This Row],[sold]]=0,"No Sales",IF(FurnitureData[[#This Row],[sold]]&lt;=10,"Low Sales",IF(FurnitureData[[#This Row],[sold]]&lt;=50,"Medium Sales","High Sales")))</f>
        <v>No Sales</v>
      </c>
      <c r="H1951" s="1">
        <f>IF(FurnitureData[[#This Row],[price]]&gt;0,FurnitureData[[#This Row],[sold]]/FurnitureData[[#This Row],[price]],0)</f>
        <v>0</v>
      </c>
      <c r="I1951" s="1">
        <f>LEN(FurnitureData[[#This Row],[productTitle]])</f>
        <v>127</v>
      </c>
      <c r="J1951" s="1"/>
    </row>
    <row r="1952" spans="1:10" x14ac:dyDescent="0.3">
      <c r="A1952" s="1" t="s">
        <v>1770</v>
      </c>
      <c r="B1952" s="7">
        <v>192.8</v>
      </c>
      <c r="C1952" s="8">
        <v>0</v>
      </c>
      <c r="D1952" s="1" t="s">
        <v>5</v>
      </c>
      <c r="E1952" s="5">
        <f>FurnitureData[[#This Row],[price]]*FurnitureData[[#This Row],[sold]]</f>
        <v>0</v>
      </c>
      <c r="F1952" t="str">
        <f>IF(FurnitureData[[#This Row],[price]]&lt;50,"Under 50",IF(FurnitureData[[#This Row],[price]]&lt;100,"50-100",IF(FurnitureData[[#This Row],[price]]&lt;200,"100-200","Over 200")))</f>
        <v>100-200</v>
      </c>
      <c r="G1952" t="str">
        <f>IF(FurnitureData[[#This Row],[sold]]=0,"No Sales",IF(FurnitureData[[#This Row],[sold]]&lt;=10,"Low Sales",IF(FurnitureData[[#This Row],[sold]]&lt;=50,"Medium Sales","High Sales")))</f>
        <v>No Sales</v>
      </c>
      <c r="H1952" s="1">
        <f>IF(FurnitureData[[#This Row],[price]]&gt;0,FurnitureData[[#This Row],[sold]]/FurnitureData[[#This Row],[price]],0)</f>
        <v>0</v>
      </c>
      <c r="I1952" s="1">
        <f>LEN(FurnitureData[[#This Row],[productTitle]])</f>
        <v>88</v>
      </c>
      <c r="J1952" s="1"/>
    </row>
    <row r="1953" spans="1:10" x14ac:dyDescent="0.3">
      <c r="A1953" s="1" t="s">
        <v>1035</v>
      </c>
      <c r="B1953" s="7">
        <v>255.02</v>
      </c>
      <c r="C1953" s="8">
        <v>5</v>
      </c>
      <c r="D1953" s="1" t="s">
        <v>5</v>
      </c>
      <c r="E1953" s="5">
        <f>FurnitureData[[#This Row],[price]]*FurnitureData[[#This Row],[sold]]</f>
        <v>1275.1000000000001</v>
      </c>
      <c r="F1953" t="str">
        <f>IF(FurnitureData[[#This Row],[price]]&lt;50,"Under 50",IF(FurnitureData[[#This Row],[price]]&lt;100,"50-100",IF(FurnitureData[[#This Row],[price]]&lt;200,"100-200","Over 200")))</f>
        <v>Over 200</v>
      </c>
      <c r="G1953" t="str">
        <f>IF(FurnitureData[[#This Row],[sold]]=0,"No Sales",IF(FurnitureData[[#This Row],[sold]]&lt;=10,"Low Sales",IF(FurnitureData[[#This Row],[sold]]&lt;=50,"Medium Sales","High Sales")))</f>
        <v>Low Sales</v>
      </c>
      <c r="H1953" s="1">
        <f>IF(FurnitureData[[#This Row],[price]]&gt;0,FurnitureData[[#This Row],[sold]]/FurnitureData[[#This Row],[price]],0)</f>
        <v>1.960630538781272E-2</v>
      </c>
      <c r="I1953" s="1">
        <f>LEN(FurnitureData[[#This Row],[productTitle]])</f>
        <v>123</v>
      </c>
      <c r="J1953" s="1"/>
    </row>
    <row r="1954" spans="1:10" x14ac:dyDescent="0.3">
      <c r="A1954" s="1" t="s">
        <v>1771</v>
      </c>
      <c r="B1954" s="7">
        <v>75.67</v>
      </c>
      <c r="C1954" s="8">
        <v>14</v>
      </c>
      <c r="D1954" s="1" t="s">
        <v>5</v>
      </c>
      <c r="E1954" s="5">
        <f>FurnitureData[[#This Row],[price]]*FurnitureData[[#This Row],[sold]]</f>
        <v>1059.3800000000001</v>
      </c>
      <c r="F1954" t="str">
        <f>IF(FurnitureData[[#This Row],[price]]&lt;50,"Under 50",IF(FurnitureData[[#This Row],[price]]&lt;100,"50-100",IF(FurnitureData[[#This Row],[price]]&lt;200,"100-200","Over 200")))</f>
        <v>50-100</v>
      </c>
      <c r="G1954" t="str">
        <f>IF(FurnitureData[[#This Row],[sold]]=0,"No Sales",IF(FurnitureData[[#This Row],[sold]]&lt;=10,"Low Sales",IF(FurnitureData[[#This Row],[sold]]&lt;=50,"Medium Sales","High Sales")))</f>
        <v>Medium Sales</v>
      </c>
      <c r="H1954" s="1">
        <f>IF(FurnitureData[[#This Row],[price]]&gt;0,FurnitureData[[#This Row],[sold]]/FurnitureData[[#This Row],[price]],0)</f>
        <v>0.18501387604070305</v>
      </c>
      <c r="I1954" s="1">
        <f>LEN(FurnitureData[[#This Row],[productTitle]])</f>
        <v>97</v>
      </c>
      <c r="J1954" s="1"/>
    </row>
    <row r="1955" spans="1:10" x14ac:dyDescent="0.3">
      <c r="A1955" s="1" t="s">
        <v>1772</v>
      </c>
      <c r="B1955" s="7">
        <v>9.3699999999999992</v>
      </c>
      <c r="C1955" s="8">
        <v>4</v>
      </c>
      <c r="D1955" s="1" t="s">
        <v>1837</v>
      </c>
      <c r="E1955" s="5">
        <f>FurnitureData[[#This Row],[price]]*FurnitureData[[#This Row],[sold]]</f>
        <v>37.479999999999997</v>
      </c>
      <c r="F1955" t="str">
        <f>IF(FurnitureData[[#This Row],[price]]&lt;50,"Under 50",IF(FurnitureData[[#This Row],[price]]&lt;100,"50-100",IF(FurnitureData[[#This Row],[price]]&lt;200,"100-200","Over 200")))</f>
        <v>Under 50</v>
      </c>
      <c r="G1955" t="str">
        <f>IF(FurnitureData[[#This Row],[sold]]=0,"No Sales",IF(FurnitureData[[#This Row],[sold]]&lt;=10,"Low Sales",IF(FurnitureData[[#This Row],[sold]]&lt;=50,"Medium Sales","High Sales")))</f>
        <v>Low Sales</v>
      </c>
      <c r="H1955" s="1">
        <f>IF(FurnitureData[[#This Row],[price]]&gt;0,FurnitureData[[#This Row],[sold]]/FurnitureData[[#This Row],[price]],0)</f>
        <v>0.42689434364994666</v>
      </c>
      <c r="I1955" s="1">
        <f>LEN(FurnitureData[[#This Row],[productTitle]])</f>
        <v>123</v>
      </c>
      <c r="J1955" s="1"/>
    </row>
    <row r="1956" spans="1:10" x14ac:dyDescent="0.3">
      <c r="A1956" s="1" t="s">
        <v>1773</v>
      </c>
      <c r="B1956" s="7">
        <v>88.02</v>
      </c>
      <c r="C1956" s="8">
        <v>1</v>
      </c>
      <c r="D1956" s="1" t="s">
        <v>5</v>
      </c>
      <c r="E1956" s="5">
        <f>FurnitureData[[#This Row],[price]]*FurnitureData[[#This Row],[sold]]</f>
        <v>88.02</v>
      </c>
      <c r="F1956" t="str">
        <f>IF(FurnitureData[[#This Row],[price]]&lt;50,"Under 50",IF(FurnitureData[[#This Row],[price]]&lt;100,"50-100",IF(FurnitureData[[#This Row],[price]]&lt;200,"100-200","Over 200")))</f>
        <v>50-100</v>
      </c>
      <c r="G1956" t="str">
        <f>IF(FurnitureData[[#This Row],[sold]]=0,"No Sales",IF(FurnitureData[[#This Row],[sold]]&lt;=10,"Low Sales",IF(FurnitureData[[#This Row],[sold]]&lt;=50,"Medium Sales","High Sales")))</f>
        <v>Low Sales</v>
      </c>
      <c r="H1956" s="1">
        <f>IF(FurnitureData[[#This Row],[price]]&gt;0,FurnitureData[[#This Row],[sold]]/FurnitureData[[#This Row],[price]],0)</f>
        <v>1.1361054305839582E-2</v>
      </c>
      <c r="I1956" s="1">
        <f>LEN(FurnitureData[[#This Row],[productTitle]])</f>
        <v>101</v>
      </c>
      <c r="J1956" s="1"/>
    </row>
    <row r="1957" spans="1:10" x14ac:dyDescent="0.3">
      <c r="A1957" s="1" t="s">
        <v>756</v>
      </c>
      <c r="B1957" s="7">
        <v>188.67</v>
      </c>
      <c r="C1957" s="8">
        <v>11</v>
      </c>
      <c r="D1957" s="1" t="s">
        <v>5</v>
      </c>
      <c r="E1957" s="5">
        <f>FurnitureData[[#This Row],[price]]*FurnitureData[[#This Row],[sold]]</f>
        <v>2075.37</v>
      </c>
      <c r="F1957" t="str">
        <f>IF(FurnitureData[[#This Row],[price]]&lt;50,"Under 50",IF(FurnitureData[[#This Row],[price]]&lt;100,"50-100",IF(FurnitureData[[#This Row],[price]]&lt;200,"100-200","Over 200")))</f>
        <v>100-200</v>
      </c>
      <c r="G1957" t="str">
        <f>IF(FurnitureData[[#This Row],[sold]]=0,"No Sales",IF(FurnitureData[[#This Row],[sold]]&lt;=10,"Low Sales",IF(FurnitureData[[#This Row],[sold]]&lt;=50,"Medium Sales","High Sales")))</f>
        <v>Medium Sales</v>
      </c>
      <c r="H1957" s="1">
        <f>IF(FurnitureData[[#This Row],[price]]&gt;0,FurnitureData[[#This Row],[sold]]/FurnitureData[[#This Row],[price]],0)</f>
        <v>5.8302856839985165E-2</v>
      </c>
      <c r="I1957" s="1">
        <f>LEN(FurnitureData[[#This Row],[productTitle]])</f>
        <v>123</v>
      </c>
      <c r="J1957" s="1"/>
    </row>
    <row r="1958" spans="1:10" x14ac:dyDescent="0.3">
      <c r="A1958" s="1" t="s">
        <v>1774</v>
      </c>
      <c r="B1958" s="7">
        <v>144.44</v>
      </c>
      <c r="C1958" s="8">
        <v>0</v>
      </c>
      <c r="D1958" s="1" t="s">
        <v>1898</v>
      </c>
      <c r="E1958" s="5">
        <f>FurnitureData[[#This Row],[price]]*FurnitureData[[#This Row],[sold]]</f>
        <v>0</v>
      </c>
      <c r="F1958" t="str">
        <f>IF(FurnitureData[[#This Row],[price]]&lt;50,"Under 50",IF(FurnitureData[[#This Row],[price]]&lt;100,"50-100",IF(FurnitureData[[#This Row],[price]]&lt;200,"100-200","Over 200")))</f>
        <v>100-200</v>
      </c>
      <c r="G1958" t="str">
        <f>IF(FurnitureData[[#This Row],[sold]]=0,"No Sales",IF(FurnitureData[[#This Row],[sold]]&lt;=10,"Low Sales",IF(FurnitureData[[#This Row],[sold]]&lt;=50,"Medium Sales","High Sales")))</f>
        <v>No Sales</v>
      </c>
      <c r="H1958" s="1">
        <f>IF(FurnitureData[[#This Row],[price]]&gt;0,FurnitureData[[#This Row],[sold]]/FurnitureData[[#This Row],[price]],0)</f>
        <v>0</v>
      </c>
      <c r="I1958" s="1">
        <f>LEN(FurnitureData[[#This Row],[productTitle]])</f>
        <v>120</v>
      </c>
      <c r="J1958" s="1"/>
    </row>
    <row r="1959" spans="1:10" x14ac:dyDescent="0.3">
      <c r="A1959" s="1" t="s">
        <v>1011</v>
      </c>
      <c r="B1959" s="7">
        <v>141.96</v>
      </c>
      <c r="C1959" s="8">
        <v>2</v>
      </c>
      <c r="D1959" s="1" t="s">
        <v>5</v>
      </c>
      <c r="E1959" s="5">
        <f>FurnitureData[[#This Row],[price]]*FurnitureData[[#This Row],[sold]]</f>
        <v>283.92</v>
      </c>
      <c r="F1959" t="str">
        <f>IF(FurnitureData[[#This Row],[price]]&lt;50,"Under 50",IF(FurnitureData[[#This Row],[price]]&lt;100,"50-100",IF(FurnitureData[[#This Row],[price]]&lt;200,"100-200","Over 200")))</f>
        <v>100-200</v>
      </c>
      <c r="G1959" t="str">
        <f>IF(FurnitureData[[#This Row],[sold]]=0,"No Sales",IF(FurnitureData[[#This Row],[sold]]&lt;=10,"Low Sales",IF(FurnitureData[[#This Row],[sold]]&lt;=50,"Medium Sales","High Sales")))</f>
        <v>Low Sales</v>
      </c>
      <c r="H1959" s="1">
        <f>IF(FurnitureData[[#This Row],[price]]&gt;0,FurnitureData[[#This Row],[sold]]/FurnitureData[[#This Row],[price]],0)</f>
        <v>1.4088475626937165E-2</v>
      </c>
      <c r="I1959" s="1">
        <f>LEN(FurnitureData[[#This Row],[productTitle]])</f>
        <v>103</v>
      </c>
      <c r="J1959" s="1"/>
    </row>
    <row r="1960" spans="1:10" x14ac:dyDescent="0.3">
      <c r="A1960" s="1" t="s">
        <v>96</v>
      </c>
      <c r="B1960" s="7">
        <v>297.24</v>
      </c>
      <c r="C1960" s="8">
        <v>1</v>
      </c>
      <c r="D1960" s="1" t="s">
        <v>5</v>
      </c>
      <c r="E1960" s="5">
        <f>FurnitureData[[#This Row],[price]]*FurnitureData[[#This Row],[sold]]</f>
        <v>297.24</v>
      </c>
      <c r="F1960" t="str">
        <f>IF(FurnitureData[[#This Row],[price]]&lt;50,"Under 50",IF(FurnitureData[[#This Row],[price]]&lt;100,"50-100",IF(FurnitureData[[#This Row],[price]]&lt;200,"100-200","Over 200")))</f>
        <v>Over 200</v>
      </c>
      <c r="G1960" t="str">
        <f>IF(FurnitureData[[#This Row],[sold]]=0,"No Sales",IF(FurnitureData[[#This Row],[sold]]&lt;=10,"Low Sales",IF(FurnitureData[[#This Row],[sold]]&lt;=50,"Medium Sales","High Sales")))</f>
        <v>Low Sales</v>
      </c>
      <c r="H1960" s="1">
        <f>IF(FurnitureData[[#This Row],[price]]&gt;0,FurnitureData[[#This Row],[sold]]/FurnitureData[[#This Row],[price]],0)</f>
        <v>3.3642847530614989E-3</v>
      </c>
      <c r="I1960" s="1">
        <f>LEN(FurnitureData[[#This Row],[productTitle]])</f>
        <v>113</v>
      </c>
      <c r="J1960" s="1"/>
    </row>
    <row r="1961" spans="1:10" x14ac:dyDescent="0.3">
      <c r="A1961" s="1" t="s">
        <v>1611</v>
      </c>
      <c r="B1961" s="7">
        <v>59.43</v>
      </c>
      <c r="C1961" s="8">
        <v>3</v>
      </c>
      <c r="D1961" s="1" t="s">
        <v>5</v>
      </c>
      <c r="E1961" s="5">
        <f>FurnitureData[[#This Row],[price]]*FurnitureData[[#This Row],[sold]]</f>
        <v>178.29</v>
      </c>
      <c r="F1961" t="str">
        <f>IF(FurnitureData[[#This Row],[price]]&lt;50,"Under 50",IF(FurnitureData[[#This Row],[price]]&lt;100,"50-100",IF(FurnitureData[[#This Row],[price]]&lt;200,"100-200","Over 200")))</f>
        <v>50-100</v>
      </c>
      <c r="G1961" t="str">
        <f>IF(FurnitureData[[#This Row],[sold]]=0,"No Sales",IF(FurnitureData[[#This Row],[sold]]&lt;=10,"Low Sales",IF(FurnitureData[[#This Row],[sold]]&lt;=50,"Medium Sales","High Sales")))</f>
        <v>Low Sales</v>
      </c>
      <c r="H1961" s="1">
        <f>IF(FurnitureData[[#This Row],[price]]&gt;0,FurnitureData[[#This Row],[sold]]/FurnitureData[[#This Row],[price]],0)</f>
        <v>5.047955577990914E-2</v>
      </c>
      <c r="I1961" s="1">
        <f>LEN(FurnitureData[[#This Row],[productTitle]])</f>
        <v>62</v>
      </c>
      <c r="J1961" s="1"/>
    </row>
    <row r="1962" spans="1:10" x14ac:dyDescent="0.3">
      <c r="A1962" s="1" t="s">
        <v>1775</v>
      </c>
      <c r="B1962" s="7">
        <v>448.79</v>
      </c>
      <c r="C1962" s="8">
        <v>1</v>
      </c>
      <c r="D1962" s="1" t="s">
        <v>5</v>
      </c>
      <c r="E1962" s="5">
        <f>FurnitureData[[#This Row],[price]]*FurnitureData[[#This Row],[sold]]</f>
        <v>448.79</v>
      </c>
      <c r="F1962" t="str">
        <f>IF(FurnitureData[[#This Row],[price]]&lt;50,"Under 50",IF(FurnitureData[[#This Row],[price]]&lt;100,"50-100",IF(FurnitureData[[#This Row],[price]]&lt;200,"100-200","Over 200")))</f>
        <v>Over 200</v>
      </c>
      <c r="G1962" t="str">
        <f>IF(FurnitureData[[#This Row],[sold]]=0,"No Sales",IF(FurnitureData[[#This Row],[sold]]&lt;=10,"Low Sales",IF(FurnitureData[[#This Row],[sold]]&lt;=50,"Medium Sales","High Sales")))</f>
        <v>Low Sales</v>
      </c>
      <c r="H1962" s="1">
        <f>IF(FurnitureData[[#This Row],[price]]&gt;0,FurnitureData[[#This Row],[sold]]/FurnitureData[[#This Row],[price]],0)</f>
        <v>2.2282136411239111E-3</v>
      </c>
      <c r="I1962" s="1">
        <f>LEN(FurnitureData[[#This Row],[productTitle]])</f>
        <v>128</v>
      </c>
      <c r="J1962" s="1"/>
    </row>
    <row r="1963" spans="1:10" x14ac:dyDescent="0.3">
      <c r="A1963" s="1" t="s">
        <v>337</v>
      </c>
      <c r="B1963" s="7">
        <v>1052.29</v>
      </c>
      <c r="C1963" s="8">
        <v>1</v>
      </c>
      <c r="D1963" s="1" t="s">
        <v>5</v>
      </c>
      <c r="E1963" s="5">
        <f>FurnitureData[[#This Row],[price]]*FurnitureData[[#This Row],[sold]]</f>
        <v>1052.29</v>
      </c>
      <c r="F1963" t="str">
        <f>IF(FurnitureData[[#This Row],[price]]&lt;50,"Under 50",IF(FurnitureData[[#This Row],[price]]&lt;100,"50-100",IF(FurnitureData[[#This Row],[price]]&lt;200,"100-200","Over 200")))</f>
        <v>Over 200</v>
      </c>
      <c r="G1963" t="str">
        <f>IF(FurnitureData[[#This Row],[sold]]=0,"No Sales",IF(FurnitureData[[#This Row],[sold]]&lt;=10,"Low Sales",IF(FurnitureData[[#This Row],[sold]]&lt;=50,"Medium Sales","High Sales")))</f>
        <v>Low Sales</v>
      </c>
      <c r="H1963" s="1">
        <f>IF(FurnitureData[[#This Row],[price]]&gt;0,FurnitureData[[#This Row],[sold]]/FurnitureData[[#This Row],[price]],0)</f>
        <v>9.503083750677095E-4</v>
      </c>
      <c r="I1963" s="1">
        <f>LEN(FurnitureData[[#This Row],[productTitle]])</f>
        <v>124</v>
      </c>
      <c r="J1963" s="1"/>
    </row>
    <row r="1964" spans="1:10" x14ac:dyDescent="0.3">
      <c r="A1964" s="1" t="s">
        <v>939</v>
      </c>
      <c r="B1964" s="7">
        <v>159.57</v>
      </c>
      <c r="C1964" s="8">
        <v>3</v>
      </c>
      <c r="D1964" s="1" t="s">
        <v>5</v>
      </c>
      <c r="E1964" s="5">
        <f>FurnitureData[[#This Row],[price]]*FurnitureData[[#This Row],[sold]]</f>
        <v>478.71</v>
      </c>
      <c r="F1964" t="str">
        <f>IF(FurnitureData[[#This Row],[price]]&lt;50,"Under 50",IF(FurnitureData[[#This Row],[price]]&lt;100,"50-100",IF(FurnitureData[[#This Row],[price]]&lt;200,"100-200","Over 200")))</f>
        <v>100-200</v>
      </c>
      <c r="G1964" t="str">
        <f>IF(FurnitureData[[#This Row],[sold]]=0,"No Sales",IF(FurnitureData[[#This Row],[sold]]&lt;=10,"Low Sales",IF(FurnitureData[[#This Row],[sold]]&lt;=50,"Medium Sales","High Sales")))</f>
        <v>Low Sales</v>
      </c>
      <c r="H1964" s="1">
        <f>IF(FurnitureData[[#This Row],[price]]&gt;0,FurnitureData[[#This Row],[sold]]/FurnitureData[[#This Row],[price]],0)</f>
        <v>1.8800526414739612E-2</v>
      </c>
      <c r="I1964" s="1">
        <f>LEN(FurnitureData[[#This Row],[productTitle]])</f>
        <v>120</v>
      </c>
      <c r="J1964" s="1"/>
    </row>
    <row r="1965" spans="1:10" x14ac:dyDescent="0.3">
      <c r="A1965" s="1" t="s">
        <v>953</v>
      </c>
      <c r="B1965" s="7">
        <v>214.69</v>
      </c>
      <c r="C1965" s="8">
        <v>0</v>
      </c>
      <c r="D1965" s="1" t="s">
        <v>5</v>
      </c>
      <c r="E1965" s="5">
        <f>FurnitureData[[#This Row],[price]]*FurnitureData[[#This Row],[sold]]</f>
        <v>0</v>
      </c>
      <c r="F1965" t="str">
        <f>IF(FurnitureData[[#This Row],[price]]&lt;50,"Under 50",IF(FurnitureData[[#This Row],[price]]&lt;100,"50-100",IF(FurnitureData[[#This Row],[price]]&lt;200,"100-200","Over 200")))</f>
        <v>Over 200</v>
      </c>
      <c r="G1965" t="str">
        <f>IF(FurnitureData[[#This Row],[sold]]=0,"No Sales",IF(FurnitureData[[#This Row],[sold]]&lt;=10,"Low Sales",IF(FurnitureData[[#This Row],[sold]]&lt;=50,"Medium Sales","High Sales")))</f>
        <v>No Sales</v>
      </c>
      <c r="H1965" s="1">
        <f>IF(FurnitureData[[#This Row],[price]]&gt;0,FurnitureData[[#This Row],[sold]]/FurnitureData[[#This Row],[price]],0)</f>
        <v>0</v>
      </c>
      <c r="I1965" s="1">
        <f>LEN(FurnitureData[[#This Row],[productTitle]])</f>
        <v>128</v>
      </c>
      <c r="J1965" s="1"/>
    </row>
    <row r="1966" spans="1:10" x14ac:dyDescent="0.3">
      <c r="A1966" s="1" t="s">
        <v>1110</v>
      </c>
      <c r="B1966" s="7">
        <v>1.27</v>
      </c>
      <c r="C1966" s="8">
        <v>9</v>
      </c>
      <c r="D1966" s="1" t="s">
        <v>5</v>
      </c>
      <c r="E1966" s="5">
        <f>FurnitureData[[#This Row],[price]]*FurnitureData[[#This Row],[sold]]</f>
        <v>11.43</v>
      </c>
      <c r="F1966" t="str">
        <f>IF(FurnitureData[[#This Row],[price]]&lt;50,"Under 50",IF(FurnitureData[[#This Row],[price]]&lt;100,"50-100",IF(FurnitureData[[#This Row],[price]]&lt;200,"100-200","Over 200")))</f>
        <v>Under 50</v>
      </c>
      <c r="G1966" t="str">
        <f>IF(FurnitureData[[#This Row],[sold]]=0,"No Sales",IF(FurnitureData[[#This Row],[sold]]&lt;=10,"Low Sales",IF(FurnitureData[[#This Row],[sold]]&lt;=50,"Medium Sales","High Sales")))</f>
        <v>Low Sales</v>
      </c>
      <c r="H1966" s="1">
        <f>IF(FurnitureData[[#This Row],[price]]&gt;0,FurnitureData[[#This Row],[sold]]/FurnitureData[[#This Row],[price]],0)</f>
        <v>7.0866141732283463</v>
      </c>
      <c r="I1966" s="1">
        <f>LEN(FurnitureData[[#This Row],[productTitle]])</f>
        <v>121</v>
      </c>
      <c r="J1966" s="1"/>
    </row>
    <row r="1967" spans="1:10" x14ac:dyDescent="0.3">
      <c r="A1967" s="1" t="s">
        <v>1776</v>
      </c>
      <c r="B1967" s="7">
        <v>121.32</v>
      </c>
      <c r="C1967" s="8">
        <v>2</v>
      </c>
      <c r="D1967" s="1" t="s">
        <v>5</v>
      </c>
      <c r="E1967" s="5">
        <f>FurnitureData[[#This Row],[price]]*FurnitureData[[#This Row],[sold]]</f>
        <v>242.64</v>
      </c>
      <c r="F1967" t="str">
        <f>IF(FurnitureData[[#This Row],[price]]&lt;50,"Under 50",IF(FurnitureData[[#This Row],[price]]&lt;100,"50-100",IF(FurnitureData[[#This Row],[price]]&lt;200,"100-200","Over 200")))</f>
        <v>100-200</v>
      </c>
      <c r="G1967" t="str">
        <f>IF(FurnitureData[[#This Row],[sold]]=0,"No Sales",IF(FurnitureData[[#This Row],[sold]]&lt;=10,"Low Sales",IF(FurnitureData[[#This Row],[sold]]&lt;=50,"Medium Sales","High Sales")))</f>
        <v>Low Sales</v>
      </c>
      <c r="H1967" s="1">
        <f>IF(FurnitureData[[#This Row],[price]]&gt;0,FurnitureData[[#This Row],[sold]]/FurnitureData[[#This Row],[price]],0)</f>
        <v>1.6485328058028357E-2</v>
      </c>
      <c r="I1967" s="1">
        <f>LEN(FurnitureData[[#This Row],[productTitle]])</f>
        <v>123</v>
      </c>
      <c r="J1967" s="1"/>
    </row>
    <row r="1968" spans="1:10" x14ac:dyDescent="0.3">
      <c r="A1968" s="1" t="s">
        <v>1777</v>
      </c>
      <c r="B1968" s="7">
        <v>149.38999999999999</v>
      </c>
      <c r="C1968" s="8">
        <v>3</v>
      </c>
      <c r="D1968" s="1" t="s">
        <v>5</v>
      </c>
      <c r="E1968" s="5">
        <f>FurnitureData[[#This Row],[price]]*FurnitureData[[#This Row],[sold]]</f>
        <v>448.16999999999996</v>
      </c>
      <c r="F1968" t="str">
        <f>IF(FurnitureData[[#This Row],[price]]&lt;50,"Under 50",IF(FurnitureData[[#This Row],[price]]&lt;100,"50-100",IF(FurnitureData[[#This Row],[price]]&lt;200,"100-200","Over 200")))</f>
        <v>100-200</v>
      </c>
      <c r="G1968" t="str">
        <f>IF(FurnitureData[[#This Row],[sold]]=0,"No Sales",IF(FurnitureData[[#This Row],[sold]]&lt;=10,"Low Sales",IF(FurnitureData[[#This Row],[sold]]&lt;=50,"Medium Sales","High Sales")))</f>
        <v>Low Sales</v>
      </c>
      <c r="H1968" s="1">
        <f>IF(FurnitureData[[#This Row],[price]]&gt;0,FurnitureData[[#This Row],[sold]]/FurnitureData[[#This Row],[price]],0)</f>
        <v>2.0081665439453781E-2</v>
      </c>
      <c r="I1968" s="1">
        <f>LEN(FurnitureData[[#This Row],[productTitle]])</f>
        <v>128</v>
      </c>
      <c r="J1968" s="1"/>
    </row>
    <row r="1969" spans="1:10" x14ac:dyDescent="0.3">
      <c r="A1969" s="1" t="s">
        <v>1288</v>
      </c>
      <c r="B1969" s="7">
        <v>121.07</v>
      </c>
      <c r="C1969" s="8">
        <v>11</v>
      </c>
      <c r="D1969" s="1" t="s">
        <v>5</v>
      </c>
      <c r="E1969" s="5">
        <f>FurnitureData[[#This Row],[price]]*FurnitureData[[#This Row],[sold]]</f>
        <v>1331.77</v>
      </c>
      <c r="F1969" t="str">
        <f>IF(FurnitureData[[#This Row],[price]]&lt;50,"Under 50",IF(FurnitureData[[#This Row],[price]]&lt;100,"50-100",IF(FurnitureData[[#This Row],[price]]&lt;200,"100-200","Over 200")))</f>
        <v>100-200</v>
      </c>
      <c r="G1969" t="str">
        <f>IF(FurnitureData[[#This Row],[sold]]=0,"No Sales",IF(FurnitureData[[#This Row],[sold]]&lt;=10,"Low Sales",IF(FurnitureData[[#This Row],[sold]]&lt;=50,"Medium Sales","High Sales")))</f>
        <v>Medium Sales</v>
      </c>
      <c r="H1969" s="1">
        <f>IF(FurnitureData[[#This Row],[price]]&gt;0,FurnitureData[[#This Row],[sold]]/FurnitureData[[#This Row],[price]],0)</f>
        <v>9.085652928058148E-2</v>
      </c>
      <c r="I1969" s="1">
        <f>LEN(FurnitureData[[#This Row],[productTitle]])</f>
        <v>112</v>
      </c>
      <c r="J1969" s="1"/>
    </row>
    <row r="1970" spans="1:10" x14ac:dyDescent="0.3">
      <c r="A1970" s="1" t="s">
        <v>1778</v>
      </c>
      <c r="B1970" s="7">
        <v>398.47</v>
      </c>
      <c r="C1970" s="8">
        <v>0</v>
      </c>
      <c r="D1970" s="1" t="s">
        <v>5</v>
      </c>
      <c r="E1970" s="5">
        <f>FurnitureData[[#This Row],[price]]*FurnitureData[[#This Row],[sold]]</f>
        <v>0</v>
      </c>
      <c r="F1970" t="str">
        <f>IF(FurnitureData[[#This Row],[price]]&lt;50,"Under 50",IF(FurnitureData[[#This Row],[price]]&lt;100,"50-100",IF(FurnitureData[[#This Row],[price]]&lt;200,"100-200","Over 200")))</f>
        <v>Over 200</v>
      </c>
      <c r="G1970" t="str">
        <f>IF(FurnitureData[[#This Row],[sold]]=0,"No Sales",IF(FurnitureData[[#This Row],[sold]]&lt;=10,"Low Sales",IF(FurnitureData[[#This Row],[sold]]&lt;=50,"Medium Sales","High Sales")))</f>
        <v>No Sales</v>
      </c>
      <c r="H1970" s="1">
        <f>IF(FurnitureData[[#This Row],[price]]&gt;0,FurnitureData[[#This Row],[sold]]/FurnitureData[[#This Row],[price]],0)</f>
        <v>0</v>
      </c>
      <c r="I1970" s="1">
        <f>LEN(FurnitureData[[#This Row],[productTitle]])</f>
        <v>127</v>
      </c>
      <c r="J1970" s="1"/>
    </row>
    <row r="1971" spans="1:10" x14ac:dyDescent="0.3">
      <c r="A1971" s="1" t="s">
        <v>227</v>
      </c>
      <c r="B1971" s="7">
        <v>118</v>
      </c>
      <c r="C1971" s="8">
        <v>1</v>
      </c>
      <c r="D1971" s="1" t="s">
        <v>5</v>
      </c>
      <c r="E1971" s="5">
        <f>FurnitureData[[#This Row],[price]]*FurnitureData[[#This Row],[sold]]</f>
        <v>118</v>
      </c>
      <c r="F1971" t="str">
        <f>IF(FurnitureData[[#This Row],[price]]&lt;50,"Under 50",IF(FurnitureData[[#This Row],[price]]&lt;100,"50-100",IF(FurnitureData[[#This Row],[price]]&lt;200,"100-200","Over 200")))</f>
        <v>100-200</v>
      </c>
      <c r="G1971" t="str">
        <f>IF(FurnitureData[[#This Row],[sold]]=0,"No Sales",IF(FurnitureData[[#This Row],[sold]]&lt;=10,"Low Sales",IF(FurnitureData[[#This Row],[sold]]&lt;=50,"Medium Sales","High Sales")))</f>
        <v>Low Sales</v>
      </c>
      <c r="H1971" s="1">
        <f>IF(FurnitureData[[#This Row],[price]]&gt;0,FurnitureData[[#This Row],[sold]]/FurnitureData[[#This Row],[price]],0)</f>
        <v>8.4745762711864406E-3</v>
      </c>
      <c r="I1971" s="1">
        <f>LEN(FurnitureData[[#This Row],[productTitle]])</f>
        <v>122</v>
      </c>
      <c r="J1971" s="1"/>
    </row>
    <row r="1972" spans="1:10" x14ac:dyDescent="0.3">
      <c r="A1972" s="1" t="s">
        <v>1779</v>
      </c>
      <c r="B1972" s="7">
        <v>228.05</v>
      </c>
      <c r="C1972" s="8">
        <v>0</v>
      </c>
      <c r="D1972" s="1" t="s">
        <v>5</v>
      </c>
      <c r="E1972" s="5">
        <f>FurnitureData[[#This Row],[price]]*FurnitureData[[#This Row],[sold]]</f>
        <v>0</v>
      </c>
      <c r="F1972" t="str">
        <f>IF(FurnitureData[[#This Row],[price]]&lt;50,"Under 50",IF(FurnitureData[[#This Row],[price]]&lt;100,"50-100",IF(FurnitureData[[#This Row],[price]]&lt;200,"100-200","Over 200")))</f>
        <v>Over 200</v>
      </c>
      <c r="G1972" t="str">
        <f>IF(FurnitureData[[#This Row],[sold]]=0,"No Sales",IF(FurnitureData[[#This Row],[sold]]&lt;=10,"Low Sales",IF(FurnitureData[[#This Row],[sold]]&lt;=50,"Medium Sales","High Sales")))</f>
        <v>No Sales</v>
      </c>
      <c r="H1972" s="1">
        <f>IF(FurnitureData[[#This Row],[price]]&gt;0,FurnitureData[[#This Row],[sold]]/FurnitureData[[#This Row],[price]],0)</f>
        <v>0</v>
      </c>
      <c r="I1972" s="1">
        <f>LEN(FurnitureData[[#This Row],[productTitle]])</f>
        <v>128</v>
      </c>
      <c r="J1972" s="1"/>
    </row>
    <row r="1973" spans="1:10" x14ac:dyDescent="0.3">
      <c r="A1973" s="1" t="s">
        <v>219</v>
      </c>
      <c r="B1973" s="7">
        <v>456.8</v>
      </c>
      <c r="C1973" s="8">
        <v>0</v>
      </c>
      <c r="D1973" s="1" t="s">
        <v>5</v>
      </c>
      <c r="E1973" s="5">
        <f>FurnitureData[[#This Row],[price]]*FurnitureData[[#This Row],[sold]]</f>
        <v>0</v>
      </c>
      <c r="F1973" t="str">
        <f>IF(FurnitureData[[#This Row],[price]]&lt;50,"Under 50",IF(FurnitureData[[#This Row],[price]]&lt;100,"50-100",IF(FurnitureData[[#This Row],[price]]&lt;200,"100-200","Over 200")))</f>
        <v>Over 200</v>
      </c>
      <c r="G1973" t="str">
        <f>IF(FurnitureData[[#This Row],[sold]]=0,"No Sales",IF(FurnitureData[[#This Row],[sold]]&lt;=10,"Low Sales",IF(FurnitureData[[#This Row],[sold]]&lt;=50,"Medium Sales","High Sales")))</f>
        <v>No Sales</v>
      </c>
      <c r="H1973" s="1">
        <f>IF(FurnitureData[[#This Row],[price]]&gt;0,FurnitureData[[#This Row],[sold]]/FurnitureData[[#This Row],[price]],0)</f>
        <v>0</v>
      </c>
      <c r="I1973" s="1">
        <f>LEN(FurnitureData[[#This Row],[productTitle]])</f>
        <v>122</v>
      </c>
      <c r="J1973" s="1"/>
    </row>
    <row r="1974" spans="1:10" x14ac:dyDescent="0.3">
      <c r="A1974" s="1" t="s">
        <v>1780</v>
      </c>
      <c r="B1974" s="7">
        <v>101.66</v>
      </c>
      <c r="C1974" s="8">
        <v>2</v>
      </c>
      <c r="D1974" s="1" t="s">
        <v>5</v>
      </c>
      <c r="E1974" s="5">
        <f>FurnitureData[[#This Row],[price]]*FurnitureData[[#This Row],[sold]]</f>
        <v>203.32</v>
      </c>
      <c r="F1974" t="str">
        <f>IF(FurnitureData[[#This Row],[price]]&lt;50,"Under 50",IF(FurnitureData[[#This Row],[price]]&lt;100,"50-100",IF(FurnitureData[[#This Row],[price]]&lt;200,"100-200","Over 200")))</f>
        <v>100-200</v>
      </c>
      <c r="G1974" t="str">
        <f>IF(FurnitureData[[#This Row],[sold]]=0,"No Sales",IF(FurnitureData[[#This Row],[sold]]&lt;=10,"Low Sales",IF(FurnitureData[[#This Row],[sold]]&lt;=50,"Medium Sales","High Sales")))</f>
        <v>Low Sales</v>
      </c>
      <c r="H1974" s="1">
        <f>IF(FurnitureData[[#This Row],[price]]&gt;0,FurnitureData[[#This Row],[sold]]/FurnitureData[[#This Row],[price]],0)</f>
        <v>1.9673421207948062E-2</v>
      </c>
      <c r="I1974" s="1">
        <f>LEN(FurnitureData[[#This Row],[productTitle]])</f>
        <v>122</v>
      </c>
      <c r="J1974" s="1"/>
    </row>
    <row r="1975" spans="1:10" x14ac:dyDescent="0.3">
      <c r="A1975" s="1" t="s">
        <v>1781</v>
      </c>
      <c r="B1975" s="7">
        <v>53.8</v>
      </c>
      <c r="C1975" s="8">
        <v>0</v>
      </c>
      <c r="D1975" s="1" t="s">
        <v>1894</v>
      </c>
      <c r="E1975" s="5">
        <f>FurnitureData[[#This Row],[price]]*FurnitureData[[#This Row],[sold]]</f>
        <v>0</v>
      </c>
      <c r="F1975" t="str">
        <f>IF(FurnitureData[[#This Row],[price]]&lt;50,"Under 50",IF(FurnitureData[[#This Row],[price]]&lt;100,"50-100",IF(FurnitureData[[#This Row],[price]]&lt;200,"100-200","Over 200")))</f>
        <v>50-100</v>
      </c>
      <c r="G1975" t="str">
        <f>IF(FurnitureData[[#This Row],[sold]]=0,"No Sales",IF(FurnitureData[[#This Row],[sold]]&lt;=10,"Low Sales",IF(FurnitureData[[#This Row],[sold]]&lt;=50,"Medium Sales","High Sales")))</f>
        <v>No Sales</v>
      </c>
      <c r="H1975" s="1">
        <f>IF(FurnitureData[[#This Row],[price]]&gt;0,FurnitureData[[#This Row],[sold]]/FurnitureData[[#This Row],[price]],0)</f>
        <v>0</v>
      </c>
      <c r="I1975" s="1">
        <f>LEN(FurnitureData[[#This Row],[productTitle]])</f>
        <v>121</v>
      </c>
      <c r="J1975" s="1"/>
    </row>
    <row r="1976" spans="1:10" x14ac:dyDescent="0.3">
      <c r="A1976" s="1" t="s">
        <v>1721</v>
      </c>
      <c r="B1976" s="7">
        <v>432.76</v>
      </c>
      <c r="C1976" s="8">
        <v>1</v>
      </c>
      <c r="D1976" s="1" t="s">
        <v>5</v>
      </c>
      <c r="E1976" s="5">
        <f>FurnitureData[[#This Row],[price]]*FurnitureData[[#This Row],[sold]]</f>
        <v>432.76</v>
      </c>
      <c r="F1976" t="str">
        <f>IF(FurnitureData[[#This Row],[price]]&lt;50,"Under 50",IF(FurnitureData[[#This Row],[price]]&lt;100,"50-100",IF(FurnitureData[[#This Row],[price]]&lt;200,"100-200","Over 200")))</f>
        <v>Over 200</v>
      </c>
      <c r="G1976" t="str">
        <f>IF(FurnitureData[[#This Row],[sold]]=0,"No Sales",IF(FurnitureData[[#This Row],[sold]]&lt;=10,"Low Sales",IF(FurnitureData[[#This Row],[sold]]&lt;=50,"Medium Sales","High Sales")))</f>
        <v>Low Sales</v>
      </c>
      <c r="H1976" s="1">
        <f>IF(FurnitureData[[#This Row],[price]]&gt;0,FurnitureData[[#This Row],[sold]]/FurnitureData[[#This Row],[price]],0)</f>
        <v>2.310749607172567E-3</v>
      </c>
      <c r="I1976" s="1">
        <f>LEN(FurnitureData[[#This Row],[productTitle]])</f>
        <v>124</v>
      </c>
      <c r="J1976" s="1"/>
    </row>
    <row r="1977" spans="1:10" x14ac:dyDescent="0.3">
      <c r="A1977" s="1" t="s">
        <v>1550</v>
      </c>
      <c r="B1977" s="7">
        <v>396.07</v>
      </c>
      <c r="C1977" s="8">
        <v>14</v>
      </c>
      <c r="D1977" s="1" t="s">
        <v>5</v>
      </c>
      <c r="E1977" s="5">
        <f>FurnitureData[[#This Row],[price]]*FurnitureData[[#This Row],[sold]]</f>
        <v>5544.98</v>
      </c>
      <c r="F1977" t="str">
        <f>IF(FurnitureData[[#This Row],[price]]&lt;50,"Under 50",IF(FurnitureData[[#This Row],[price]]&lt;100,"50-100",IF(FurnitureData[[#This Row],[price]]&lt;200,"100-200","Over 200")))</f>
        <v>Over 200</v>
      </c>
      <c r="G1977" t="str">
        <f>IF(FurnitureData[[#This Row],[sold]]=0,"No Sales",IF(FurnitureData[[#This Row],[sold]]&lt;=10,"Low Sales",IF(FurnitureData[[#This Row],[sold]]&lt;=50,"Medium Sales","High Sales")))</f>
        <v>Medium Sales</v>
      </c>
      <c r="H1977" s="1">
        <f>IF(FurnitureData[[#This Row],[price]]&gt;0,FurnitureData[[#This Row],[sold]]/FurnitureData[[#This Row],[price]],0)</f>
        <v>3.5347287095715406E-2</v>
      </c>
      <c r="I1977" s="1">
        <f>LEN(FurnitureData[[#This Row],[productTitle]])</f>
        <v>128</v>
      </c>
      <c r="J1977" s="1"/>
    </row>
    <row r="1978" spans="1:10" x14ac:dyDescent="0.3">
      <c r="A1978" s="1" t="s">
        <v>1782</v>
      </c>
      <c r="B1978" s="7">
        <v>196.16</v>
      </c>
      <c r="C1978" s="8">
        <v>3</v>
      </c>
      <c r="D1978" s="1" t="s">
        <v>5</v>
      </c>
      <c r="E1978" s="5">
        <f>FurnitureData[[#This Row],[price]]*FurnitureData[[#This Row],[sold]]</f>
        <v>588.48</v>
      </c>
      <c r="F1978" t="str">
        <f>IF(FurnitureData[[#This Row],[price]]&lt;50,"Under 50",IF(FurnitureData[[#This Row],[price]]&lt;100,"50-100",IF(FurnitureData[[#This Row],[price]]&lt;200,"100-200","Over 200")))</f>
        <v>100-200</v>
      </c>
      <c r="G1978" t="str">
        <f>IF(FurnitureData[[#This Row],[sold]]=0,"No Sales",IF(FurnitureData[[#This Row],[sold]]&lt;=10,"Low Sales",IF(FurnitureData[[#This Row],[sold]]&lt;=50,"Medium Sales","High Sales")))</f>
        <v>Low Sales</v>
      </c>
      <c r="H1978" s="1">
        <f>IF(FurnitureData[[#This Row],[price]]&gt;0,FurnitureData[[#This Row],[sold]]/FurnitureData[[#This Row],[price]],0)</f>
        <v>1.5293637846655791E-2</v>
      </c>
      <c r="I1978" s="1">
        <f>LEN(FurnitureData[[#This Row],[productTitle]])</f>
        <v>125</v>
      </c>
      <c r="J1978" s="1"/>
    </row>
    <row r="1979" spans="1:10" x14ac:dyDescent="0.3">
      <c r="A1979" s="1" t="s">
        <v>1783</v>
      </c>
      <c r="B1979" s="7">
        <v>104.83</v>
      </c>
      <c r="C1979" s="8">
        <v>0</v>
      </c>
      <c r="D1979" s="1" t="s">
        <v>5</v>
      </c>
      <c r="E1979" s="5">
        <f>FurnitureData[[#This Row],[price]]*FurnitureData[[#This Row],[sold]]</f>
        <v>0</v>
      </c>
      <c r="F1979" t="str">
        <f>IF(FurnitureData[[#This Row],[price]]&lt;50,"Under 50",IF(FurnitureData[[#This Row],[price]]&lt;100,"50-100",IF(FurnitureData[[#This Row],[price]]&lt;200,"100-200","Over 200")))</f>
        <v>100-200</v>
      </c>
      <c r="G1979" t="str">
        <f>IF(FurnitureData[[#This Row],[sold]]=0,"No Sales",IF(FurnitureData[[#This Row],[sold]]&lt;=10,"Low Sales",IF(FurnitureData[[#This Row],[sold]]&lt;=50,"Medium Sales","High Sales")))</f>
        <v>No Sales</v>
      </c>
      <c r="H1979" s="1">
        <f>IF(FurnitureData[[#This Row],[price]]&gt;0,FurnitureData[[#This Row],[sold]]/FurnitureData[[#This Row],[price]],0)</f>
        <v>0</v>
      </c>
      <c r="I1979" s="1">
        <f>LEN(FurnitureData[[#This Row],[productTitle]])</f>
        <v>112</v>
      </c>
      <c r="J1979" s="1"/>
    </row>
    <row r="1980" spans="1:10" x14ac:dyDescent="0.3">
      <c r="A1980" s="1" t="s">
        <v>1784</v>
      </c>
      <c r="B1980" s="7">
        <v>130.63</v>
      </c>
      <c r="C1980" s="8">
        <v>0</v>
      </c>
      <c r="D1980" s="1" t="s">
        <v>5</v>
      </c>
      <c r="E1980" s="5">
        <f>FurnitureData[[#This Row],[price]]*FurnitureData[[#This Row],[sold]]</f>
        <v>0</v>
      </c>
      <c r="F1980" t="str">
        <f>IF(FurnitureData[[#This Row],[price]]&lt;50,"Under 50",IF(FurnitureData[[#This Row],[price]]&lt;100,"50-100",IF(FurnitureData[[#This Row],[price]]&lt;200,"100-200","Over 200")))</f>
        <v>100-200</v>
      </c>
      <c r="G1980" t="str">
        <f>IF(FurnitureData[[#This Row],[sold]]=0,"No Sales",IF(FurnitureData[[#This Row],[sold]]&lt;=10,"Low Sales",IF(FurnitureData[[#This Row],[sold]]&lt;=50,"Medium Sales","High Sales")))</f>
        <v>No Sales</v>
      </c>
      <c r="H1980" s="1">
        <f>IF(FurnitureData[[#This Row],[price]]&gt;0,FurnitureData[[#This Row],[sold]]/FurnitureData[[#This Row],[price]],0)</f>
        <v>0</v>
      </c>
      <c r="I1980" s="1">
        <f>LEN(FurnitureData[[#This Row],[productTitle]])</f>
        <v>128</v>
      </c>
      <c r="J1980" s="1"/>
    </row>
    <row r="1981" spans="1:10" x14ac:dyDescent="0.3">
      <c r="A1981" s="1" t="s">
        <v>1785</v>
      </c>
      <c r="B1981" s="7">
        <v>386.76</v>
      </c>
      <c r="C1981" s="8">
        <v>6</v>
      </c>
      <c r="D1981" s="1" t="s">
        <v>5</v>
      </c>
      <c r="E1981" s="5">
        <f>FurnitureData[[#This Row],[price]]*FurnitureData[[#This Row],[sold]]</f>
        <v>2320.56</v>
      </c>
      <c r="F1981" t="str">
        <f>IF(FurnitureData[[#This Row],[price]]&lt;50,"Under 50",IF(FurnitureData[[#This Row],[price]]&lt;100,"50-100",IF(FurnitureData[[#This Row],[price]]&lt;200,"100-200","Over 200")))</f>
        <v>Over 200</v>
      </c>
      <c r="G1981" t="str">
        <f>IF(FurnitureData[[#This Row],[sold]]=0,"No Sales",IF(FurnitureData[[#This Row],[sold]]&lt;=10,"Low Sales",IF(FurnitureData[[#This Row],[sold]]&lt;=50,"Medium Sales","High Sales")))</f>
        <v>Low Sales</v>
      </c>
      <c r="H1981" s="1">
        <f>IF(FurnitureData[[#This Row],[price]]&gt;0,FurnitureData[[#This Row],[sold]]/FurnitureData[[#This Row],[price]],0)</f>
        <v>1.5513496742165685E-2</v>
      </c>
      <c r="I1981" s="1">
        <f>LEN(FurnitureData[[#This Row],[productTitle]])</f>
        <v>125</v>
      </c>
      <c r="J1981" s="1"/>
    </row>
    <row r="1982" spans="1:10" x14ac:dyDescent="0.3">
      <c r="A1982" s="1" t="s">
        <v>1676</v>
      </c>
      <c r="B1982" s="7">
        <v>138.65</v>
      </c>
      <c r="C1982" s="8">
        <v>7</v>
      </c>
      <c r="D1982" s="1" t="s">
        <v>5</v>
      </c>
      <c r="E1982" s="5">
        <f>FurnitureData[[#This Row],[price]]*FurnitureData[[#This Row],[sold]]</f>
        <v>970.55000000000007</v>
      </c>
      <c r="F1982" t="str">
        <f>IF(FurnitureData[[#This Row],[price]]&lt;50,"Under 50",IF(FurnitureData[[#This Row],[price]]&lt;100,"50-100",IF(FurnitureData[[#This Row],[price]]&lt;200,"100-200","Over 200")))</f>
        <v>100-200</v>
      </c>
      <c r="G1982" t="str">
        <f>IF(FurnitureData[[#This Row],[sold]]=0,"No Sales",IF(FurnitureData[[#This Row],[sold]]&lt;=10,"Low Sales",IF(FurnitureData[[#This Row],[sold]]&lt;=50,"Medium Sales","High Sales")))</f>
        <v>Low Sales</v>
      </c>
      <c r="H1982" s="1">
        <f>IF(FurnitureData[[#This Row],[price]]&gt;0,FurnitureData[[#This Row],[sold]]/FurnitureData[[#This Row],[price]],0)</f>
        <v>5.0486837360259641E-2</v>
      </c>
      <c r="I1982" s="1">
        <f>LEN(FurnitureData[[#This Row],[productTitle]])</f>
        <v>105</v>
      </c>
      <c r="J1982" s="1"/>
    </row>
    <row r="1983" spans="1:10" x14ac:dyDescent="0.3">
      <c r="A1983" s="1" t="s">
        <v>365</v>
      </c>
      <c r="B1983" s="7">
        <v>159.38</v>
      </c>
      <c r="C1983" s="8">
        <v>3</v>
      </c>
      <c r="D1983" s="1" t="s">
        <v>5</v>
      </c>
      <c r="E1983" s="5">
        <f>FurnitureData[[#This Row],[price]]*FurnitureData[[#This Row],[sold]]</f>
        <v>478.14</v>
      </c>
      <c r="F1983" t="str">
        <f>IF(FurnitureData[[#This Row],[price]]&lt;50,"Under 50",IF(FurnitureData[[#This Row],[price]]&lt;100,"50-100",IF(FurnitureData[[#This Row],[price]]&lt;200,"100-200","Over 200")))</f>
        <v>100-200</v>
      </c>
      <c r="G1983" t="str">
        <f>IF(FurnitureData[[#This Row],[sold]]=0,"No Sales",IF(FurnitureData[[#This Row],[sold]]&lt;=10,"Low Sales",IF(FurnitureData[[#This Row],[sold]]&lt;=50,"Medium Sales","High Sales")))</f>
        <v>Low Sales</v>
      </c>
      <c r="H1983" s="1">
        <f>IF(FurnitureData[[#This Row],[price]]&gt;0,FurnitureData[[#This Row],[sold]]/FurnitureData[[#This Row],[price]],0)</f>
        <v>1.8822938888191743E-2</v>
      </c>
      <c r="I1983" s="1">
        <f>LEN(FurnitureData[[#This Row],[productTitle]])</f>
        <v>124</v>
      </c>
      <c r="J1983" s="1"/>
    </row>
    <row r="1984" spans="1:10" x14ac:dyDescent="0.3">
      <c r="A1984" s="1" t="s">
        <v>1786</v>
      </c>
      <c r="B1984" s="7">
        <v>146.16999999999999</v>
      </c>
      <c r="C1984" s="8">
        <v>3</v>
      </c>
      <c r="D1984" s="1" t="s">
        <v>5</v>
      </c>
      <c r="E1984" s="5">
        <f>FurnitureData[[#This Row],[price]]*FurnitureData[[#This Row],[sold]]</f>
        <v>438.51</v>
      </c>
      <c r="F1984" t="str">
        <f>IF(FurnitureData[[#This Row],[price]]&lt;50,"Under 50",IF(FurnitureData[[#This Row],[price]]&lt;100,"50-100",IF(FurnitureData[[#This Row],[price]]&lt;200,"100-200","Over 200")))</f>
        <v>100-200</v>
      </c>
      <c r="G1984" t="str">
        <f>IF(FurnitureData[[#This Row],[sold]]=0,"No Sales",IF(FurnitureData[[#This Row],[sold]]&lt;=10,"Low Sales",IF(FurnitureData[[#This Row],[sold]]&lt;=50,"Medium Sales","High Sales")))</f>
        <v>Low Sales</v>
      </c>
      <c r="H1984" s="1">
        <f>IF(FurnitureData[[#This Row],[price]]&gt;0,FurnitureData[[#This Row],[sold]]/FurnitureData[[#This Row],[price]],0)</f>
        <v>2.0524047342135872E-2</v>
      </c>
      <c r="I1984" s="1">
        <f>LEN(FurnitureData[[#This Row],[productTitle]])</f>
        <v>114</v>
      </c>
      <c r="J1984" s="1"/>
    </row>
    <row r="1985" spans="1:10" x14ac:dyDescent="0.3">
      <c r="A1985" s="1" t="s">
        <v>1787</v>
      </c>
      <c r="B1985" s="7">
        <v>39.04</v>
      </c>
      <c r="C1985" s="8">
        <v>0</v>
      </c>
      <c r="D1985" s="1" t="s">
        <v>5</v>
      </c>
      <c r="E1985" s="5">
        <f>FurnitureData[[#This Row],[price]]*FurnitureData[[#This Row],[sold]]</f>
        <v>0</v>
      </c>
      <c r="F1985" t="str">
        <f>IF(FurnitureData[[#This Row],[price]]&lt;50,"Under 50",IF(FurnitureData[[#This Row],[price]]&lt;100,"50-100",IF(FurnitureData[[#This Row],[price]]&lt;200,"100-200","Over 200")))</f>
        <v>Under 50</v>
      </c>
      <c r="G1985" t="str">
        <f>IF(FurnitureData[[#This Row],[sold]]=0,"No Sales",IF(FurnitureData[[#This Row],[sold]]&lt;=10,"Low Sales",IF(FurnitureData[[#This Row],[sold]]&lt;=50,"Medium Sales","High Sales")))</f>
        <v>No Sales</v>
      </c>
      <c r="H1985" s="1">
        <f>IF(FurnitureData[[#This Row],[price]]&gt;0,FurnitureData[[#This Row],[sold]]/FurnitureData[[#This Row],[price]],0)</f>
        <v>0</v>
      </c>
      <c r="I1985" s="1">
        <f>LEN(FurnitureData[[#This Row],[productTitle]])</f>
        <v>128</v>
      </c>
      <c r="J1985" s="1"/>
    </row>
    <row r="1986" spans="1:10" x14ac:dyDescent="0.3">
      <c r="A1986" s="1" t="s">
        <v>1020</v>
      </c>
      <c r="B1986" s="7">
        <v>35.409999999999997</v>
      </c>
      <c r="C1986" s="8">
        <v>2</v>
      </c>
      <c r="D1986" s="1" t="s">
        <v>5</v>
      </c>
      <c r="E1986" s="5">
        <f>FurnitureData[[#This Row],[price]]*FurnitureData[[#This Row],[sold]]</f>
        <v>70.819999999999993</v>
      </c>
      <c r="F1986" t="str">
        <f>IF(FurnitureData[[#This Row],[price]]&lt;50,"Under 50",IF(FurnitureData[[#This Row],[price]]&lt;100,"50-100",IF(FurnitureData[[#This Row],[price]]&lt;200,"100-200","Over 200")))</f>
        <v>Under 50</v>
      </c>
      <c r="G1986" t="str">
        <f>IF(FurnitureData[[#This Row],[sold]]=0,"No Sales",IF(FurnitureData[[#This Row],[sold]]&lt;=10,"Low Sales",IF(FurnitureData[[#This Row],[sold]]&lt;=50,"Medium Sales","High Sales")))</f>
        <v>Low Sales</v>
      </c>
      <c r="H1986" s="1">
        <f>IF(FurnitureData[[#This Row],[price]]&gt;0,FurnitureData[[#This Row],[sold]]/FurnitureData[[#This Row],[price]],0)</f>
        <v>5.6481219994351885E-2</v>
      </c>
      <c r="I1986" s="1">
        <f>LEN(FurnitureData[[#This Row],[productTitle]])</f>
        <v>93</v>
      </c>
      <c r="J1986" s="1"/>
    </row>
    <row r="1987" spans="1:10" x14ac:dyDescent="0.3">
      <c r="A1987" s="1" t="s">
        <v>1788</v>
      </c>
      <c r="B1987" s="7">
        <v>50.77</v>
      </c>
      <c r="C1987" s="8">
        <v>1</v>
      </c>
      <c r="D1987" s="1" t="s">
        <v>5</v>
      </c>
      <c r="E1987" s="5">
        <f>FurnitureData[[#This Row],[price]]*FurnitureData[[#This Row],[sold]]</f>
        <v>50.77</v>
      </c>
      <c r="F1987" t="str">
        <f>IF(FurnitureData[[#This Row],[price]]&lt;50,"Under 50",IF(FurnitureData[[#This Row],[price]]&lt;100,"50-100",IF(FurnitureData[[#This Row],[price]]&lt;200,"100-200","Over 200")))</f>
        <v>50-100</v>
      </c>
      <c r="G1987" t="str">
        <f>IF(FurnitureData[[#This Row],[sold]]=0,"No Sales",IF(FurnitureData[[#This Row],[sold]]&lt;=10,"Low Sales",IF(FurnitureData[[#This Row],[sold]]&lt;=50,"Medium Sales","High Sales")))</f>
        <v>Low Sales</v>
      </c>
      <c r="H1987" s="1">
        <f>IF(FurnitureData[[#This Row],[price]]&gt;0,FurnitureData[[#This Row],[sold]]/FurnitureData[[#This Row],[price]],0)</f>
        <v>1.9696671262556628E-2</v>
      </c>
      <c r="I1987" s="1">
        <f>LEN(FurnitureData[[#This Row],[productTitle]])</f>
        <v>119</v>
      </c>
      <c r="J1987" s="1"/>
    </row>
    <row r="1988" spans="1:10" x14ac:dyDescent="0.3">
      <c r="A1988" s="1" t="s">
        <v>1528</v>
      </c>
      <c r="B1988" s="7">
        <v>308.16000000000003</v>
      </c>
      <c r="C1988" s="8">
        <v>7</v>
      </c>
      <c r="D1988" s="1" t="s">
        <v>5</v>
      </c>
      <c r="E1988" s="5">
        <f>FurnitureData[[#This Row],[price]]*FurnitureData[[#This Row],[sold]]</f>
        <v>2157.1200000000003</v>
      </c>
      <c r="F1988" t="str">
        <f>IF(FurnitureData[[#This Row],[price]]&lt;50,"Under 50",IF(FurnitureData[[#This Row],[price]]&lt;100,"50-100",IF(FurnitureData[[#This Row],[price]]&lt;200,"100-200","Over 200")))</f>
        <v>Over 200</v>
      </c>
      <c r="G1988" t="str">
        <f>IF(FurnitureData[[#This Row],[sold]]=0,"No Sales",IF(FurnitureData[[#This Row],[sold]]&lt;=10,"Low Sales",IF(FurnitureData[[#This Row],[sold]]&lt;=50,"Medium Sales","High Sales")))</f>
        <v>Low Sales</v>
      </c>
      <c r="H1988" s="1">
        <f>IF(FurnitureData[[#This Row],[price]]&gt;0,FurnitureData[[#This Row],[sold]]/FurnitureData[[#This Row],[price]],0)</f>
        <v>2.271547248182762E-2</v>
      </c>
      <c r="I1988" s="1">
        <f>LEN(FurnitureData[[#This Row],[productTitle]])</f>
        <v>123</v>
      </c>
      <c r="J1988" s="1"/>
    </row>
    <row r="1989" spans="1:10" x14ac:dyDescent="0.3">
      <c r="A1989" s="1" t="s">
        <v>1789</v>
      </c>
      <c r="B1989" s="7">
        <v>140.09</v>
      </c>
      <c r="C1989" s="8">
        <v>1</v>
      </c>
      <c r="D1989" s="1" t="s">
        <v>5</v>
      </c>
      <c r="E1989" s="5">
        <f>FurnitureData[[#This Row],[price]]*FurnitureData[[#This Row],[sold]]</f>
        <v>140.09</v>
      </c>
      <c r="F1989" t="str">
        <f>IF(FurnitureData[[#This Row],[price]]&lt;50,"Under 50",IF(FurnitureData[[#This Row],[price]]&lt;100,"50-100",IF(FurnitureData[[#This Row],[price]]&lt;200,"100-200","Over 200")))</f>
        <v>100-200</v>
      </c>
      <c r="G1989" t="str">
        <f>IF(FurnitureData[[#This Row],[sold]]=0,"No Sales",IF(FurnitureData[[#This Row],[sold]]&lt;=10,"Low Sales",IF(FurnitureData[[#This Row],[sold]]&lt;=50,"Medium Sales","High Sales")))</f>
        <v>Low Sales</v>
      </c>
      <c r="H1989" s="1">
        <f>IF(FurnitureData[[#This Row],[price]]&gt;0,FurnitureData[[#This Row],[sold]]/FurnitureData[[#This Row],[price]],0)</f>
        <v>7.138268256121065E-3</v>
      </c>
      <c r="I1989" s="1">
        <f>LEN(FurnitureData[[#This Row],[productTitle]])</f>
        <v>127</v>
      </c>
      <c r="J1989" s="1"/>
    </row>
    <row r="1990" spans="1:10" x14ac:dyDescent="0.3">
      <c r="A1990" s="1" t="s">
        <v>1122</v>
      </c>
      <c r="B1990" s="7">
        <v>37.090000000000003</v>
      </c>
      <c r="C1990" s="8">
        <v>10</v>
      </c>
      <c r="D1990" s="1" t="s">
        <v>5</v>
      </c>
      <c r="E1990" s="5">
        <f>FurnitureData[[#This Row],[price]]*FurnitureData[[#This Row],[sold]]</f>
        <v>370.90000000000003</v>
      </c>
      <c r="F1990" t="str">
        <f>IF(FurnitureData[[#This Row],[price]]&lt;50,"Under 50",IF(FurnitureData[[#This Row],[price]]&lt;100,"50-100",IF(FurnitureData[[#This Row],[price]]&lt;200,"100-200","Over 200")))</f>
        <v>Under 50</v>
      </c>
      <c r="G1990" t="str">
        <f>IF(FurnitureData[[#This Row],[sold]]=0,"No Sales",IF(FurnitureData[[#This Row],[sold]]&lt;=10,"Low Sales",IF(FurnitureData[[#This Row],[sold]]&lt;=50,"Medium Sales","High Sales")))</f>
        <v>Low Sales</v>
      </c>
      <c r="H1990" s="1">
        <f>IF(FurnitureData[[#This Row],[price]]&gt;0,FurnitureData[[#This Row],[sold]]/FurnitureData[[#This Row],[price]],0)</f>
        <v>0.2696144513345915</v>
      </c>
      <c r="I1990" s="1">
        <f>LEN(FurnitureData[[#This Row],[productTitle]])</f>
        <v>65</v>
      </c>
      <c r="J1990" s="1"/>
    </row>
    <row r="1991" spans="1:10" x14ac:dyDescent="0.3">
      <c r="A1991" s="1" t="s">
        <v>1790</v>
      </c>
      <c r="B1991" s="7">
        <v>298.89999999999998</v>
      </c>
      <c r="C1991" s="8">
        <v>0</v>
      </c>
      <c r="D1991" s="1" t="s">
        <v>5</v>
      </c>
      <c r="E1991" s="5">
        <f>FurnitureData[[#This Row],[price]]*FurnitureData[[#This Row],[sold]]</f>
        <v>0</v>
      </c>
      <c r="F1991" t="str">
        <f>IF(FurnitureData[[#This Row],[price]]&lt;50,"Under 50",IF(FurnitureData[[#This Row],[price]]&lt;100,"50-100",IF(FurnitureData[[#This Row],[price]]&lt;200,"100-200","Over 200")))</f>
        <v>Over 200</v>
      </c>
      <c r="G1991" t="str">
        <f>IF(FurnitureData[[#This Row],[sold]]=0,"No Sales",IF(FurnitureData[[#This Row],[sold]]&lt;=10,"Low Sales",IF(FurnitureData[[#This Row],[sold]]&lt;=50,"Medium Sales","High Sales")))</f>
        <v>No Sales</v>
      </c>
      <c r="H1991" s="1">
        <f>IF(FurnitureData[[#This Row],[price]]&gt;0,FurnitureData[[#This Row],[sold]]/FurnitureData[[#This Row],[price]],0)</f>
        <v>0</v>
      </c>
      <c r="I1991" s="1">
        <f>LEN(FurnitureData[[#This Row],[productTitle]])</f>
        <v>125</v>
      </c>
      <c r="J1991" s="1"/>
    </row>
    <row r="1992" spans="1:10" x14ac:dyDescent="0.3">
      <c r="A1992" s="1" t="s">
        <v>1791</v>
      </c>
      <c r="B1992" s="7">
        <v>306.57</v>
      </c>
      <c r="C1992" s="8">
        <v>5</v>
      </c>
      <c r="D1992" s="1" t="s">
        <v>5</v>
      </c>
      <c r="E1992" s="5">
        <f>FurnitureData[[#This Row],[price]]*FurnitureData[[#This Row],[sold]]</f>
        <v>1532.85</v>
      </c>
      <c r="F1992" t="str">
        <f>IF(FurnitureData[[#This Row],[price]]&lt;50,"Under 50",IF(FurnitureData[[#This Row],[price]]&lt;100,"50-100",IF(FurnitureData[[#This Row],[price]]&lt;200,"100-200","Over 200")))</f>
        <v>Over 200</v>
      </c>
      <c r="G1992" t="str">
        <f>IF(FurnitureData[[#This Row],[sold]]=0,"No Sales",IF(FurnitureData[[#This Row],[sold]]&lt;=10,"Low Sales",IF(FurnitureData[[#This Row],[sold]]&lt;=50,"Medium Sales","High Sales")))</f>
        <v>Low Sales</v>
      </c>
      <c r="H1992" s="1">
        <f>IF(FurnitureData[[#This Row],[price]]&gt;0,FurnitureData[[#This Row],[sold]]/FurnitureData[[#This Row],[price]],0)</f>
        <v>1.6309488860619108E-2</v>
      </c>
      <c r="I1992" s="1">
        <f>LEN(FurnitureData[[#This Row],[productTitle]])</f>
        <v>124</v>
      </c>
      <c r="J1992" s="1"/>
    </row>
    <row r="1993" spans="1:10" x14ac:dyDescent="0.3">
      <c r="A1993" s="1" t="s">
        <v>1792</v>
      </c>
      <c r="B1993" s="7">
        <v>353.01</v>
      </c>
      <c r="C1993" s="8">
        <v>1</v>
      </c>
      <c r="D1993" s="1" t="s">
        <v>5</v>
      </c>
      <c r="E1993" s="5">
        <f>FurnitureData[[#This Row],[price]]*FurnitureData[[#This Row],[sold]]</f>
        <v>353.01</v>
      </c>
      <c r="F1993" t="str">
        <f>IF(FurnitureData[[#This Row],[price]]&lt;50,"Under 50",IF(FurnitureData[[#This Row],[price]]&lt;100,"50-100",IF(FurnitureData[[#This Row],[price]]&lt;200,"100-200","Over 200")))</f>
        <v>Over 200</v>
      </c>
      <c r="G1993" t="str">
        <f>IF(FurnitureData[[#This Row],[sold]]=0,"No Sales",IF(FurnitureData[[#This Row],[sold]]&lt;=10,"Low Sales",IF(FurnitureData[[#This Row],[sold]]&lt;=50,"Medium Sales","High Sales")))</f>
        <v>Low Sales</v>
      </c>
      <c r="H1993" s="1">
        <f>IF(FurnitureData[[#This Row],[price]]&gt;0,FurnitureData[[#This Row],[sold]]/FurnitureData[[#This Row],[price]],0)</f>
        <v>2.8327809410498288E-3</v>
      </c>
      <c r="I1993" s="1">
        <f>LEN(FurnitureData[[#This Row],[productTitle]])</f>
        <v>128</v>
      </c>
      <c r="J1993" s="1"/>
    </row>
    <row r="1994" spans="1:10" x14ac:dyDescent="0.3">
      <c r="A1994" s="1" t="s">
        <v>1793</v>
      </c>
      <c r="B1994" s="7">
        <v>555.46</v>
      </c>
      <c r="C1994" s="8">
        <v>0</v>
      </c>
      <c r="D1994" s="1" t="s">
        <v>5</v>
      </c>
      <c r="E1994" s="5">
        <f>FurnitureData[[#This Row],[price]]*FurnitureData[[#This Row],[sold]]</f>
        <v>0</v>
      </c>
      <c r="F1994" t="str">
        <f>IF(FurnitureData[[#This Row],[price]]&lt;50,"Under 50",IF(FurnitureData[[#This Row],[price]]&lt;100,"50-100",IF(FurnitureData[[#This Row],[price]]&lt;200,"100-200","Over 200")))</f>
        <v>Over 200</v>
      </c>
      <c r="G1994" t="str">
        <f>IF(FurnitureData[[#This Row],[sold]]=0,"No Sales",IF(FurnitureData[[#This Row],[sold]]&lt;=10,"Low Sales",IF(FurnitureData[[#This Row],[sold]]&lt;=50,"Medium Sales","High Sales")))</f>
        <v>No Sales</v>
      </c>
      <c r="H1994" s="1">
        <f>IF(FurnitureData[[#This Row],[price]]&gt;0,FurnitureData[[#This Row],[sold]]/FurnitureData[[#This Row],[price]],0)</f>
        <v>0</v>
      </c>
      <c r="I1994" s="1">
        <f>LEN(FurnitureData[[#This Row],[productTitle]])</f>
        <v>121</v>
      </c>
      <c r="J1994" s="1"/>
    </row>
    <row r="1995" spans="1:10" x14ac:dyDescent="0.3">
      <c r="A1995" s="1" t="s">
        <v>1794</v>
      </c>
      <c r="B1995" s="7">
        <v>325.83</v>
      </c>
      <c r="C1995" s="8">
        <v>4</v>
      </c>
      <c r="D1995" s="1" t="s">
        <v>5</v>
      </c>
      <c r="E1995" s="5">
        <f>FurnitureData[[#This Row],[price]]*FurnitureData[[#This Row],[sold]]</f>
        <v>1303.32</v>
      </c>
      <c r="F1995" t="str">
        <f>IF(FurnitureData[[#This Row],[price]]&lt;50,"Under 50",IF(FurnitureData[[#This Row],[price]]&lt;100,"50-100",IF(FurnitureData[[#This Row],[price]]&lt;200,"100-200","Over 200")))</f>
        <v>Over 200</v>
      </c>
      <c r="G1995" t="str">
        <f>IF(FurnitureData[[#This Row],[sold]]=0,"No Sales",IF(FurnitureData[[#This Row],[sold]]&lt;=10,"Low Sales",IF(FurnitureData[[#This Row],[sold]]&lt;=50,"Medium Sales","High Sales")))</f>
        <v>Low Sales</v>
      </c>
      <c r="H1995" s="1">
        <f>IF(FurnitureData[[#This Row],[price]]&gt;0,FurnitureData[[#This Row],[sold]]/FurnitureData[[#This Row],[price]],0)</f>
        <v>1.2276340422919928E-2</v>
      </c>
      <c r="I1995" s="1">
        <f>LEN(FurnitureData[[#This Row],[productTitle]])</f>
        <v>116</v>
      </c>
      <c r="J1995" s="1"/>
    </row>
    <row r="1996" spans="1:10" x14ac:dyDescent="0.3">
      <c r="A1996" s="1" t="s">
        <v>1795</v>
      </c>
      <c r="B1996" s="7">
        <v>105.16</v>
      </c>
      <c r="C1996" s="8">
        <v>2</v>
      </c>
      <c r="D1996" s="1" t="s">
        <v>5</v>
      </c>
      <c r="E1996" s="5">
        <f>FurnitureData[[#This Row],[price]]*FurnitureData[[#This Row],[sold]]</f>
        <v>210.32</v>
      </c>
      <c r="F1996" t="str">
        <f>IF(FurnitureData[[#This Row],[price]]&lt;50,"Under 50",IF(FurnitureData[[#This Row],[price]]&lt;100,"50-100",IF(FurnitureData[[#This Row],[price]]&lt;200,"100-200","Over 200")))</f>
        <v>100-200</v>
      </c>
      <c r="G1996" t="str">
        <f>IF(FurnitureData[[#This Row],[sold]]=0,"No Sales",IF(FurnitureData[[#This Row],[sold]]&lt;=10,"Low Sales",IF(FurnitureData[[#This Row],[sold]]&lt;=50,"Medium Sales","High Sales")))</f>
        <v>Low Sales</v>
      </c>
      <c r="H1996" s="1">
        <f>IF(FurnitureData[[#This Row],[price]]&gt;0,FurnitureData[[#This Row],[sold]]/FurnitureData[[#This Row],[price]],0)</f>
        <v>1.9018638265500192E-2</v>
      </c>
      <c r="I1996" s="1">
        <f>LEN(FurnitureData[[#This Row],[productTitle]])</f>
        <v>128</v>
      </c>
      <c r="J1996" s="1"/>
    </row>
    <row r="1997" spans="1:10" x14ac:dyDescent="0.3">
      <c r="A1997" s="1" t="s">
        <v>1004</v>
      </c>
      <c r="B1997" s="7">
        <v>72.489999999999995</v>
      </c>
      <c r="C1997" s="8">
        <v>8</v>
      </c>
      <c r="D1997" s="1" t="s">
        <v>5</v>
      </c>
      <c r="E1997" s="5">
        <f>FurnitureData[[#This Row],[price]]*FurnitureData[[#This Row],[sold]]</f>
        <v>579.91999999999996</v>
      </c>
      <c r="F1997" t="str">
        <f>IF(FurnitureData[[#This Row],[price]]&lt;50,"Under 50",IF(FurnitureData[[#This Row],[price]]&lt;100,"50-100",IF(FurnitureData[[#This Row],[price]]&lt;200,"100-200","Over 200")))</f>
        <v>50-100</v>
      </c>
      <c r="G1997" t="str">
        <f>IF(FurnitureData[[#This Row],[sold]]=0,"No Sales",IF(FurnitureData[[#This Row],[sold]]&lt;=10,"Low Sales",IF(FurnitureData[[#This Row],[sold]]&lt;=50,"Medium Sales","High Sales")))</f>
        <v>Low Sales</v>
      </c>
      <c r="H1997" s="1">
        <f>IF(FurnitureData[[#This Row],[price]]&gt;0,FurnitureData[[#This Row],[sold]]/FurnitureData[[#This Row],[price]],0)</f>
        <v>0.11036004966202236</v>
      </c>
      <c r="I1997" s="1">
        <f>LEN(FurnitureData[[#This Row],[productTitle]])</f>
        <v>122</v>
      </c>
      <c r="J1997" s="1"/>
    </row>
    <row r="1998" spans="1:10" x14ac:dyDescent="0.3">
      <c r="A1998" s="1" t="s">
        <v>1500</v>
      </c>
      <c r="B1998" s="7">
        <v>276.64999999999998</v>
      </c>
      <c r="C1998" s="8">
        <v>2</v>
      </c>
      <c r="D1998" s="1" t="s">
        <v>5</v>
      </c>
      <c r="E1998" s="5">
        <f>FurnitureData[[#This Row],[price]]*FurnitureData[[#This Row],[sold]]</f>
        <v>553.29999999999995</v>
      </c>
      <c r="F1998" t="str">
        <f>IF(FurnitureData[[#This Row],[price]]&lt;50,"Under 50",IF(FurnitureData[[#This Row],[price]]&lt;100,"50-100",IF(FurnitureData[[#This Row],[price]]&lt;200,"100-200","Over 200")))</f>
        <v>Over 200</v>
      </c>
      <c r="G1998" t="str">
        <f>IF(FurnitureData[[#This Row],[sold]]=0,"No Sales",IF(FurnitureData[[#This Row],[sold]]&lt;=10,"Low Sales",IF(FurnitureData[[#This Row],[sold]]&lt;=50,"Medium Sales","High Sales")))</f>
        <v>Low Sales</v>
      </c>
      <c r="H1998" s="1">
        <f>IF(FurnitureData[[#This Row],[price]]&gt;0,FurnitureData[[#This Row],[sold]]/FurnitureData[[#This Row],[price]],0)</f>
        <v>7.2293511657328764E-3</v>
      </c>
      <c r="I1998" s="1">
        <f>LEN(FurnitureData[[#This Row],[productTitle]])</f>
        <v>127</v>
      </c>
      <c r="J1998" s="1"/>
    </row>
    <row r="1999" spans="1:10" x14ac:dyDescent="0.3">
      <c r="A1999" s="1" t="s">
        <v>1367</v>
      </c>
      <c r="B1999" s="7">
        <v>196.44</v>
      </c>
      <c r="C1999" s="8">
        <v>10</v>
      </c>
      <c r="D1999" s="1" t="s">
        <v>5</v>
      </c>
      <c r="E1999" s="5">
        <f>FurnitureData[[#This Row],[price]]*FurnitureData[[#This Row],[sold]]</f>
        <v>1964.4</v>
      </c>
      <c r="F1999" t="str">
        <f>IF(FurnitureData[[#This Row],[price]]&lt;50,"Under 50",IF(FurnitureData[[#This Row],[price]]&lt;100,"50-100",IF(FurnitureData[[#This Row],[price]]&lt;200,"100-200","Over 200")))</f>
        <v>100-200</v>
      </c>
      <c r="G1999" t="str">
        <f>IF(FurnitureData[[#This Row],[sold]]=0,"No Sales",IF(FurnitureData[[#This Row],[sold]]&lt;=10,"Low Sales",IF(FurnitureData[[#This Row],[sold]]&lt;=50,"Medium Sales","High Sales")))</f>
        <v>Low Sales</v>
      </c>
      <c r="H1999" s="1">
        <f>IF(FurnitureData[[#This Row],[price]]&gt;0,FurnitureData[[#This Row],[sold]]/FurnitureData[[#This Row],[price]],0)</f>
        <v>5.0906129097943391E-2</v>
      </c>
      <c r="I1999" s="1">
        <f>LEN(FurnitureData[[#This Row],[productTitle]])</f>
        <v>128</v>
      </c>
      <c r="J1999" s="1"/>
    </row>
    <row r="2000" spans="1:10" x14ac:dyDescent="0.3">
      <c r="A2000" s="1" t="s">
        <v>1796</v>
      </c>
      <c r="B2000" s="7">
        <v>228.18</v>
      </c>
      <c r="C2000" s="8">
        <v>0</v>
      </c>
      <c r="D2000" s="1" t="s">
        <v>5</v>
      </c>
      <c r="E2000" s="5">
        <f>FurnitureData[[#This Row],[price]]*FurnitureData[[#This Row],[sold]]</f>
        <v>0</v>
      </c>
      <c r="F2000" t="str">
        <f>IF(FurnitureData[[#This Row],[price]]&lt;50,"Under 50",IF(FurnitureData[[#This Row],[price]]&lt;100,"50-100",IF(FurnitureData[[#This Row],[price]]&lt;200,"100-200","Over 200")))</f>
        <v>Over 200</v>
      </c>
      <c r="G2000" t="str">
        <f>IF(FurnitureData[[#This Row],[sold]]=0,"No Sales",IF(FurnitureData[[#This Row],[sold]]&lt;=10,"Low Sales",IF(FurnitureData[[#This Row],[sold]]&lt;=50,"Medium Sales","High Sales")))</f>
        <v>No Sales</v>
      </c>
      <c r="H2000" s="1">
        <f>IF(FurnitureData[[#This Row],[price]]&gt;0,FurnitureData[[#This Row],[sold]]/FurnitureData[[#This Row],[price]],0)</f>
        <v>0</v>
      </c>
      <c r="I2000" s="1">
        <f>LEN(FurnitureData[[#This Row],[productTitle]])</f>
        <v>124</v>
      </c>
      <c r="J2000" s="1"/>
    </row>
    <row r="2001" spans="1:10" x14ac:dyDescent="0.3">
      <c r="A2001" s="1" t="s">
        <v>1797</v>
      </c>
      <c r="B2001" s="7">
        <v>99.48</v>
      </c>
      <c r="C2001" s="8">
        <v>0</v>
      </c>
      <c r="D2001" s="1">
        <v>8</v>
      </c>
      <c r="E2001" s="5">
        <f>FurnitureData[[#This Row],[price]]*FurnitureData[[#This Row],[sold]]</f>
        <v>0</v>
      </c>
      <c r="F2001" t="str">
        <f>IF(FurnitureData[[#This Row],[price]]&lt;50,"Under 50",IF(FurnitureData[[#This Row],[price]]&lt;100,"50-100",IF(FurnitureData[[#This Row],[price]]&lt;200,"100-200","Over 200")))</f>
        <v>50-100</v>
      </c>
      <c r="G2001" t="str">
        <f>IF(FurnitureData[[#This Row],[sold]]=0,"No Sales",IF(FurnitureData[[#This Row],[sold]]&lt;=10,"Low Sales",IF(FurnitureData[[#This Row],[sold]]&lt;=50,"Medium Sales","High Sales")))</f>
        <v>No Sales</v>
      </c>
      <c r="H2001" s="1">
        <f>IF(FurnitureData[[#This Row],[price]]&gt;0,FurnitureData[[#This Row],[sold]]/FurnitureData[[#This Row],[price]],0)</f>
        <v>0</v>
      </c>
      <c r="I2001" s="1">
        <f>LEN(FurnitureData[[#This Row],[productTitle]])</f>
        <v>125</v>
      </c>
      <c r="J2001"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22F0-3083-4051-A393-43570D59A4FD}">
  <dimension ref="A1"/>
  <sheetViews>
    <sheetView zoomScale="41" zoomScaleNormal="58" workbookViewId="0">
      <selection activeCell="AI22" sqref="AI22"/>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FCCE-6CF8-43EC-A886-4585D1749650}">
  <dimension ref="A1:M6"/>
  <sheetViews>
    <sheetView showGridLines="0" topLeftCell="A3" zoomScale="58" zoomScaleNormal="78" workbookViewId="0">
      <selection activeCell="O44" sqref="O44"/>
    </sheetView>
  </sheetViews>
  <sheetFormatPr defaultRowHeight="14.4" x14ac:dyDescent="0.3"/>
  <cols>
    <col min="1" max="1" width="26.5546875" bestFit="1" customWidth="1"/>
    <col min="3" max="3" width="19" bestFit="1" customWidth="1"/>
  </cols>
  <sheetData>
    <row r="1" spans="1:13" ht="30" x14ac:dyDescent="0.5">
      <c r="B1" s="18" t="s">
        <v>2090</v>
      </c>
      <c r="C1" s="19"/>
      <c r="D1" s="19"/>
      <c r="E1" s="19"/>
      <c r="F1" s="19"/>
      <c r="G1" s="19"/>
    </row>
    <row r="2" spans="1:13" ht="30" x14ac:dyDescent="0.5">
      <c r="B2" s="17"/>
      <c r="C2" s="17"/>
      <c r="D2" s="17"/>
      <c r="E2" s="18"/>
      <c r="F2" s="19"/>
      <c r="G2" s="19"/>
      <c r="H2" s="19"/>
      <c r="I2" s="19"/>
      <c r="J2" s="19"/>
    </row>
    <row r="3" spans="1:13" ht="22.8" customHeight="1" x14ac:dyDescent="0.5">
      <c r="B3" s="17"/>
      <c r="C3" s="17"/>
      <c r="D3" s="17"/>
      <c r="E3" s="18"/>
      <c r="F3" s="19"/>
      <c r="G3" s="19"/>
      <c r="H3" s="19"/>
      <c r="I3" s="19"/>
      <c r="J3" s="19"/>
    </row>
    <row r="4" spans="1:13" ht="24.6" customHeight="1" x14ac:dyDescent="0.45">
      <c r="A4" s="29" t="s">
        <v>2091</v>
      </c>
      <c r="C4" s="29" t="s">
        <v>2092</v>
      </c>
      <c r="G4" s="30" t="s">
        <v>2093</v>
      </c>
      <c r="L4" s="30" t="s">
        <v>2094</v>
      </c>
    </row>
    <row r="5" spans="1:13" ht="28.8" x14ac:dyDescent="0.55000000000000004">
      <c r="A5" s="21" t="s">
        <v>2021</v>
      </c>
      <c r="C5" s="21" t="s">
        <v>2024</v>
      </c>
      <c r="D5" s="22"/>
      <c r="F5" s="25" t="s">
        <v>2026</v>
      </c>
      <c r="G5" s="26"/>
      <c r="H5" s="26"/>
      <c r="I5" s="26"/>
      <c r="K5" s="25" t="s">
        <v>2028</v>
      </c>
      <c r="L5" s="26"/>
      <c r="M5" s="26"/>
    </row>
    <row r="6" spans="1:13" ht="46.2" x14ac:dyDescent="0.85">
      <c r="A6" s="20">
        <f>COUNTA(FurnitureData[productTitle])</f>
        <v>2000</v>
      </c>
      <c r="C6" s="23">
        <f>SUM(FurnitureData[sold])</f>
        <v>46987</v>
      </c>
      <c r="D6" s="24"/>
      <c r="F6" s="27" t="str">
        <f>TEXT(SUM(FurnitureData[Revenue]),"$#,##0")</f>
        <v>$21,81,048</v>
      </c>
      <c r="G6" s="28"/>
      <c r="H6" s="28"/>
      <c r="I6" s="28"/>
      <c r="K6" s="27" t="str">
        <f>TEXT(AVERAGE(FurnitureData[price]),"$#,##0.00")</f>
        <v>$156.56</v>
      </c>
      <c r="L6" s="28"/>
      <c r="M6" s="28"/>
    </row>
  </sheetData>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2598A-87B5-4052-9D00-CD28083DC453}">
  <dimension ref="A1:D15"/>
  <sheetViews>
    <sheetView tabSelected="1" zoomScale="155" zoomScaleNormal="155" workbookViewId="0">
      <selection activeCell="D24" sqref="D24"/>
    </sheetView>
  </sheetViews>
  <sheetFormatPr defaultRowHeight="14.4" x14ac:dyDescent="0.3"/>
  <cols>
    <col min="1" max="1" width="17.6640625" bestFit="1" customWidth="1"/>
    <col min="2" max="4" width="12" bestFit="1" customWidth="1"/>
  </cols>
  <sheetData>
    <row r="1" spans="1:4" x14ac:dyDescent="0.3">
      <c r="C1" s="32"/>
    </row>
    <row r="3" spans="1:4" x14ac:dyDescent="0.3">
      <c r="A3" s="31" t="s">
        <v>2103</v>
      </c>
      <c r="B3" s="31" t="s">
        <v>2095</v>
      </c>
      <c r="C3" s="31" t="s">
        <v>2096</v>
      </c>
      <c r="D3" s="31" t="s">
        <v>1798</v>
      </c>
    </row>
    <row r="4" spans="1:4" x14ac:dyDescent="0.3">
      <c r="A4" s="33" t="s">
        <v>2097</v>
      </c>
      <c r="B4" s="34">
        <f>COUNT(FurnitureData[price])</f>
        <v>2000</v>
      </c>
      <c r="C4" s="34">
        <f>COUNT(FurnitureData[sold])</f>
        <v>2000</v>
      </c>
      <c r="D4" s="34">
        <f>COUNT(FurnitureData[Revenue])</f>
        <v>2000</v>
      </c>
    </row>
    <row r="5" spans="1:4" x14ac:dyDescent="0.3">
      <c r="A5" s="33" t="s">
        <v>2098</v>
      </c>
      <c r="B5" s="34">
        <f>AVERAGE(FurnitureData[price])</f>
        <v>156.56001999999989</v>
      </c>
      <c r="C5" s="34">
        <f>AVERAGE(FurnitureData[sold])</f>
        <v>23.493500000000001</v>
      </c>
      <c r="D5" s="34">
        <f>AVERAGE(FurnitureData[Revenue])</f>
        <v>1090.5240349999983</v>
      </c>
    </row>
    <row r="6" spans="1:4" x14ac:dyDescent="0.3">
      <c r="A6" s="33" t="s">
        <v>2099</v>
      </c>
      <c r="B6" s="34">
        <f>MEDIAN(FurnitureData[price])</f>
        <v>114.08</v>
      </c>
      <c r="C6" s="34">
        <f>MEDIAN(FurnitureData[sold])</f>
        <v>3</v>
      </c>
      <c r="D6" s="34">
        <f>MEDIAN(FurnitureData[Revenue])</f>
        <v>245.79500000000002</v>
      </c>
    </row>
    <row r="7" spans="1:4" x14ac:dyDescent="0.3">
      <c r="A7" s="33" t="s">
        <v>2100</v>
      </c>
      <c r="B7" s="34">
        <f>_xlfn.STDEV.P(FurnitureData[price])</f>
        <v>176.89249563901697</v>
      </c>
      <c r="C7" s="34">
        <f>_xlfn.STDEV.P(FurnitureData[sold])</f>
        <v>254.03052957813949</v>
      </c>
      <c r="D7" s="34">
        <f>_xlfn.STDEV.P(FurnitureData[Revenue])</f>
        <v>4943.752770641775</v>
      </c>
    </row>
    <row r="8" spans="1:4" x14ac:dyDescent="0.3">
      <c r="A8" s="33" t="s">
        <v>2101</v>
      </c>
      <c r="B8" s="34">
        <f>MIN(FurnitureData[price])</f>
        <v>0.99</v>
      </c>
      <c r="C8" s="34">
        <f>MIN(FurnitureData[sold])</f>
        <v>0</v>
      </c>
      <c r="D8" s="34">
        <f>MIN(FurnitureData[Revenue])</f>
        <v>0</v>
      </c>
    </row>
    <row r="9" spans="1:4" x14ac:dyDescent="0.3">
      <c r="A9" s="33" t="s">
        <v>2102</v>
      </c>
      <c r="B9" s="34">
        <f>MAX(FurnitureData[price])</f>
        <v>2876.38</v>
      </c>
      <c r="C9" s="34">
        <f>MAX(FurnitureData[sold])</f>
        <v>10000</v>
      </c>
      <c r="D9" s="34">
        <f>MAX(FurnitureData[Revenue])</f>
        <v>122800</v>
      </c>
    </row>
    <row r="12" spans="1:4" x14ac:dyDescent="0.3">
      <c r="A12" s="36" t="s">
        <v>2107</v>
      </c>
    </row>
    <row r="13" spans="1:4" x14ac:dyDescent="0.3">
      <c r="A13" s="35" t="s">
        <v>2105</v>
      </c>
      <c r="B13" s="35">
        <f>COUNTIF(FurnitureData[sold],"&gt;0")</f>
        <v>1549</v>
      </c>
    </row>
    <row r="14" spans="1:4" x14ac:dyDescent="0.3">
      <c r="A14" s="35" t="s">
        <v>2104</v>
      </c>
      <c r="B14" s="35">
        <f>B10/COUNTA(FurnitureData[sold])</f>
        <v>0</v>
      </c>
    </row>
    <row r="15" spans="1:4" x14ac:dyDescent="0.3">
      <c r="A15" s="35" t="s">
        <v>2106</v>
      </c>
      <c r="B15" s="35">
        <f>CORREL(FurnitureData[price],FurnitureData[sold])</f>
        <v>-5.7584416993833182E-2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6 o l P 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q i U 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o l P W + f W 3 F B I A Q A A O g I A A B M A H A B G b 3 J t d W x h c y 9 T Z W N 0 a W 9 u M S 5 t I K I Y A C i g F A A A A A A A A A A A A A A A A A A A A A A A A A A A A I V P T 0 v D M B y 9 F / o d Q r x 0 E M o 2 t h 0 c P U i r 6 E U n r a d V R k x / 6 4 J p U p J f p 2 P s u 5 v Z w R Q H 5 p L k v c f 7 4 0 C g N J r k / T 2 a h 0 E Y u A 2 3 U B E Q p m n A C l i t O 6 s l d h Z W F U f u A F f j 4 X h C E q I A w 4 D 4 k 5 v O C z 2 S u m 2 c G d E 1 o D G 6 k w r i 1 G j 0 H x f R 9 L p 8 c W B d u e N u 8 1 E + a c i s 3 E K Z g X t H 0 5 a Z N / d N 0 J X / R c f C b e m A L T N Q s p E I N q G M M p I a 1 T X a J V N G b r U w l d R 1 M p s O h y N G n j u D k O N O Q X J + x o 9 G w + u A 9 R u u 6 M K a x n M V u Q d e + a L U D y r 4 m x e e m B M e 9 X M Z W Z 7 w G 6 V y w R W 3 L k H b / b R M N 1 z X 3 r H Y t X C 2 K y z X b m 1 s 0 z c + k i 6 6 k M / 2 e 9 p a U 3 U C C 4 k K / E b 0 W o L w i Q d G 9 t R Y W U v N 1 c J K 8 Z d t L 6 L O q M q D D x p n k / g Y / Y 0 i r w u v + K U + D M J A 6 o t T 5 l 9 Q S w E C L Q A U A A I A C A D q i U 9 b d P k t R q Y A A A D 2 A A A A E g A A A A A A A A A A A A A A A A A A A A A A Q 2 9 u Z m l n L 1 B h Y 2 t h Z 2 U u e G 1 s U E s B A i 0 A F A A C A A g A 6 o l P W w / K 6 a u k A A A A 6 Q A A A B M A A A A A A A A A A A A A A A A A 8 g A A A F t D b 2 5 0 Z W 5 0 X 1 R 5 c G V z X S 5 4 b W x Q S w E C L Q A U A A I A C A D q i U 9 b 5 9 b c U E g B A A A 6 A g A A E w A A A A A A A A A A A A A A A A D j 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D A A A A A A A A A 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N v b W 1 l c m N l X 2 Z 1 c m 5 p d H V y Z V 9 k Y X R h c 2 V 0 X z I w M j 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z E x M m Y 1 Y S 0 1 Y T U w L T R m O G Y t O G E 5 O C 1 j M T Z l M D F l N z J k Y z U i I C 8 + P E V u d H J 5 I F R 5 c G U 9 I k J 1 Z m Z l c k 5 l e H R S Z W Z y Z X N o I i B W Y W x 1 Z T 0 i b D E i I C 8 + P E V u d H J 5 I F R 5 c G U 9 I l J l c 3 V s d F R 5 c G U i I F Z h b H V l P S J z V G F i b G U i I C 8 + P E V u d H J 5 I F R 5 c G U 9 I k 5 h b W V V c G R h d G V k Q W Z 0 Z X J G a W x s I i B W Y W x 1 Z T 0 i b D A i I C 8 + P E V u d H J 5 I F R 5 c G U 9 I k Z p b G x U Y X J n Z X Q i I F Z h b H V l P S J z R n V y b m l 0 d X J l R G F 0 Y S 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E w L T E 1 V D E x O j M 5 O j U 5 L j A w N j k 1 N z h a I i A v P j x F b n R y e S B U e X B l P S J G a W x s Q 2 9 s d W 1 u V H l w Z X M i I F Z h b H V l P S J z Q m d Z R 0 F 3 W T 0 i I C 8 + P E V u d H J 5 I F R 5 c G U 9 I k Z p b G x D b 2 x 1 b W 5 O Y W 1 l c y I g V m F s d W U 9 I n N b J n F 1 b 3 Q 7 c H J v Z H V j d F R p d G x l J n F 1 b 3 Q 7 L C Z x d W 9 0 O 2 9 y a W d p b m F s U H J p Y 2 U m c X V v d D s s J n F 1 b 3 Q 7 c H J p Y 2 U m c X V v d D s s J n F 1 b 3 Q 7 c 2 9 s Z C Z x d W 9 0 O y w m c X V v d D t 0 Y W d U Z X h 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N v b W 1 l c m N l X 2 Z 1 c m 5 p d H V y Z V 9 k Y X R h c 2 V 0 X z I w M j Q v Q 2 h h b m d l Z C B U e X B l L n t w c m 9 k d W N 0 V G l 0 b G U s M H 0 m c X V v d D s s J n F 1 b 3 Q 7 U 2 V j d G l v b j E v Z W N v b W 1 l c m N l X 2 Z 1 c m 5 p d H V y Z V 9 k Y X R h c 2 V 0 X z I w M j Q v Q 2 h h b m d l Z C B U e X B l L n t v c m l n a W 5 h b F B y a W N l L D F 9 J n F 1 b 3 Q 7 L C Z x d W 9 0 O 1 N l Y 3 R p b 2 4 x L 2 V j b 2 1 t Z X J j Z V 9 m d X J u a X R 1 c m V f Z G F 0 Y X N l d F 8 y M D I 0 L 0 N o Y W 5 n Z W Q g V H l w Z S 5 7 c H J p Y 2 U s M n 0 m c X V v d D s s J n F 1 b 3 Q 7 U 2 V j d G l v b j E v Z W N v b W 1 l c m N l X 2 Z 1 c m 5 p d H V y Z V 9 k Y X R h c 2 V 0 X z I w M j Q v Q 2 h h b m d l Z C B U e X B l L n t z b 2 x k L D N 9 J n F 1 b 3 Q 7 L C Z x d W 9 0 O 1 N l Y 3 R p b 2 4 x L 2 V j b 2 1 t Z X J j Z V 9 m d X J u a X R 1 c m V f Z G F 0 Y X N l d F 8 y M D I 0 L 0 N o Y W 5 n Z W Q g V H l w Z S 5 7 d G F n V G V 4 d C w 0 f S Z x d W 9 0 O 1 0 s J n F 1 b 3 Q 7 Q 2 9 s d W 1 u Q 2 9 1 b n Q m c X V v d D s 6 N S w m c X V v d D t L Z X l D b 2 x 1 b W 5 O Y W 1 l c y Z x d W 9 0 O z p b X S w m c X V v d D t D b 2 x 1 b W 5 J Z G V u d G l 0 a W V z J n F 1 b 3 Q 7 O l s m c X V v d D t T Z W N 0 a W 9 u M S 9 l Y 2 9 t b W V y Y 2 V f Z n V y b m l 0 d X J l X 2 R h d G F z Z X R f M j A y N C 9 D a G F u Z 2 V k I F R 5 c G U u e 3 B y b 2 R 1 Y 3 R U a X R s Z S w w f S Z x d W 9 0 O y w m c X V v d D t T Z W N 0 a W 9 u M S 9 l Y 2 9 t b W V y Y 2 V f Z n V y b m l 0 d X J l X 2 R h d G F z Z X R f M j A y N C 9 D a G F u Z 2 V k I F R 5 c G U u e 2 9 y a W d p b m F s U H J p Y 2 U s M X 0 m c X V v d D s s J n F 1 b 3 Q 7 U 2 V j d G l v b j E v Z W N v b W 1 l c m N l X 2 Z 1 c m 5 p d H V y Z V 9 k Y X R h c 2 V 0 X z I w M j Q v Q 2 h h b m d l Z C B U e X B l L n t w c m l j Z S w y f S Z x d W 9 0 O y w m c X V v d D t T Z W N 0 a W 9 u M S 9 l Y 2 9 t b W V y Y 2 V f Z n V y b m l 0 d X J l X 2 R h d G F z Z X R f M j A y N C 9 D a G F u Z 2 V k I F R 5 c G U u e 3 N v b G Q s M 3 0 m c X V v d D s s J n F 1 b 3 Q 7 U 2 V j d G l v b j E v Z W N v b W 1 l c m N l X 2 Z 1 c m 5 p d H V y Z V 9 k Y X R h c 2 V 0 X z I w M j Q v Q 2 h h b m d l Z C B U e X B l L n t 0 Y W d U Z X h 0 L D R 9 J n F 1 b 3 Q 7 X S w m c X V v d D t S Z W x h d G l v b n N o a X B J b m Z v J n F 1 b 3 Q 7 O l t d f S I g L z 4 8 R W 5 0 c n k g V H l w Z T 0 i R m l s b F R h c m d l d E 5 h b W V D d X N 0 b 2 1 p e m V k I i B W Y W x 1 Z T 0 i b D E i I C 8 + P C 9 T d G F i b G V F b n R y a W V z P j w v S X R l b T 4 8 S X R l b T 4 8 S X R l b U x v Y 2 F 0 a W 9 u P j x J d G V t V H l w Z T 5 G b 3 J t d W x h P C 9 J d G V t V H l w Z T 4 8 S X R l b V B h d G g + U 2 V j d G l v b j E v Z W N v b W 1 l c m N l X 2 Z 1 c m 5 p d H V y Z V 9 k Y X R h c 2 V 0 X z I w M j Q v U 2 9 1 c m N l P C 9 J d G V t U G F 0 a D 4 8 L 0 l 0 Z W 1 M b 2 N h d G l v b j 4 8 U 3 R h Y m x l R W 5 0 c m l l c y A v P j w v S X R l b T 4 8 S X R l b T 4 8 S X R l b U x v Y 2 F 0 a W 9 u P j x J d G V t V H l w Z T 5 G b 3 J t d W x h P C 9 J d G V t V H l w Z T 4 8 S X R l b V B h d G g + U 2 V j d G l v b j E v Z W N v b W 1 l c m N l X 2 Z 1 c m 5 p d H V y Z V 9 k Y X R h c 2 V 0 X z I w M j Q v U H J v b W 9 0 Z W Q l M j B I Z W F k Z X J z P C 9 J d G V t U G F 0 a D 4 8 L 0 l 0 Z W 1 M b 2 N h d G l v b j 4 8 U 3 R h Y m x l R W 5 0 c m l l c y A v P j w v S X R l b T 4 8 S X R l b T 4 8 S X R l b U x v Y 2 F 0 a W 9 u P j x J d G V t V H l w Z T 5 G b 3 J t d W x h P C 9 J d G V t V H l w Z T 4 8 S X R l b V B h d G g + U 2 V j d G l v b j E v Z W N v b W 1 l c m N l X 2 Z 1 c m 5 p d H V y Z V 9 k Y X R h c 2 V 0 X z I w M j Q v Q 2 h h b m d l Z C U y M F R 5 c G U 8 L 0 l 0 Z W 1 Q Y X R o P j w v S X R l b U x v Y 2 F 0 a W 9 u P j x T d G F i b G V F b n R y a W V z I C 8 + P C 9 J d G V t P j w v S X R l b X M + P C 9 M b 2 N h b F B h Y 2 t h Z 2 V N Z X R h Z G F 0 Y U Z p b G U + F g A A A F B L B Q Y A A A A A A A A A A A A A A A A A A A A A A A A m A Q A A A Q A A A N C M n d 8 B F d E R j H o A w E / C l + s B A A A A K x e G 7 D 7 h R U S 0 X 2 m P 6 g v 2 o Q A A A A A C A A A A A A A Q Z g A A A A E A A C A A A A B G j U W G D C I V P W B C z 5 b L v G T I v P a 1 e y r b w 2 9 w 6 W b Q Q I f E q w A A A A A O g A A A A A I A A C A A A A B V F + 1 c P Z o Z P 8 C Z T I x 8 N e P 9 a F v K h X J b D T E O S f Q v X d l C C V A A A A A l h 4 0 X 5 D s M n 3 E o N U W t V / S W p y p K I g a I 2 I j F t s / n B O O Y l 3 Z T i S J Y d l A Z Z j M B T B j o X C 6 p k 9 7 U j U X i b x 5 6 l R 8 L L o I t L a T 4 5 K E v Z p x N P L P v H z x a V k A A A A B t t 0 L T B H n k A o q v F o D W e L 3 9 l T x / x s g B r C A q 7 j h K 2 3 d R L r 1 r u H m L X F y E 1 1 L Q m D X 8 w J m h 5 / l v w t S D 3 4 7 A J a S 7 4 u 0 I < / D a t a M a s h u p > 
</file>

<file path=customXml/itemProps1.xml><?xml version="1.0" encoding="utf-8"?>
<ds:datastoreItem xmlns:ds="http://schemas.openxmlformats.org/officeDocument/2006/customXml" ds:itemID="{97038EA0-E48B-488A-B47E-B32D84A363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by Price Category</vt:lpstr>
      <vt:lpstr>Sales By Shipping</vt:lpstr>
      <vt:lpstr>Sales Distribution Matrix</vt:lpstr>
      <vt:lpstr>Top 10 Products</vt:lpstr>
      <vt:lpstr>Performance Summary</vt:lpstr>
      <vt:lpstr>ecommerce_furniture_dataset_202</vt:lpstr>
      <vt:lpstr>Charts1</vt:lpstr>
      <vt:lpstr>Dashboard</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yashwanth chintu</dc:creator>
  <cp:lastModifiedBy>yashwanth chintu</cp:lastModifiedBy>
  <dcterms:created xsi:type="dcterms:W3CDTF">2025-10-15T11:38:58Z</dcterms:created>
  <dcterms:modified xsi:type="dcterms:W3CDTF">2025-10-23T19:26:18Z</dcterms:modified>
</cp:coreProperties>
</file>