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ata\Git\copt\notebooks\"/>
    </mc:Choice>
  </mc:AlternateContent>
  <xr:revisionPtr revIDLastSave="0" documentId="13_ncr:1_{B4FD78F8-6380-4CCF-A96D-34B1CB21314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umbawa 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L2" i="1" l="1"/>
  <c r="M2" i="1" s="1"/>
  <c r="G2" i="1"/>
  <c r="L25" i="1"/>
  <c r="M25" i="1" s="1"/>
  <c r="G25" i="1"/>
  <c r="H25" i="1" s="1"/>
  <c r="L24" i="1"/>
  <c r="M24" i="1" s="1"/>
  <c r="G24" i="1"/>
  <c r="H24" i="1" s="1"/>
  <c r="L23" i="1"/>
  <c r="M23" i="1" s="1"/>
  <c r="G23" i="1"/>
  <c r="H23" i="1" s="1"/>
  <c r="L22" i="1"/>
  <c r="M22" i="1" s="1"/>
  <c r="G22" i="1"/>
  <c r="H22" i="1" s="1"/>
  <c r="L21" i="1"/>
  <c r="M21" i="1" s="1"/>
  <c r="G21" i="1"/>
  <c r="H21" i="1" s="1"/>
  <c r="L20" i="1"/>
  <c r="M20" i="1" s="1"/>
  <c r="G20" i="1"/>
  <c r="H20" i="1" s="1"/>
  <c r="L19" i="1"/>
  <c r="M19" i="1" s="1"/>
  <c r="G19" i="1"/>
  <c r="H19" i="1" s="1"/>
  <c r="L18" i="1"/>
  <c r="M18" i="1" s="1"/>
  <c r="G18" i="1"/>
  <c r="H18" i="1" s="1"/>
  <c r="L17" i="1"/>
  <c r="M17" i="1" s="1"/>
  <c r="G17" i="1"/>
  <c r="H17" i="1" s="1"/>
  <c r="L16" i="1"/>
  <c r="M16" i="1" s="1"/>
  <c r="G16" i="1"/>
  <c r="H16" i="1" s="1"/>
  <c r="L15" i="1"/>
  <c r="M15" i="1" s="1"/>
  <c r="G15" i="1"/>
  <c r="H15" i="1" s="1"/>
  <c r="L14" i="1"/>
  <c r="M14" i="1" s="1"/>
  <c r="G14" i="1"/>
  <c r="H14" i="1" s="1"/>
  <c r="L13" i="1"/>
  <c r="M13" i="1" s="1"/>
  <c r="G13" i="1"/>
  <c r="H13" i="1" s="1"/>
  <c r="L12" i="1"/>
  <c r="M12" i="1" s="1"/>
  <c r="G12" i="1"/>
  <c r="H12" i="1" s="1"/>
  <c r="L11" i="1"/>
  <c r="M11" i="1" s="1"/>
  <c r="G11" i="1"/>
  <c r="H11" i="1" s="1"/>
  <c r="L10" i="1"/>
  <c r="M10" i="1" s="1"/>
  <c r="G10" i="1"/>
  <c r="H10" i="1" s="1"/>
  <c r="L9" i="1"/>
  <c r="M9" i="1" s="1"/>
  <c r="G9" i="1"/>
  <c r="H9" i="1" s="1"/>
  <c r="L8" i="1"/>
  <c r="M8" i="1" s="1"/>
  <c r="G8" i="1"/>
  <c r="H8" i="1" s="1"/>
  <c r="L7" i="1"/>
  <c r="M7" i="1" s="1"/>
  <c r="G7" i="1"/>
  <c r="H7" i="1" s="1"/>
  <c r="L6" i="1"/>
  <c r="M6" i="1" s="1"/>
  <c r="G6" i="1"/>
  <c r="H6" i="1" s="1"/>
  <c r="L5" i="1"/>
  <c r="M5" i="1" s="1"/>
  <c r="G5" i="1"/>
  <c r="H5" i="1" s="1"/>
  <c r="L4" i="1"/>
  <c r="M4" i="1" s="1"/>
  <c r="G4" i="1"/>
  <c r="H4" i="1" s="1"/>
  <c r="L3" i="1"/>
  <c r="M3" i="1" s="1"/>
  <c r="G3" i="1"/>
  <c r="H3" i="1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H2" i="1"/>
</calcChain>
</file>

<file path=xl/sharedStrings.xml><?xml version="1.0" encoding="utf-8"?>
<sst xmlns="http://schemas.openxmlformats.org/spreadsheetml/2006/main" count="15" uniqueCount="12">
  <si>
    <t>Jam</t>
  </si>
  <si>
    <r>
      <t xml:space="preserve">Demand </t>
    </r>
    <r>
      <rPr>
        <sz val="11"/>
        <color theme="1"/>
        <rFont val="Calibri"/>
        <family val="2"/>
        <scheme val="minor"/>
      </rPr>
      <t>(MW)</t>
    </r>
    <r>
      <rPr>
        <i/>
        <sz val="11"/>
        <color theme="1"/>
        <rFont val="Calibri"/>
        <family val="2"/>
        <scheme val="minor"/>
      </rPr>
      <t xml:space="preserve"> </t>
    </r>
  </si>
  <si>
    <r>
      <rPr>
        <i/>
        <sz val="11"/>
        <color theme="1"/>
        <rFont val="Calibri"/>
        <family val="2"/>
        <scheme val="minor"/>
      </rPr>
      <t>PV Profile</t>
    </r>
    <r>
      <rPr>
        <sz val="11"/>
        <color theme="1"/>
        <rFont val="Calibri"/>
        <family val="2"/>
        <scheme val="minor"/>
      </rPr>
      <t xml:space="preserve"> (p.u.)</t>
    </r>
  </si>
  <si>
    <t>Target Penetrasi VRE (%)</t>
  </si>
  <si>
    <t>Kapasitas terpasang VRE (MWp)</t>
  </si>
  <si>
    <t>Beban Puncak (MW)</t>
  </si>
  <si>
    <r>
      <rPr>
        <i/>
        <sz val="11"/>
        <color theme="1"/>
        <rFont val="Calibri"/>
        <family val="2"/>
        <scheme val="minor"/>
      </rPr>
      <t>PV Profile</t>
    </r>
    <r>
      <rPr>
        <sz val="11"/>
        <color theme="1"/>
        <rFont val="Calibri"/>
        <family val="2"/>
        <scheme val="minor"/>
      </rPr>
      <t xml:space="preserve"> (MW)</t>
    </r>
  </si>
  <si>
    <r>
      <rPr>
        <i/>
        <sz val="11"/>
        <color theme="1"/>
        <rFont val="Calibri"/>
        <family val="2"/>
        <scheme val="minor"/>
      </rPr>
      <t>Net Load</t>
    </r>
    <r>
      <rPr>
        <sz val="11"/>
        <color theme="1"/>
        <rFont val="Calibri"/>
        <family val="2"/>
        <scheme val="minor"/>
      </rPr>
      <t xml:space="preserve"> (MW)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</si>
  <si>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L (MW)</t>
    </r>
  </si>
  <si>
    <r>
      <rPr>
        <i/>
        <sz val="11"/>
        <color theme="1"/>
        <rFont val="Calibri"/>
        <family val="2"/>
        <scheme val="minor"/>
      </rPr>
      <t>Equivalent Availability Factor</t>
    </r>
    <r>
      <rPr>
        <sz val="11"/>
        <color theme="1"/>
        <rFont val="Calibri"/>
        <family val="2"/>
        <scheme val="minor"/>
      </rPr>
      <t xml:space="preserve"> (%)</t>
    </r>
  </si>
  <si>
    <r>
      <rPr>
        <i/>
        <sz val="11"/>
        <color theme="1"/>
        <rFont val="Calibri"/>
        <family val="2"/>
        <scheme val="minor"/>
      </rPr>
      <t xml:space="preserve">Shifted PV Profile </t>
    </r>
    <r>
      <rPr>
        <sz val="11"/>
        <color theme="1"/>
        <rFont val="Calibri"/>
        <family val="2"/>
        <scheme val="minor"/>
      </rPr>
      <t>(p.u.)</t>
    </r>
  </si>
  <si>
    <r>
      <rPr>
        <i/>
        <sz val="11"/>
        <color theme="1"/>
        <rFont val="Calibri"/>
        <family val="2"/>
        <scheme val="minor"/>
      </rPr>
      <t xml:space="preserve">Shifted Demand </t>
    </r>
    <r>
      <rPr>
        <sz val="11"/>
        <color theme="1"/>
        <rFont val="Calibri"/>
        <family val="2"/>
        <scheme val="minor"/>
      </rPr>
      <t>(MW)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</si>
</sst>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Net</a:t>
            </a:r>
            <a:r>
              <a:rPr lang="en-US" i="1" baseline="0"/>
              <a:t> Load </a:t>
            </a:r>
            <a:r>
              <a:rPr lang="en-US" i="0" baseline="0"/>
              <a:t>Sumbawa Tahun 2021 dengan Kapasitas Terpasang Photovoltaic 26,28 MWp</a:t>
            </a:r>
            <a:endParaRPr lang="id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'Sumbawa 2021'!$B$1</c:f>
              <c:strCache>
                <c:ptCount val="1"/>
                <c:pt idx="0">
                  <c:v>Demand (MW)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'Sumbawa 2021'!$B$2:$B$25</c:f>
              <c:numCache>
                <c:formatCode>General</c:formatCode>
                <c:ptCount val="24"/>
                <c:pt idx="0">
                  <c:v>76</c:v>
                </c:pt>
                <c:pt idx="1">
                  <c:v>74</c:v>
                </c:pt>
                <c:pt idx="2">
                  <c:v>71</c:v>
                </c:pt>
                <c:pt idx="3">
                  <c:v>69</c:v>
                </c:pt>
                <c:pt idx="4">
                  <c:v>70</c:v>
                </c:pt>
                <c:pt idx="5">
                  <c:v>76</c:v>
                </c:pt>
                <c:pt idx="6">
                  <c:v>78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76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72</c:v>
                </c:pt>
                <c:pt idx="17">
                  <c:v>75</c:v>
                </c:pt>
                <c:pt idx="18">
                  <c:v>78</c:v>
                </c:pt>
                <c:pt idx="19">
                  <c:v>95</c:v>
                </c:pt>
                <c:pt idx="20">
                  <c:v>96</c:v>
                </c:pt>
                <c:pt idx="21">
                  <c:v>93</c:v>
                </c:pt>
                <c:pt idx="22">
                  <c:v>87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4-4506-A95F-6F576F7E90AF}"/>
            </c:ext>
          </c:extLst>
        </c:ser>
        <c:ser>
          <c:idx val="3"/>
          <c:order val="2"/>
          <c:tx>
            <c:strRef>
              <c:f>'Sumbawa 2021'!$H$1</c:f>
              <c:strCache>
                <c:ptCount val="1"/>
                <c:pt idx="0">
                  <c:v>Net Load (MW)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'Sumbawa 2021'!$H$2:$H$25</c:f>
              <c:numCache>
                <c:formatCode>General</c:formatCode>
                <c:ptCount val="24"/>
                <c:pt idx="0">
                  <c:v>76</c:v>
                </c:pt>
                <c:pt idx="1">
                  <c:v>74</c:v>
                </c:pt>
                <c:pt idx="2">
                  <c:v>71</c:v>
                </c:pt>
                <c:pt idx="3">
                  <c:v>69</c:v>
                </c:pt>
                <c:pt idx="4">
                  <c:v>70</c:v>
                </c:pt>
                <c:pt idx="5">
                  <c:v>76</c:v>
                </c:pt>
                <c:pt idx="6">
                  <c:v>78</c:v>
                </c:pt>
                <c:pt idx="7">
                  <c:v>71</c:v>
                </c:pt>
                <c:pt idx="8">
                  <c:v>63.393741773080002</c:v>
                </c:pt>
                <c:pt idx="9">
                  <c:v>56.729319319879998</c:v>
                </c:pt>
                <c:pt idx="10">
                  <c:v>53.93454135156</c:v>
                </c:pt>
                <c:pt idx="11">
                  <c:v>56.169431676199999</c:v>
                </c:pt>
                <c:pt idx="12">
                  <c:v>59.067057453160004</c:v>
                </c:pt>
                <c:pt idx="13">
                  <c:v>56.771769377600002</c:v>
                </c:pt>
                <c:pt idx="14">
                  <c:v>58.780043089999999</c:v>
                </c:pt>
                <c:pt idx="15">
                  <c:v>60.850854598840002</c:v>
                </c:pt>
                <c:pt idx="16">
                  <c:v>66.226534737479994</c:v>
                </c:pt>
                <c:pt idx="17">
                  <c:v>72.802116035040001</c:v>
                </c:pt>
                <c:pt idx="18">
                  <c:v>77.752246009559997</c:v>
                </c:pt>
                <c:pt idx="19">
                  <c:v>95</c:v>
                </c:pt>
                <c:pt idx="20">
                  <c:v>96</c:v>
                </c:pt>
                <c:pt idx="21">
                  <c:v>93</c:v>
                </c:pt>
                <c:pt idx="22">
                  <c:v>87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4-4506-A95F-6F576F7E90AF}"/>
            </c:ext>
          </c:extLst>
        </c:ser>
        <c:ser>
          <c:idx val="2"/>
          <c:order val="3"/>
          <c:tx>
            <c:strRef>
              <c:f>'Sumbawa 2021'!$G$1</c:f>
              <c:strCache>
                <c:ptCount val="1"/>
                <c:pt idx="0">
                  <c:v>PV Profile (MW)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'Sumbawa 2021'!$G$2:$G$25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6.6062582269200005</c:v>
                </c:pt>
                <c:pt idx="9">
                  <c:v>14.27068068012</c:v>
                </c:pt>
                <c:pt idx="10">
                  <c:v>18.06545864844</c:v>
                </c:pt>
                <c:pt idx="11">
                  <c:v>17.830568323800001</c:v>
                </c:pt>
                <c:pt idx="12">
                  <c:v>16.93294254684</c:v>
                </c:pt>
                <c:pt idx="13">
                  <c:v>14.2282306224</c:v>
                </c:pt>
                <c:pt idx="14">
                  <c:v>12.219956910000001</c:v>
                </c:pt>
                <c:pt idx="15">
                  <c:v>9.1491454011600002</c:v>
                </c:pt>
                <c:pt idx="16">
                  <c:v>5.7734652625200003</c:v>
                </c:pt>
                <c:pt idx="17">
                  <c:v>2.1978839649600004</c:v>
                </c:pt>
                <c:pt idx="18">
                  <c:v>0.24775399044000002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4-4506-A95F-6F576F7E9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90976"/>
        <c:axId val="12937913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'Sumbawa 2021'!$A$1</c15:sqref>
                        </c15:formulaRef>
                      </c:ext>
                    </c:extLst>
                    <c:strCache>
                      <c:ptCount val="1"/>
                      <c:pt idx="0">
                        <c:v>Jam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'Sumbawa 2021'!$A$2:$A$25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24-4506-A95F-6F576F7E90AF}"/>
                  </c:ext>
                </c:extLst>
              </c15:ser>
            </c15:filteredAreaSeries>
          </c:ext>
        </c:extLst>
      </c:areaChart>
      <c:catAx>
        <c:axId val="1293790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1392"/>
        <c:crosses val="autoZero"/>
        <c:auto val="1"/>
        <c:lblAlgn val="ctr"/>
        <c:lblOffset val="100"/>
        <c:noMultiLvlLbl val="0"/>
      </c:catAx>
      <c:valAx>
        <c:axId val="12937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Net</a:t>
            </a:r>
            <a:r>
              <a:rPr lang="en-US" i="1" baseline="0"/>
              <a:t> Load </a:t>
            </a:r>
            <a:r>
              <a:rPr lang="en-US" i="0" baseline="0"/>
              <a:t>Sumbawa Tahun 2021 dengan Kapasitas Terpasang Photovoltaic 26,28 MWp</a:t>
            </a:r>
            <a:endParaRPr lang="id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areaChart>
        <c:grouping val="standard"/>
        <c:varyColors val="0"/>
        <c:ser>
          <c:idx val="2"/>
          <c:order val="3"/>
          <c:tx>
            <c:strRef>
              <c:f>'Sumbawa 2021'!$G$1</c:f>
              <c:strCache>
                <c:ptCount val="1"/>
                <c:pt idx="0">
                  <c:v>PV Profile (MW)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'Sumbawa 2021'!$G$2:$G$25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6.6062582269200005</c:v>
                </c:pt>
                <c:pt idx="9">
                  <c:v>14.27068068012</c:v>
                </c:pt>
                <c:pt idx="10">
                  <c:v>18.06545864844</c:v>
                </c:pt>
                <c:pt idx="11">
                  <c:v>17.830568323800001</c:v>
                </c:pt>
                <c:pt idx="12">
                  <c:v>16.93294254684</c:v>
                </c:pt>
                <c:pt idx="13">
                  <c:v>14.2282306224</c:v>
                </c:pt>
                <c:pt idx="14">
                  <c:v>12.219956910000001</c:v>
                </c:pt>
                <c:pt idx="15">
                  <c:v>9.1491454011600002</c:v>
                </c:pt>
                <c:pt idx="16">
                  <c:v>5.7734652625200003</c:v>
                </c:pt>
                <c:pt idx="17">
                  <c:v>2.1978839649600004</c:v>
                </c:pt>
                <c:pt idx="18">
                  <c:v>0.24775399044000002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9-4A5A-97AB-76D93DFD9C30}"/>
            </c:ext>
          </c:extLst>
        </c:ser>
        <c:ser>
          <c:idx val="4"/>
          <c:order val="4"/>
          <c:tx>
            <c:strRef>
              <c:f>'Sumbawa 2021'!$I$1</c:f>
              <c:strCache>
                <c:ptCount val="1"/>
                <c:pt idx="0">
                  <c:v>ΔL (MW)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'Sumbawa 2021'!$I$2:$I$25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19-4A5A-97AB-76D93DFD9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90976"/>
        <c:axId val="12937913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'Sumbawa 2021'!$A$1</c15:sqref>
                        </c15:formulaRef>
                      </c:ext>
                    </c:extLst>
                    <c:strCache>
                      <c:ptCount val="1"/>
                      <c:pt idx="0">
                        <c:v>Jam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'Sumbawa 2021'!$A$2:$A$25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19-4A5A-97AB-76D93DFD9C30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'Sumbawa 2021'!$B$1</c15:sqref>
                        </c15:formulaRef>
                      </c:ext>
                    </c:extLst>
                    <c:strCache>
                      <c:ptCount val="1"/>
                      <c:pt idx="0">
                        <c:v>Demand (MW)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'Sumbawa 2021'!$B$2:$B$25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76</c:v>
                      </c:pt>
                      <c:pt idx="1">
                        <c:v>74</c:v>
                      </c:pt>
                      <c:pt idx="2">
                        <c:v>71</c:v>
                      </c:pt>
                      <c:pt idx="3">
                        <c:v>69</c:v>
                      </c:pt>
                      <c:pt idx="4">
                        <c:v>70</c:v>
                      </c:pt>
                      <c:pt idx="5">
                        <c:v>76</c:v>
                      </c:pt>
                      <c:pt idx="6">
                        <c:v>78</c:v>
                      </c:pt>
                      <c:pt idx="7">
                        <c:v>71</c:v>
                      </c:pt>
                      <c:pt idx="8">
                        <c:v>70</c:v>
                      </c:pt>
                      <c:pt idx="9">
                        <c:v>71</c:v>
                      </c:pt>
                      <c:pt idx="10">
                        <c:v>72</c:v>
                      </c:pt>
                      <c:pt idx="11">
                        <c:v>74</c:v>
                      </c:pt>
                      <c:pt idx="12">
                        <c:v>76</c:v>
                      </c:pt>
                      <c:pt idx="13">
                        <c:v>71</c:v>
                      </c:pt>
                      <c:pt idx="14">
                        <c:v>71</c:v>
                      </c:pt>
                      <c:pt idx="15">
                        <c:v>70</c:v>
                      </c:pt>
                      <c:pt idx="16">
                        <c:v>72</c:v>
                      </c:pt>
                      <c:pt idx="17">
                        <c:v>75</c:v>
                      </c:pt>
                      <c:pt idx="18">
                        <c:v>78</c:v>
                      </c:pt>
                      <c:pt idx="19">
                        <c:v>95</c:v>
                      </c:pt>
                      <c:pt idx="20">
                        <c:v>96</c:v>
                      </c:pt>
                      <c:pt idx="21">
                        <c:v>93</c:v>
                      </c:pt>
                      <c:pt idx="22">
                        <c:v>87</c:v>
                      </c:pt>
                      <c:pt idx="23">
                        <c:v>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19-4A5A-97AB-76D93DFD9C30}"/>
                  </c:ext>
                </c:extLst>
              </c15:ser>
            </c15:filteredAreaSeries>
            <c15:filteredArea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'Sumbawa 2021'!$H$1</c15:sqref>
                        </c15:formulaRef>
                      </c:ext>
                    </c:extLst>
                    <c:strCache>
                      <c:ptCount val="1"/>
                      <c:pt idx="0">
                        <c:v>Net Load (MW)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'Sumbawa 2021'!$H$2:$H$25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76</c:v>
                      </c:pt>
                      <c:pt idx="1">
                        <c:v>74</c:v>
                      </c:pt>
                      <c:pt idx="2">
                        <c:v>71</c:v>
                      </c:pt>
                      <c:pt idx="3">
                        <c:v>69</c:v>
                      </c:pt>
                      <c:pt idx="4">
                        <c:v>70</c:v>
                      </c:pt>
                      <c:pt idx="5">
                        <c:v>76</c:v>
                      </c:pt>
                      <c:pt idx="6">
                        <c:v>78</c:v>
                      </c:pt>
                      <c:pt idx="7">
                        <c:v>71</c:v>
                      </c:pt>
                      <c:pt idx="8">
                        <c:v>63.393741773080002</c:v>
                      </c:pt>
                      <c:pt idx="9">
                        <c:v>56.729319319879998</c:v>
                      </c:pt>
                      <c:pt idx="10">
                        <c:v>53.93454135156</c:v>
                      </c:pt>
                      <c:pt idx="11">
                        <c:v>56.169431676199999</c:v>
                      </c:pt>
                      <c:pt idx="12">
                        <c:v>59.067057453160004</c:v>
                      </c:pt>
                      <c:pt idx="13">
                        <c:v>56.771769377600002</c:v>
                      </c:pt>
                      <c:pt idx="14">
                        <c:v>58.780043089999999</c:v>
                      </c:pt>
                      <c:pt idx="15">
                        <c:v>60.850854598840002</c:v>
                      </c:pt>
                      <c:pt idx="16">
                        <c:v>66.226534737479994</c:v>
                      </c:pt>
                      <c:pt idx="17">
                        <c:v>72.802116035040001</c:v>
                      </c:pt>
                      <c:pt idx="18">
                        <c:v>77.752246009559997</c:v>
                      </c:pt>
                      <c:pt idx="19">
                        <c:v>95</c:v>
                      </c:pt>
                      <c:pt idx="20">
                        <c:v>96</c:v>
                      </c:pt>
                      <c:pt idx="21">
                        <c:v>93</c:v>
                      </c:pt>
                      <c:pt idx="22">
                        <c:v>87</c:v>
                      </c:pt>
                      <c:pt idx="23">
                        <c:v>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619-4A5A-97AB-76D93DFD9C30}"/>
                  </c:ext>
                </c:extLst>
              </c15:ser>
            </c15:filteredAreaSeries>
          </c:ext>
        </c:extLst>
      </c:areaChart>
      <c:catAx>
        <c:axId val="1293790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1392"/>
        <c:crosses val="autoZero"/>
        <c:auto val="1"/>
        <c:lblAlgn val="ctr"/>
        <c:lblOffset val="100"/>
        <c:noMultiLvlLbl val="0"/>
      </c:catAx>
      <c:valAx>
        <c:axId val="12937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Net</a:t>
            </a:r>
            <a:r>
              <a:rPr lang="en-US" i="1" baseline="0"/>
              <a:t> Load </a:t>
            </a:r>
            <a:r>
              <a:rPr lang="en-US" i="0" baseline="0"/>
              <a:t>Sumbawa Tahun 2021 dengan Kapasitas Terpasang Photovoltaic 26,28 MWp Skenario Photovoltaic pada Beban Puncak</a:t>
            </a:r>
            <a:endParaRPr lang="id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'Sumbawa 2021'!$B$1</c:f>
              <c:strCache>
                <c:ptCount val="1"/>
                <c:pt idx="0">
                  <c:v>Demand (MW)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'Sumbawa 2021'!$B$2:$B$25</c:f>
              <c:numCache>
                <c:formatCode>General</c:formatCode>
                <c:ptCount val="24"/>
                <c:pt idx="0">
                  <c:v>76</c:v>
                </c:pt>
                <c:pt idx="1">
                  <c:v>74</c:v>
                </c:pt>
                <c:pt idx="2">
                  <c:v>71</c:v>
                </c:pt>
                <c:pt idx="3">
                  <c:v>69</c:v>
                </c:pt>
                <c:pt idx="4">
                  <c:v>70</c:v>
                </c:pt>
                <c:pt idx="5">
                  <c:v>76</c:v>
                </c:pt>
                <c:pt idx="6">
                  <c:v>78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76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72</c:v>
                </c:pt>
                <c:pt idx="17">
                  <c:v>75</c:v>
                </c:pt>
                <c:pt idx="18">
                  <c:v>78</c:v>
                </c:pt>
                <c:pt idx="19">
                  <c:v>95</c:v>
                </c:pt>
                <c:pt idx="20">
                  <c:v>96</c:v>
                </c:pt>
                <c:pt idx="21">
                  <c:v>93</c:v>
                </c:pt>
                <c:pt idx="22">
                  <c:v>87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E-418B-A921-2D5E488CD80C}"/>
            </c:ext>
          </c:extLst>
        </c:ser>
        <c:ser>
          <c:idx val="3"/>
          <c:order val="2"/>
          <c:tx>
            <c:strRef>
              <c:f>'Sumbawa 2021'!$M$1</c:f>
              <c:strCache>
                <c:ptCount val="1"/>
                <c:pt idx="0">
                  <c:v>Net Load (MW)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'Sumbawa 2021'!$M$2:$M$25</c:f>
              <c:numCache>
                <c:formatCode>General</c:formatCode>
                <c:ptCount val="24"/>
                <c:pt idx="0">
                  <c:v>76</c:v>
                </c:pt>
                <c:pt idx="1">
                  <c:v>74</c:v>
                </c:pt>
                <c:pt idx="2">
                  <c:v>71</c:v>
                </c:pt>
                <c:pt idx="3">
                  <c:v>69</c:v>
                </c:pt>
                <c:pt idx="4">
                  <c:v>70</c:v>
                </c:pt>
                <c:pt idx="5">
                  <c:v>76</c:v>
                </c:pt>
                <c:pt idx="6">
                  <c:v>78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76</c:v>
                </c:pt>
                <c:pt idx="13">
                  <c:v>64.393741773079995</c:v>
                </c:pt>
                <c:pt idx="14">
                  <c:v>56.729319319879998</c:v>
                </c:pt>
                <c:pt idx="15">
                  <c:v>51.93454135156</c:v>
                </c:pt>
                <c:pt idx="16">
                  <c:v>54.169431676199999</c:v>
                </c:pt>
                <c:pt idx="17">
                  <c:v>58.067057453160004</c:v>
                </c:pt>
                <c:pt idx="18">
                  <c:v>63.771769377600002</c:v>
                </c:pt>
                <c:pt idx="19">
                  <c:v>82.780043089999992</c:v>
                </c:pt>
                <c:pt idx="20">
                  <c:v>86.850854598840002</c:v>
                </c:pt>
                <c:pt idx="21">
                  <c:v>87.226534737479994</c:v>
                </c:pt>
                <c:pt idx="22">
                  <c:v>84.802116035040001</c:v>
                </c:pt>
                <c:pt idx="23">
                  <c:v>80.752246009559997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E-418B-A921-2D5E488CD80C}"/>
            </c:ext>
          </c:extLst>
        </c:ser>
        <c:ser>
          <c:idx val="2"/>
          <c:order val="3"/>
          <c:tx>
            <c:strRef>
              <c:f>'Sumbawa 2021'!$L$1</c:f>
              <c:strCache>
                <c:ptCount val="1"/>
                <c:pt idx="0">
                  <c:v>Shifted PV Profile (p.u.)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'Sumbawa 2021'!$L$2:$L$25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6.6062582269200005</c:v>
                </c:pt>
                <c:pt idx="14">
                  <c:v>14.27068068012</c:v>
                </c:pt>
                <c:pt idx="15">
                  <c:v>18.06545864844</c:v>
                </c:pt>
                <c:pt idx="16">
                  <c:v>17.830568323800001</c:v>
                </c:pt>
                <c:pt idx="17">
                  <c:v>16.93294254684</c:v>
                </c:pt>
                <c:pt idx="18">
                  <c:v>14.2282306224</c:v>
                </c:pt>
                <c:pt idx="19">
                  <c:v>12.219956910000001</c:v>
                </c:pt>
                <c:pt idx="20">
                  <c:v>9.1491454011600002</c:v>
                </c:pt>
                <c:pt idx="21">
                  <c:v>5.7734652625200003</c:v>
                </c:pt>
                <c:pt idx="22">
                  <c:v>2.1978839649600004</c:v>
                </c:pt>
                <c:pt idx="23">
                  <c:v>0.24775399044000002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E-418B-A921-2D5E488C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90976"/>
        <c:axId val="12937913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'Sumbawa 2021'!$A$1</c15:sqref>
                        </c15:formulaRef>
                      </c:ext>
                    </c:extLst>
                    <c:strCache>
                      <c:ptCount val="1"/>
                      <c:pt idx="0">
                        <c:v>Jam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'Sumbawa 2021'!$A$2:$A$25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3FE-418B-A921-2D5E488CD80C}"/>
                  </c:ext>
                </c:extLst>
              </c15:ser>
            </c15:filteredAreaSeries>
          </c:ext>
        </c:extLst>
      </c:areaChart>
      <c:catAx>
        <c:axId val="1293790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1392"/>
        <c:crosses val="autoZero"/>
        <c:auto val="1"/>
        <c:lblAlgn val="ctr"/>
        <c:lblOffset val="100"/>
        <c:noMultiLvlLbl val="0"/>
      </c:catAx>
      <c:valAx>
        <c:axId val="12937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'Sumbawa 2021'!$B$1</c:f>
              <c:strCache>
                <c:ptCount val="1"/>
                <c:pt idx="0">
                  <c:v>Demand (MW)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'Sumbawa 2021'!$B$2:$B$25</c:f>
              <c:numCache>
                <c:formatCode>General</c:formatCode>
                <c:ptCount val="24"/>
                <c:pt idx="0">
                  <c:v>76</c:v>
                </c:pt>
                <c:pt idx="1">
                  <c:v>74</c:v>
                </c:pt>
                <c:pt idx="2">
                  <c:v>71</c:v>
                </c:pt>
                <c:pt idx="3">
                  <c:v>69</c:v>
                </c:pt>
                <c:pt idx="4">
                  <c:v>70</c:v>
                </c:pt>
                <c:pt idx="5">
                  <c:v>76</c:v>
                </c:pt>
                <c:pt idx="6">
                  <c:v>78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76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72</c:v>
                </c:pt>
                <c:pt idx="17">
                  <c:v>75</c:v>
                </c:pt>
                <c:pt idx="18">
                  <c:v>78</c:v>
                </c:pt>
                <c:pt idx="19">
                  <c:v>95</c:v>
                </c:pt>
                <c:pt idx="20">
                  <c:v>96</c:v>
                </c:pt>
                <c:pt idx="21">
                  <c:v>93</c:v>
                </c:pt>
                <c:pt idx="22">
                  <c:v>87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E-40EE-9380-5570C7AC3E92}"/>
            </c:ext>
          </c:extLst>
        </c:ser>
        <c:ser>
          <c:idx val="3"/>
          <c:order val="2"/>
          <c:tx>
            <c:strRef>
              <c:f>'Sumbawa 2021'!$H$1</c:f>
              <c:strCache>
                <c:ptCount val="1"/>
                <c:pt idx="0">
                  <c:v>Net Load (MW)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'Sumbawa 2021'!$H$2:$H$25</c:f>
              <c:numCache>
                <c:formatCode>General</c:formatCode>
                <c:ptCount val="24"/>
                <c:pt idx="0">
                  <c:v>76</c:v>
                </c:pt>
                <c:pt idx="1">
                  <c:v>74</c:v>
                </c:pt>
                <c:pt idx="2">
                  <c:v>71</c:v>
                </c:pt>
                <c:pt idx="3">
                  <c:v>69</c:v>
                </c:pt>
                <c:pt idx="4">
                  <c:v>70</c:v>
                </c:pt>
                <c:pt idx="5">
                  <c:v>76</c:v>
                </c:pt>
                <c:pt idx="6">
                  <c:v>78</c:v>
                </c:pt>
                <c:pt idx="7">
                  <c:v>71</c:v>
                </c:pt>
                <c:pt idx="8">
                  <c:v>63.393741773080002</c:v>
                </c:pt>
                <c:pt idx="9">
                  <c:v>56.729319319879998</c:v>
                </c:pt>
                <c:pt idx="10">
                  <c:v>53.93454135156</c:v>
                </c:pt>
                <c:pt idx="11">
                  <c:v>56.169431676199999</c:v>
                </c:pt>
                <c:pt idx="12">
                  <c:v>59.067057453160004</c:v>
                </c:pt>
                <c:pt idx="13">
                  <c:v>56.771769377600002</c:v>
                </c:pt>
                <c:pt idx="14">
                  <c:v>58.780043089999999</c:v>
                </c:pt>
                <c:pt idx="15">
                  <c:v>60.850854598840002</c:v>
                </c:pt>
                <c:pt idx="16">
                  <c:v>66.226534737479994</c:v>
                </c:pt>
                <c:pt idx="17">
                  <c:v>72.802116035040001</c:v>
                </c:pt>
                <c:pt idx="18">
                  <c:v>77.752246009559997</c:v>
                </c:pt>
                <c:pt idx="19">
                  <c:v>95</c:v>
                </c:pt>
                <c:pt idx="20">
                  <c:v>96</c:v>
                </c:pt>
                <c:pt idx="21">
                  <c:v>93</c:v>
                </c:pt>
                <c:pt idx="22">
                  <c:v>87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E-40EE-9380-5570C7AC3E92}"/>
            </c:ext>
          </c:extLst>
        </c:ser>
        <c:ser>
          <c:idx val="2"/>
          <c:order val="3"/>
          <c:tx>
            <c:strRef>
              <c:f>'Sumbawa 2021'!$G$1</c:f>
              <c:strCache>
                <c:ptCount val="1"/>
                <c:pt idx="0">
                  <c:v>PV Profile (MW)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'Sumbawa 2021'!$G$2:$G$25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6.6062582269200005</c:v>
                </c:pt>
                <c:pt idx="9">
                  <c:v>14.27068068012</c:v>
                </c:pt>
                <c:pt idx="10">
                  <c:v>18.06545864844</c:v>
                </c:pt>
                <c:pt idx="11">
                  <c:v>17.830568323800001</c:v>
                </c:pt>
                <c:pt idx="12">
                  <c:v>16.93294254684</c:v>
                </c:pt>
                <c:pt idx="13">
                  <c:v>14.2282306224</c:v>
                </c:pt>
                <c:pt idx="14">
                  <c:v>12.219956910000001</c:v>
                </c:pt>
                <c:pt idx="15">
                  <c:v>9.1491454011600002</c:v>
                </c:pt>
                <c:pt idx="16">
                  <c:v>5.7734652625200003</c:v>
                </c:pt>
                <c:pt idx="17">
                  <c:v>2.1978839649600004</c:v>
                </c:pt>
                <c:pt idx="18">
                  <c:v>0.24775399044000002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E-40EE-9380-5570C7AC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90976"/>
        <c:axId val="12937913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'Sumbawa 2021'!$A$1</c15:sqref>
                        </c15:formulaRef>
                      </c:ext>
                    </c:extLst>
                    <c:strCache>
                      <c:ptCount val="1"/>
                      <c:pt idx="0">
                        <c:v>Jam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'Sumbawa 2021'!$A$2:$A$25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3E-40EE-9380-5570C7AC3E92}"/>
                  </c:ext>
                </c:extLst>
              </c15:ser>
            </c15:filteredAreaSeries>
          </c:ext>
        </c:extLst>
      </c:areaChart>
      <c:catAx>
        <c:axId val="1293790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1392"/>
        <c:crosses val="autoZero"/>
        <c:auto val="1"/>
        <c:lblAlgn val="ctr"/>
        <c:lblOffset val="100"/>
        <c:noMultiLvlLbl val="0"/>
      </c:catAx>
      <c:valAx>
        <c:axId val="12937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'Sumbawa 2021'!$B$1</c:f>
              <c:strCache>
                <c:ptCount val="1"/>
                <c:pt idx="0">
                  <c:v>Demand (MW)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'Sumbawa 2021'!$B$2:$B$25</c:f>
              <c:numCache>
                <c:formatCode>General</c:formatCode>
                <c:ptCount val="24"/>
                <c:pt idx="0">
                  <c:v>76</c:v>
                </c:pt>
                <c:pt idx="1">
                  <c:v>74</c:v>
                </c:pt>
                <c:pt idx="2">
                  <c:v>71</c:v>
                </c:pt>
                <c:pt idx="3">
                  <c:v>69</c:v>
                </c:pt>
                <c:pt idx="4">
                  <c:v>70</c:v>
                </c:pt>
                <c:pt idx="5">
                  <c:v>76</c:v>
                </c:pt>
                <c:pt idx="6">
                  <c:v>78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76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72</c:v>
                </c:pt>
                <c:pt idx="17">
                  <c:v>75</c:v>
                </c:pt>
                <c:pt idx="18">
                  <c:v>78</c:v>
                </c:pt>
                <c:pt idx="19">
                  <c:v>95</c:v>
                </c:pt>
                <c:pt idx="20">
                  <c:v>96</c:v>
                </c:pt>
                <c:pt idx="21">
                  <c:v>93</c:v>
                </c:pt>
                <c:pt idx="22">
                  <c:v>87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3-44DE-85BB-35E0F75FC444}"/>
            </c:ext>
          </c:extLst>
        </c:ser>
        <c:ser>
          <c:idx val="3"/>
          <c:order val="2"/>
          <c:tx>
            <c:strRef>
              <c:f>'Sumbawa 2021'!$M$1</c:f>
              <c:strCache>
                <c:ptCount val="1"/>
                <c:pt idx="0">
                  <c:v>Net Load (MW)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'Sumbawa 2021'!$M$2:$M$25</c:f>
              <c:numCache>
                <c:formatCode>General</c:formatCode>
                <c:ptCount val="24"/>
                <c:pt idx="0">
                  <c:v>76</c:v>
                </c:pt>
                <c:pt idx="1">
                  <c:v>74</c:v>
                </c:pt>
                <c:pt idx="2">
                  <c:v>71</c:v>
                </c:pt>
                <c:pt idx="3">
                  <c:v>69</c:v>
                </c:pt>
                <c:pt idx="4">
                  <c:v>70</c:v>
                </c:pt>
                <c:pt idx="5">
                  <c:v>76</c:v>
                </c:pt>
                <c:pt idx="6">
                  <c:v>78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76</c:v>
                </c:pt>
                <c:pt idx="13">
                  <c:v>64.393741773079995</c:v>
                </c:pt>
                <c:pt idx="14">
                  <c:v>56.729319319879998</c:v>
                </c:pt>
                <c:pt idx="15">
                  <c:v>51.93454135156</c:v>
                </c:pt>
                <c:pt idx="16">
                  <c:v>54.169431676199999</c:v>
                </c:pt>
                <c:pt idx="17">
                  <c:v>58.067057453160004</c:v>
                </c:pt>
                <c:pt idx="18">
                  <c:v>63.771769377600002</c:v>
                </c:pt>
                <c:pt idx="19">
                  <c:v>82.780043089999992</c:v>
                </c:pt>
                <c:pt idx="20">
                  <c:v>86.850854598840002</c:v>
                </c:pt>
                <c:pt idx="21">
                  <c:v>87.226534737479994</c:v>
                </c:pt>
                <c:pt idx="22">
                  <c:v>84.802116035040001</c:v>
                </c:pt>
                <c:pt idx="23">
                  <c:v>80.752246009559997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3-44DE-85BB-35E0F75FC444}"/>
            </c:ext>
          </c:extLst>
        </c:ser>
        <c:ser>
          <c:idx val="2"/>
          <c:order val="3"/>
          <c:tx>
            <c:strRef>
              <c:f>'Sumbawa 2021'!$L$1</c:f>
              <c:strCache>
                <c:ptCount val="1"/>
                <c:pt idx="0">
                  <c:v>Shifted PV Profile (p.u.)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'Sumbawa 2021'!$L$2:$L$25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6.6062582269200005</c:v>
                </c:pt>
                <c:pt idx="14">
                  <c:v>14.27068068012</c:v>
                </c:pt>
                <c:pt idx="15">
                  <c:v>18.06545864844</c:v>
                </c:pt>
                <c:pt idx="16">
                  <c:v>17.830568323800001</c:v>
                </c:pt>
                <c:pt idx="17">
                  <c:v>16.93294254684</c:v>
                </c:pt>
                <c:pt idx="18">
                  <c:v>14.2282306224</c:v>
                </c:pt>
                <c:pt idx="19">
                  <c:v>12.219956910000001</c:v>
                </c:pt>
                <c:pt idx="20">
                  <c:v>9.1491454011600002</c:v>
                </c:pt>
                <c:pt idx="21">
                  <c:v>5.7734652625200003</c:v>
                </c:pt>
                <c:pt idx="22">
                  <c:v>2.1978839649600004</c:v>
                </c:pt>
                <c:pt idx="23">
                  <c:v>0.24775399044000002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3-44DE-85BB-35E0F75F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90976"/>
        <c:axId val="12937913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'Sumbawa 2021'!$A$1</c15:sqref>
                        </c15:formulaRef>
                      </c:ext>
                    </c:extLst>
                    <c:strCache>
                      <c:ptCount val="1"/>
                      <c:pt idx="0">
                        <c:v>Jam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'Sumbawa 2021'!$A$2:$A$25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23-44DE-85BB-35E0F75FC444}"/>
                  </c:ext>
                </c:extLst>
              </c15:ser>
            </c15:filteredAreaSeries>
          </c:ext>
        </c:extLst>
      </c:areaChart>
      <c:catAx>
        <c:axId val="1293790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1392"/>
        <c:crosses val="autoZero"/>
        <c:auto val="1"/>
        <c:lblAlgn val="ctr"/>
        <c:lblOffset val="100"/>
        <c:noMultiLvlLbl val="0"/>
      </c:catAx>
      <c:valAx>
        <c:axId val="12937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'Sumbawa 2021'!$N$1</c:f>
              <c:strCache>
                <c:ptCount val="1"/>
                <c:pt idx="0">
                  <c:v>Shifted Demand (MW)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'Sumbawa 2021'!$N$2:$N$25</c:f>
              <c:numCache>
                <c:formatCode>General</c:formatCode>
                <c:ptCount val="24"/>
                <c:pt idx="0">
                  <c:v>76</c:v>
                </c:pt>
                <c:pt idx="1">
                  <c:v>78</c:v>
                </c:pt>
                <c:pt idx="2">
                  <c:v>71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74</c:v>
                </c:pt>
                <c:pt idx="7">
                  <c:v>76</c:v>
                </c:pt>
                <c:pt idx="8">
                  <c:v>71</c:v>
                </c:pt>
                <c:pt idx="9">
                  <c:v>71</c:v>
                </c:pt>
                <c:pt idx="10">
                  <c:v>70</c:v>
                </c:pt>
                <c:pt idx="11">
                  <c:v>72</c:v>
                </c:pt>
                <c:pt idx="12">
                  <c:v>75</c:v>
                </c:pt>
                <c:pt idx="13">
                  <c:v>78</c:v>
                </c:pt>
                <c:pt idx="14">
                  <c:v>95</c:v>
                </c:pt>
                <c:pt idx="15">
                  <c:v>96</c:v>
                </c:pt>
                <c:pt idx="16">
                  <c:v>93</c:v>
                </c:pt>
                <c:pt idx="17">
                  <c:v>87</c:v>
                </c:pt>
                <c:pt idx="18">
                  <c:v>81</c:v>
                </c:pt>
                <c:pt idx="19">
                  <c:v>76</c:v>
                </c:pt>
                <c:pt idx="20">
                  <c:v>74</c:v>
                </c:pt>
                <c:pt idx="21">
                  <c:v>71</c:v>
                </c:pt>
                <c:pt idx="22">
                  <c:v>69</c:v>
                </c:pt>
                <c:pt idx="2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C-4C0C-B76A-DFC53D07C1A1}"/>
            </c:ext>
          </c:extLst>
        </c:ser>
        <c:ser>
          <c:idx val="3"/>
          <c:order val="2"/>
          <c:tx>
            <c:strRef>
              <c:f>'Sumbawa 2021'!$O$1</c:f>
              <c:strCache>
                <c:ptCount val="1"/>
                <c:pt idx="0">
                  <c:v>Net Load (MW)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'Sumbawa 2021'!$O$2:$O$25</c:f>
              <c:numCache>
                <c:formatCode>General</c:formatCode>
                <c:ptCount val="24"/>
                <c:pt idx="0">
                  <c:v>76</c:v>
                </c:pt>
                <c:pt idx="1">
                  <c:v>78</c:v>
                </c:pt>
                <c:pt idx="2">
                  <c:v>71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74</c:v>
                </c:pt>
                <c:pt idx="7">
                  <c:v>76</c:v>
                </c:pt>
                <c:pt idx="8">
                  <c:v>64.393741773079995</c:v>
                </c:pt>
                <c:pt idx="9">
                  <c:v>56.729319319879998</c:v>
                </c:pt>
                <c:pt idx="10">
                  <c:v>51.93454135156</c:v>
                </c:pt>
                <c:pt idx="11">
                  <c:v>54.169431676199999</c:v>
                </c:pt>
                <c:pt idx="12">
                  <c:v>58.067057453160004</c:v>
                </c:pt>
                <c:pt idx="13">
                  <c:v>63.771769377600002</c:v>
                </c:pt>
                <c:pt idx="14">
                  <c:v>82.780043089999992</c:v>
                </c:pt>
                <c:pt idx="15">
                  <c:v>86.850854598840002</c:v>
                </c:pt>
                <c:pt idx="16">
                  <c:v>87.226534737479994</c:v>
                </c:pt>
                <c:pt idx="17">
                  <c:v>84.802116035040001</c:v>
                </c:pt>
                <c:pt idx="18">
                  <c:v>80.752246009559997</c:v>
                </c:pt>
                <c:pt idx="19">
                  <c:v>76</c:v>
                </c:pt>
                <c:pt idx="20">
                  <c:v>74</c:v>
                </c:pt>
                <c:pt idx="21">
                  <c:v>71</c:v>
                </c:pt>
                <c:pt idx="22">
                  <c:v>69</c:v>
                </c:pt>
                <c:pt idx="2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C-4C0C-B76A-DFC53D07C1A1}"/>
            </c:ext>
          </c:extLst>
        </c:ser>
        <c:ser>
          <c:idx val="2"/>
          <c:order val="3"/>
          <c:tx>
            <c:strRef>
              <c:f>'Sumbawa 2021'!$G$1</c:f>
              <c:strCache>
                <c:ptCount val="1"/>
                <c:pt idx="0">
                  <c:v>PV Profile (MW)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'Sumbawa 2021'!$G$2:$G$25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6.6062582269200005</c:v>
                </c:pt>
                <c:pt idx="9">
                  <c:v>14.27068068012</c:v>
                </c:pt>
                <c:pt idx="10">
                  <c:v>18.06545864844</c:v>
                </c:pt>
                <c:pt idx="11">
                  <c:v>17.830568323800001</c:v>
                </c:pt>
                <c:pt idx="12">
                  <c:v>16.93294254684</c:v>
                </c:pt>
                <c:pt idx="13">
                  <c:v>14.2282306224</c:v>
                </c:pt>
                <c:pt idx="14">
                  <c:v>12.219956910000001</c:v>
                </c:pt>
                <c:pt idx="15">
                  <c:v>9.1491454011600002</c:v>
                </c:pt>
                <c:pt idx="16">
                  <c:v>5.7734652625200003</c:v>
                </c:pt>
                <c:pt idx="17">
                  <c:v>2.1978839649600004</c:v>
                </c:pt>
                <c:pt idx="18">
                  <c:v>0.24775399044000002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C-4C0C-B76A-DFC53D07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90976"/>
        <c:axId val="12937913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'Sumbawa 2021'!$A$1</c15:sqref>
                        </c15:formulaRef>
                      </c:ext>
                    </c:extLst>
                    <c:strCache>
                      <c:ptCount val="1"/>
                      <c:pt idx="0">
                        <c:v>Jam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'Sumbawa 2021'!$A$2:$A$25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AC-4C0C-B76A-DFC53D07C1A1}"/>
                  </c:ext>
                </c:extLst>
              </c15:ser>
            </c15:filteredAreaSeries>
          </c:ext>
        </c:extLst>
      </c:areaChart>
      <c:catAx>
        <c:axId val="1293790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1392"/>
        <c:crosses val="autoZero"/>
        <c:auto val="1"/>
        <c:lblAlgn val="ctr"/>
        <c:lblOffset val="100"/>
        <c:noMultiLvlLbl val="0"/>
      </c:catAx>
      <c:valAx>
        <c:axId val="12937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37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0</xdr:row>
      <xdr:rowOff>57150</xdr:rowOff>
    </xdr:from>
    <xdr:to>
      <xdr:col>24</xdr:col>
      <xdr:colOff>47626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6ECB0-E639-5E87-F870-7E0062EA7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353786</xdr:colOff>
      <xdr:row>28</xdr:row>
      <xdr:rowOff>81643</xdr:rowOff>
    </xdr:from>
    <xdr:to>
      <xdr:col>24</xdr:col>
      <xdr:colOff>46265</xdr:colOff>
      <xdr:row>42</xdr:row>
      <xdr:rowOff>157843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8C8CB-A76A-4A89-9C91-A187A02C7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421821</xdr:colOff>
      <xdr:row>0</xdr:row>
      <xdr:rowOff>0</xdr:rowOff>
    </xdr:from>
    <xdr:to>
      <xdr:col>33</xdr:col>
      <xdr:colOff>117022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B49E0-7BF2-47BC-B169-2D977B227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24</xdr:col>
      <xdr:colOff>307523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27E94B-582C-4776-9112-824ABF64E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136071</xdr:colOff>
      <xdr:row>15</xdr:row>
      <xdr:rowOff>176893</xdr:rowOff>
    </xdr:from>
    <xdr:to>
      <xdr:col>33</xdr:col>
      <xdr:colOff>443593</xdr:colOff>
      <xdr:row>30</xdr:row>
      <xdr:rowOff>62593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02AD80-5E07-4A03-B0D5-6E5CAE070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299356</xdr:colOff>
      <xdr:row>16</xdr:row>
      <xdr:rowOff>54428</xdr:rowOff>
    </xdr:from>
    <xdr:to>
      <xdr:col>41</xdr:col>
      <xdr:colOff>606879</xdr:colOff>
      <xdr:row>30</xdr:row>
      <xdr:rowOff>130628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477F9F-21F1-4436-9F9B-328B78962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O1" zoomScale="70" zoomScaleNormal="70" workbookViewId="0">
      <selection activeCell="AP16" sqref="AP16"/>
    </sheetView>
  </sheetViews>
  <sheetFormatPr defaultRowHeight="15" x14ac:dyDescent="0.25"/>
  <cols>
    <col min="2" max="2" width="14.85546875" bestFit="1" customWidth="1"/>
    <col min="3" max="3" width="15.140625" bestFit="1" customWidth="1"/>
    <col min="4" max="4" width="23.140625" bestFit="1" customWidth="1"/>
    <col min="5" max="5" width="23.140625" customWidth="1"/>
    <col min="6" max="6" width="29.42578125" bestFit="1" customWidth="1"/>
    <col min="7" max="7" width="15.28515625" bestFit="1" customWidth="1"/>
    <col min="8" max="8" width="14.7109375" bestFit="1" customWidth="1"/>
    <col min="10" max="10" width="30.5703125" bestFit="1" customWidth="1"/>
    <col min="11" max="12" width="24.42578125" bestFit="1" customWidth="1"/>
    <col min="13" max="13" width="16.28515625" bestFit="1" customWidth="1"/>
    <col min="14" max="14" width="26.42578125" bestFit="1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7</v>
      </c>
      <c r="N1" t="s">
        <v>11</v>
      </c>
      <c r="O1" t="s">
        <v>7</v>
      </c>
    </row>
    <row r="2" spans="1:15" x14ac:dyDescent="0.25">
      <c r="A2">
        <v>1</v>
      </c>
      <c r="B2">
        <v>76</v>
      </c>
      <c r="C2">
        <v>0</v>
      </c>
      <c r="D2">
        <v>0.219</v>
      </c>
      <c r="E2">
        <v>120</v>
      </c>
      <c r="F2">
        <f>D2*E2</f>
        <v>26.28</v>
      </c>
      <c r="G2">
        <f>C2*F2</f>
        <v>0</v>
      </c>
      <c r="H2">
        <f>B2-G2</f>
        <v>76</v>
      </c>
      <c r="I2">
        <v>0.7</v>
      </c>
      <c r="J2">
        <f>SUM($G$2:$G$25)/SUM($F$2:$F$25)*100</f>
        <v>18.633045500000012</v>
      </c>
      <c r="K2">
        <v>0</v>
      </c>
      <c r="L2">
        <f>K2*F2</f>
        <v>0</v>
      </c>
      <c r="M2">
        <f>B2-L2</f>
        <v>76</v>
      </c>
      <c r="N2">
        <v>76</v>
      </c>
      <c r="O2">
        <f>N2-G2</f>
        <v>76</v>
      </c>
    </row>
    <row r="3" spans="1:15" x14ac:dyDescent="0.25">
      <c r="A3">
        <v>2</v>
      </c>
      <c r="B3">
        <v>74</v>
      </c>
      <c r="C3">
        <v>0</v>
      </c>
      <c r="D3">
        <v>0.219</v>
      </c>
      <c r="E3">
        <v>120</v>
      </c>
      <c r="F3">
        <f t="shared" ref="F3:F25" si="0">D3*E3</f>
        <v>26.28</v>
      </c>
      <c r="G3">
        <f t="shared" ref="G3:G25" si="1">C3*F3</f>
        <v>0</v>
      </c>
      <c r="H3">
        <f t="shared" ref="H3:H25" si="2">B3-G3</f>
        <v>74</v>
      </c>
      <c r="I3">
        <v>0.7</v>
      </c>
      <c r="J3">
        <f t="shared" ref="J3:J25" si="3">SUM($G$2:$G$25)/SUM($F$2:$F$25)*100</f>
        <v>18.633045500000012</v>
      </c>
      <c r="K3">
        <v>0</v>
      </c>
      <c r="L3">
        <f>K3*F3</f>
        <v>0</v>
      </c>
      <c r="M3">
        <f>B3-L3</f>
        <v>74</v>
      </c>
      <c r="N3">
        <v>78</v>
      </c>
      <c r="O3">
        <f t="shared" ref="O3:O25" si="4">N3-G3</f>
        <v>78</v>
      </c>
    </row>
    <row r="4" spans="1:15" x14ac:dyDescent="0.25">
      <c r="A4">
        <v>3</v>
      </c>
      <c r="B4">
        <v>71</v>
      </c>
      <c r="C4">
        <v>0</v>
      </c>
      <c r="D4">
        <v>0.219</v>
      </c>
      <c r="E4">
        <v>120</v>
      </c>
      <c r="F4">
        <f t="shared" si="0"/>
        <v>26.28</v>
      </c>
      <c r="G4">
        <f t="shared" si="1"/>
        <v>0</v>
      </c>
      <c r="H4">
        <f t="shared" si="2"/>
        <v>71</v>
      </c>
      <c r="I4">
        <v>0.7</v>
      </c>
      <c r="J4">
        <f t="shared" si="3"/>
        <v>18.633045500000012</v>
      </c>
      <c r="K4">
        <v>0</v>
      </c>
      <c r="L4">
        <f>K4*F4</f>
        <v>0</v>
      </c>
      <c r="M4">
        <f>B4-L4</f>
        <v>71</v>
      </c>
      <c r="N4">
        <v>71</v>
      </c>
      <c r="O4">
        <f t="shared" si="4"/>
        <v>71</v>
      </c>
    </row>
    <row r="5" spans="1:15" x14ac:dyDescent="0.25">
      <c r="A5">
        <v>4</v>
      </c>
      <c r="B5">
        <v>69</v>
      </c>
      <c r="C5">
        <v>0</v>
      </c>
      <c r="D5">
        <v>0.219</v>
      </c>
      <c r="E5">
        <v>120</v>
      </c>
      <c r="F5">
        <f t="shared" si="0"/>
        <v>26.28</v>
      </c>
      <c r="G5">
        <f t="shared" si="1"/>
        <v>0</v>
      </c>
      <c r="H5">
        <f t="shared" si="2"/>
        <v>69</v>
      </c>
      <c r="I5">
        <v>0.7</v>
      </c>
      <c r="J5">
        <f t="shared" si="3"/>
        <v>18.633045500000012</v>
      </c>
      <c r="K5">
        <v>0</v>
      </c>
      <c r="L5">
        <f>K5*F5</f>
        <v>0</v>
      </c>
      <c r="M5">
        <f>B5-L5</f>
        <v>69</v>
      </c>
      <c r="N5">
        <v>70</v>
      </c>
      <c r="O5">
        <f t="shared" si="4"/>
        <v>70</v>
      </c>
    </row>
    <row r="6" spans="1:15" x14ac:dyDescent="0.25">
      <c r="A6">
        <v>5</v>
      </c>
      <c r="B6">
        <v>70</v>
      </c>
      <c r="C6">
        <v>0</v>
      </c>
      <c r="D6">
        <v>0.219</v>
      </c>
      <c r="E6">
        <v>120</v>
      </c>
      <c r="F6">
        <f t="shared" si="0"/>
        <v>26.28</v>
      </c>
      <c r="G6">
        <f t="shared" si="1"/>
        <v>0</v>
      </c>
      <c r="H6">
        <f t="shared" si="2"/>
        <v>70</v>
      </c>
      <c r="I6">
        <v>0.7</v>
      </c>
      <c r="J6">
        <f t="shared" si="3"/>
        <v>18.633045500000012</v>
      </c>
      <c r="K6">
        <v>0</v>
      </c>
      <c r="L6">
        <f>K6*F6</f>
        <v>0</v>
      </c>
      <c r="M6">
        <f>B6-L6</f>
        <v>70</v>
      </c>
      <c r="N6">
        <v>71</v>
      </c>
      <c r="O6">
        <f t="shared" si="4"/>
        <v>71</v>
      </c>
    </row>
    <row r="7" spans="1:15" x14ac:dyDescent="0.25">
      <c r="A7">
        <v>6</v>
      </c>
      <c r="B7">
        <v>76</v>
      </c>
      <c r="C7">
        <v>0</v>
      </c>
      <c r="D7">
        <v>0.219</v>
      </c>
      <c r="E7">
        <v>120</v>
      </c>
      <c r="F7">
        <f t="shared" si="0"/>
        <v>26.28</v>
      </c>
      <c r="G7">
        <f t="shared" si="1"/>
        <v>0</v>
      </c>
      <c r="H7">
        <f t="shared" si="2"/>
        <v>76</v>
      </c>
      <c r="I7">
        <v>0.7</v>
      </c>
      <c r="J7">
        <f t="shared" si="3"/>
        <v>18.633045500000012</v>
      </c>
      <c r="K7">
        <v>0</v>
      </c>
      <c r="L7">
        <f>K7*F7</f>
        <v>0</v>
      </c>
      <c r="M7">
        <f>B7-L7</f>
        <v>76</v>
      </c>
      <c r="N7">
        <v>72</v>
      </c>
      <c r="O7">
        <f t="shared" si="4"/>
        <v>72</v>
      </c>
    </row>
    <row r="8" spans="1:15" x14ac:dyDescent="0.25">
      <c r="A8">
        <v>7</v>
      </c>
      <c r="B8">
        <v>78</v>
      </c>
      <c r="C8">
        <v>0</v>
      </c>
      <c r="D8">
        <v>0.219</v>
      </c>
      <c r="E8">
        <v>120</v>
      </c>
      <c r="F8">
        <f t="shared" si="0"/>
        <v>26.28</v>
      </c>
      <c r="G8">
        <f t="shared" si="1"/>
        <v>0</v>
      </c>
      <c r="H8">
        <f t="shared" si="2"/>
        <v>78</v>
      </c>
      <c r="I8">
        <v>0.7</v>
      </c>
      <c r="J8">
        <f t="shared" si="3"/>
        <v>18.633045500000012</v>
      </c>
      <c r="K8">
        <v>0</v>
      </c>
      <c r="L8">
        <f>K8*F8</f>
        <v>0</v>
      </c>
      <c r="M8">
        <f>B8-L8</f>
        <v>78</v>
      </c>
      <c r="N8">
        <v>74</v>
      </c>
      <c r="O8">
        <f t="shared" si="4"/>
        <v>74</v>
      </c>
    </row>
    <row r="9" spans="1:15" x14ac:dyDescent="0.25">
      <c r="A9">
        <v>8</v>
      </c>
      <c r="B9">
        <v>71</v>
      </c>
      <c r="C9">
        <v>0</v>
      </c>
      <c r="D9">
        <v>0.219</v>
      </c>
      <c r="E9">
        <v>120</v>
      </c>
      <c r="F9">
        <f t="shared" si="0"/>
        <v>26.28</v>
      </c>
      <c r="G9">
        <f t="shared" si="1"/>
        <v>0</v>
      </c>
      <c r="H9">
        <f t="shared" si="2"/>
        <v>71</v>
      </c>
      <c r="I9">
        <v>0.7</v>
      </c>
      <c r="J9">
        <f t="shared" si="3"/>
        <v>18.633045500000012</v>
      </c>
      <c r="K9">
        <v>0</v>
      </c>
      <c r="L9">
        <f>K9*F9</f>
        <v>0</v>
      </c>
      <c r="M9">
        <f>B9-L9</f>
        <v>71</v>
      </c>
      <c r="N9">
        <v>76</v>
      </c>
      <c r="O9">
        <f t="shared" si="4"/>
        <v>76</v>
      </c>
    </row>
    <row r="10" spans="1:15" x14ac:dyDescent="0.25">
      <c r="A10">
        <v>9</v>
      </c>
      <c r="B10">
        <v>70</v>
      </c>
      <c r="C10">
        <v>0.25137968900000002</v>
      </c>
      <c r="D10">
        <v>0.219</v>
      </c>
      <c r="E10">
        <v>120</v>
      </c>
      <c r="F10">
        <f t="shared" si="0"/>
        <v>26.28</v>
      </c>
      <c r="G10">
        <f t="shared" si="1"/>
        <v>6.6062582269200005</v>
      </c>
      <c r="H10">
        <f t="shared" si="2"/>
        <v>63.393741773080002</v>
      </c>
      <c r="I10">
        <v>0.7</v>
      </c>
      <c r="J10">
        <f t="shared" si="3"/>
        <v>18.633045500000012</v>
      </c>
      <c r="K10">
        <v>0</v>
      </c>
      <c r="L10">
        <f>K10*F10</f>
        <v>0</v>
      </c>
      <c r="M10">
        <f>B10-L10</f>
        <v>70</v>
      </c>
      <c r="N10">
        <v>71</v>
      </c>
      <c r="O10">
        <f t="shared" si="4"/>
        <v>64.393741773079995</v>
      </c>
    </row>
    <row r="11" spans="1:15" x14ac:dyDescent="0.25">
      <c r="A11">
        <v>10</v>
      </c>
      <c r="B11">
        <v>71</v>
      </c>
      <c r="C11">
        <v>0.543024379</v>
      </c>
      <c r="D11">
        <v>0.219</v>
      </c>
      <c r="E11">
        <v>120</v>
      </c>
      <c r="F11">
        <f t="shared" si="0"/>
        <v>26.28</v>
      </c>
      <c r="G11">
        <f t="shared" si="1"/>
        <v>14.27068068012</v>
      </c>
      <c r="H11">
        <f t="shared" si="2"/>
        <v>56.729319319879998</v>
      </c>
      <c r="I11">
        <v>0.7</v>
      </c>
      <c r="J11">
        <f t="shared" si="3"/>
        <v>18.633045500000012</v>
      </c>
      <c r="K11">
        <v>0</v>
      </c>
      <c r="L11">
        <f>K11*F11</f>
        <v>0</v>
      </c>
      <c r="M11">
        <f>B11-L11</f>
        <v>71</v>
      </c>
      <c r="N11">
        <v>71</v>
      </c>
      <c r="O11">
        <f t="shared" si="4"/>
        <v>56.729319319879998</v>
      </c>
    </row>
    <row r="12" spans="1:15" x14ac:dyDescent="0.25">
      <c r="A12">
        <v>11</v>
      </c>
      <c r="B12">
        <v>72</v>
      </c>
      <c r="C12">
        <v>0.68742232299999995</v>
      </c>
      <c r="D12">
        <v>0.219</v>
      </c>
      <c r="E12">
        <v>120</v>
      </c>
      <c r="F12">
        <f t="shared" si="0"/>
        <v>26.28</v>
      </c>
      <c r="G12">
        <f t="shared" si="1"/>
        <v>18.06545864844</v>
      </c>
      <c r="H12">
        <f t="shared" si="2"/>
        <v>53.93454135156</v>
      </c>
      <c r="I12">
        <v>0.7</v>
      </c>
      <c r="J12">
        <f t="shared" si="3"/>
        <v>18.633045500000012</v>
      </c>
      <c r="K12">
        <v>0</v>
      </c>
      <c r="L12">
        <f>K12*F12</f>
        <v>0</v>
      </c>
      <c r="M12">
        <f>B12-L12</f>
        <v>72</v>
      </c>
      <c r="N12">
        <v>70</v>
      </c>
      <c r="O12">
        <f t="shared" si="4"/>
        <v>51.93454135156</v>
      </c>
    </row>
    <row r="13" spans="1:15" x14ac:dyDescent="0.25">
      <c r="A13">
        <v>12</v>
      </c>
      <c r="B13">
        <v>74</v>
      </c>
      <c r="C13">
        <v>0.67848433500000005</v>
      </c>
      <c r="D13">
        <v>0.219</v>
      </c>
      <c r="E13">
        <v>120</v>
      </c>
      <c r="F13">
        <f t="shared" si="0"/>
        <v>26.28</v>
      </c>
      <c r="G13">
        <f t="shared" si="1"/>
        <v>17.830568323800001</v>
      </c>
      <c r="H13">
        <f t="shared" si="2"/>
        <v>56.169431676199999</v>
      </c>
      <c r="I13">
        <v>0.7</v>
      </c>
      <c r="J13">
        <f t="shared" si="3"/>
        <v>18.633045500000012</v>
      </c>
      <c r="K13">
        <v>0</v>
      </c>
      <c r="L13">
        <f>K13*F13</f>
        <v>0</v>
      </c>
      <c r="M13">
        <f>B13-L13</f>
        <v>74</v>
      </c>
      <c r="N13">
        <v>72</v>
      </c>
      <c r="O13">
        <f t="shared" si="4"/>
        <v>54.169431676199999</v>
      </c>
    </row>
    <row r="14" spans="1:15" x14ac:dyDescent="0.25">
      <c r="A14">
        <v>13</v>
      </c>
      <c r="B14">
        <v>76</v>
      </c>
      <c r="C14">
        <v>0.64432810299999999</v>
      </c>
      <c r="D14">
        <v>0.219</v>
      </c>
      <c r="E14">
        <v>120</v>
      </c>
      <c r="F14">
        <f t="shared" si="0"/>
        <v>26.28</v>
      </c>
      <c r="G14">
        <f t="shared" si="1"/>
        <v>16.93294254684</v>
      </c>
      <c r="H14">
        <f t="shared" si="2"/>
        <v>59.067057453160004</v>
      </c>
      <c r="I14">
        <v>0.7</v>
      </c>
      <c r="J14">
        <f t="shared" si="3"/>
        <v>18.633045500000012</v>
      </c>
      <c r="K14">
        <v>0</v>
      </c>
      <c r="L14">
        <f>K14*F14</f>
        <v>0</v>
      </c>
      <c r="M14">
        <f>B14-L14</f>
        <v>76</v>
      </c>
      <c r="N14">
        <v>75</v>
      </c>
      <c r="O14">
        <f t="shared" si="4"/>
        <v>58.067057453160004</v>
      </c>
    </row>
    <row r="15" spans="1:15" x14ac:dyDescent="0.25">
      <c r="A15">
        <v>14</v>
      </c>
      <c r="B15">
        <v>71</v>
      </c>
      <c r="C15">
        <v>0.54140907999999999</v>
      </c>
      <c r="D15">
        <v>0.219</v>
      </c>
      <c r="E15">
        <v>120</v>
      </c>
      <c r="F15">
        <f t="shared" si="0"/>
        <v>26.28</v>
      </c>
      <c r="G15">
        <f t="shared" si="1"/>
        <v>14.2282306224</v>
      </c>
      <c r="H15">
        <f t="shared" si="2"/>
        <v>56.771769377600002</v>
      </c>
      <c r="I15">
        <v>0.7</v>
      </c>
      <c r="J15">
        <f t="shared" si="3"/>
        <v>18.633045500000012</v>
      </c>
      <c r="K15">
        <v>0.25137968900000002</v>
      </c>
      <c r="L15">
        <f>K15*F15</f>
        <v>6.6062582269200005</v>
      </c>
      <c r="M15">
        <f>B15-L15</f>
        <v>64.393741773079995</v>
      </c>
      <c r="N15">
        <v>78</v>
      </c>
      <c r="O15">
        <f t="shared" si="4"/>
        <v>63.771769377600002</v>
      </c>
    </row>
    <row r="16" spans="1:15" x14ac:dyDescent="0.25">
      <c r="A16">
        <v>15</v>
      </c>
      <c r="B16">
        <v>71</v>
      </c>
      <c r="C16">
        <v>0.46499075000000001</v>
      </c>
      <c r="D16">
        <v>0.219</v>
      </c>
      <c r="E16">
        <v>120</v>
      </c>
      <c r="F16">
        <f t="shared" si="0"/>
        <v>26.28</v>
      </c>
      <c r="G16">
        <f t="shared" si="1"/>
        <v>12.219956910000001</v>
      </c>
      <c r="H16">
        <f t="shared" si="2"/>
        <v>58.780043089999999</v>
      </c>
      <c r="I16">
        <v>0.7</v>
      </c>
      <c r="J16">
        <f t="shared" si="3"/>
        <v>18.633045500000012</v>
      </c>
      <c r="K16">
        <v>0.543024379</v>
      </c>
      <c r="L16">
        <f>K16*F16</f>
        <v>14.27068068012</v>
      </c>
      <c r="M16">
        <f>B16-L16</f>
        <v>56.729319319879998</v>
      </c>
      <c r="N16">
        <v>95</v>
      </c>
      <c r="O16">
        <f t="shared" si="4"/>
        <v>82.780043089999992</v>
      </c>
    </row>
    <row r="17" spans="1:15" x14ac:dyDescent="0.25">
      <c r="A17">
        <v>16</v>
      </c>
      <c r="B17">
        <v>70</v>
      </c>
      <c r="C17">
        <v>0.34814099700000001</v>
      </c>
      <c r="D17">
        <v>0.219</v>
      </c>
      <c r="E17">
        <v>120</v>
      </c>
      <c r="F17">
        <f t="shared" si="0"/>
        <v>26.28</v>
      </c>
      <c r="G17">
        <f t="shared" si="1"/>
        <v>9.1491454011600002</v>
      </c>
      <c r="H17">
        <f t="shared" si="2"/>
        <v>60.850854598840002</v>
      </c>
      <c r="I17">
        <v>0.7</v>
      </c>
      <c r="J17">
        <f t="shared" si="3"/>
        <v>18.633045500000012</v>
      </c>
      <c r="K17">
        <v>0.68742232299999995</v>
      </c>
      <c r="L17">
        <f>K17*F17</f>
        <v>18.06545864844</v>
      </c>
      <c r="M17">
        <f>B17-L17</f>
        <v>51.93454135156</v>
      </c>
      <c r="N17">
        <v>96</v>
      </c>
      <c r="O17">
        <f t="shared" si="4"/>
        <v>86.850854598840002</v>
      </c>
    </row>
    <row r="18" spans="1:15" x14ac:dyDescent="0.25">
      <c r="A18">
        <v>17</v>
      </c>
      <c r="B18">
        <v>72</v>
      </c>
      <c r="C18">
        <v>0.219690459</v>
      </c>
      <c r="D18">
        <v>0.219</v>
      </c>
      <c r="E18">
        <v>120</v>
      </c>
      <c r="F18">
        <f t="shared" si="0"/>
        <v>26.28</v>
      </c>
      <c r="G18">
        <f t="shared" si="1"/>
        <v>5.7734652625200003</v>
      </c>
      <c r="H18">
        <f t="shared" si="2"/>
        <v>66.226534737479994</v>
      </c>
      <c r="I18">
        <v>0.7</v>
      </c>
      <c r="J18">
        <f t="shared" si="3"/>
        <v>18.633045500000012</v>
      </c>
      <c r="K18">
        <v>0.67848433500000005</v>
      </c>
      <c r="L18">
        <f>K18*F18</f>
        <v>17.830568323800001</v>
      </c>
      <c r="M18">
        <f>B18-L18</f>
        <v>54.169431676199999</v>
      </c>
      <c r="N18">
        <v>93</v>
      </c>
      <c r="O18">
        <f t="shared" si="4"/>
        <v>87.226534737479994</v>
      </c>
    </row>
    <row r="19" spans="1:15" x14ac:dyDescent="0.25">
      <c r="A19">
        <v>18</v>
      </c>
      <c r="B19">
        <v>75</v>
      </c>
      <c r="C19">
        <v>8.3633332000000005E-2</v>
      </c>
      <c r="D19">
        <v>0.219</v>
      </c>
      <c r="E19">
        <v>120</v>
      </c>
      <c r="F19">
        <f t="shared" si="0"/>
        <v>26.28</v>
      </c>
      <c r="G19">
        <f t="shared" si="1"/>
        <v>2.1978839649600004</v>
      </c>
      <c r="H19">
        <f t="shared" si="2"/>
        <v>72.802116035040001</v>
      </c>
      <c r="I19">
        <v>0.7</v>
      </c>
      <c r="J19">
        <f t="shared" si="3"/>
        <v>18.633045500000012</v>
      </c>
      <c r="K19">
        <v>0.64432810299999999</v>
      </c>
      <c r="L19">
        <f>K19*F19</f>
        <v>16.93294254684</v>
      </c>
      <c r="M19">
        <f>B19-L19</f>
        <v>58.067057453160004</v>
      </c>
      <c r="N19">
        <v>87</v>
      </c>
      <c r="O19">
        <f t="shared" si="4"/>
        <v>84.802116035040001</v>
      </c>
    </row>
    <row r="20" spans="1:15" x14ac:dyDescent="0.25">
      <c r="A20">
        <v>19</v>
      </c>
      <c r="B20">
        <v>78</v>
      </c>
      <c r="C20">
        <v>9.4274730000000004E-3</v>
      </c>
      <c r="D20">
        <v>0.219</v>
      </c>
      <c r="E20">
        <v>120</v>
      </c>
      <c r="F20">
        <f t="shared" si="0"/>
        <v>26.28</v>
      </c>
      <c r="G20">
        <f t="shared" si="1"/>
        <v>0.24775399044000002</v>
      </c>
      <c r="H20">
        <f t="shared" si="2"/>
        <v>77.752246009559997</v>
      </c>
      <c r="I20">
        <v>0.7</v>
      </c>
      <c r="J20">
        <f t="shared" si="3"/>
        <v>18.633045500000012</v>
      </c>
      <c r="K20">
        <v>0.54140907999999999</v>
      </c>
      <c r="L20">
        <f>K20*F20</f>
        <v>14.2282306224</v>
      </c>
      <c r="M20">
        <f>B20-L20</f>
        <v>63.771769377600002</v>
      </c>
      <c r="N20">
        <v>81</v>
      </c>
      <c r="O20">
        <f t="shared" si="4"/>
        <v>80.752246009559997</v>
      </c>
    </row>
    <row r="21" spans="1:15" x14ac:dyDescent="0.25">
      <c r="A21">
        <v>20</v>
      </c>
      <c r="B21">
        <v>95</v>
      </c>
      <c r="C21">
        <v>0</v>
      </c>
      <c r="D21">
        <v>0.219</v>
      </c>
      <c r="E21">
        <v>120</v>
      </c>
      <c r="F21">
        <f t="shared" si="0"/>
        <v>26.28</v>
      </c>
      <c r="G21">
        <f t="shared" si="1"/>
        <v>0</v>
      </c>
      <c r="H21">
        <f t="shared" si="2"/>
        <v>95</v>
      </c>
      <c r="I21">
        <v>0.7</v>
      </c>
      <c r="J21">
        <f t="shared" si="3"/>
        <v>18.633045500000012</v>
      </c>
      <c r="K21">
        <v>0.46499075000000001</v>
      </c>
      <c r="L21">
        <f>K21*F21</f>
        <v>12.219956910000001</v>
      </c>
      <c r="M21">
        <f>B21-L21</f>
        <v>82.780043089999992</v>
      </c>
      <c r="N21">
        <v>76</v>
      </c>
      <c r="O21">
        <f t="shared" si="4"/>
        <v>76</v>
      </c>
    </row>
    <row r="22" spans="1:15" x14ac:dyDescent="0.25">
      <c r="A22">
        <v>21</v>
      </c>
      <c r="B22">
        <v>96</v>
      </c>
      <c r="C22">
        <v>0</v>
      </c>
      <c r="D22">
        <v>0.219</v>
      </c>
      <c r="E22">
        <v>120</v>
      </c>
      <c r="F22">
        <f t="shared" si="0"/>
        <v>26.28</v>
      </c>
      <c r="G22">
        <f t="shared" si="1"/>
        <v>0</v>
      </c>
      <c r="H22">
        <f t="shared" si="2"/>
        <v>96</v>
      </c>
      <c r="I22">
        <v>0.7</v>
      </c>
      <c r="J22">
        <f t="shared" si="3"/>
        <v>18.633045500000012</v>
      </c>
      <c r="K22">
        <v>0.34814099700000001</v>
      </c>
      <c r="L22">
        <f>K22*F22</f>
        <v>9.1491454011600002</v>
      </c>
      <c r="M22">
        <f>B22-L22</f>
        <v>86.850854598840002</v>
      </c>
      <c r="N22">
        <v>74</v>
      </c>
      <c r="O22">
        <f t="shared" si="4"/>
        <v>74</v>
      </c>
    </row>
    <row r="23" spans="1:15" x14ac:dyDescent="0.25">
      <c r="A23">
        <v>22</v>
      </c>
      <c r="B23">
        <v>93</v>
      </c>
      <c r="C23">
        <v>0</v>
      </c>
      <c r="D23">
        <v>0.219</v>
      </c>
      <c r="E23">
        <v>120</v>
      </c>
      <c r="F23">
        <f t="shared" si="0"/>
        <v>26.28</v>
      </c>
      <c r="G23">
        <f t="shared" si="1"/>
        <v>0</v>
      </c>
      <c r="H23">
        <f t="shared" si="2"/>
        <v>93</v>
      </c>
      <c r="I23">
        <v>0.7</v>
      </c>
      <c r="J23">
        <f t="shared" si="3"/>
        <v>18.633045500000012</v>
      </c>
      <c r="K23">
        <v>0.219690459</v>
      </c>
      <c r="L23">
        <f>K23*F23</f>
        <v>5.7734652625200003</v>
      </c>
      <c r="M23">
        <f>B23-L23</f>
        <v>87.226534737479994</v>
      </c>
      <c r="N23">
        <v>71</v>
      </c>
      <c r="O23">
        <f t="shared" si="4"/>
        <v>71</v>
      </c>
    </row>
    <row r="24" spans="1:15" x14ac:dyDescent="0.25">
      <c r="A24">
        <v>23</v>
      </c>
      <c r="B24">
        <v>87</v>
      </c>
      <c r="C24">
        <v>0</v>
      </c>
      <c r="D24">
        <v>0.219</v>
      </c>
      <c r="E24">
        <v>120</v>
      </c>
      <c r="F24">
        <f t="shared" si="0"/>
        <v>26.28</v>
      </c>
      <c r="G24">
        <f t="shared" si="1"/>
        <v>0</v>
      </c>
      <c r="H24">
        <f t="shared" si="2"/>
        <v>87</v>
      </c>
      <c r="I24">
        <v>0.7</v>
      </c>
      <c r="J24">
        <f t="shared" si="3"/>
        <v>18.633045500000012</v>
      </c>
      <c r="K24">
        <v>8.3633332000000005E-2</v>
      </c>
      <c r="L24">
        <f>K24*F24</f>
        <v>2.1978839649600004</v>
      </c>
      <c r="M24">
        <f>B24-L24</f>
        <v>84.802116035040001</v>
      </c>
      <c r="N24">
        <v>69</v>
      </c>
      <c r="O24">
        <f t="shared" si="4"/>
        <v>69</v>
      </c>
    </row>
    <row r="25" spans="1:15" x14ac:dyDescent="0.25">
      <c r="A25">
        <v>24</v>
      </c>
      <c r="B25">
        <v>81</v>
      </c>
      <c r="C25">
        <v>0</v>
      </c>
      <c r="D25">
        <v>0.219</v>
      </c>
      <c r="E25">
        <v>120</v>
      </c>
      <c r="F25">
        <f t="shared" si="0"/>
        <v>26.28</v>
      </c>
      <c r="G25">
        <f t="shared" si="1"/>
        <v>0</v>
      </c>
      <c r="H25">
        <f t="shared" si="2"/>
        <v>81</v>
      </c>
      <c r="I25">
        <v>0.7</v>
      </c>
      <c r="J25">
        <f t="shared" si="3"/>
        <v>18.633045500000012</v>
      </c>
      <c r="K25">
        <v>9.4274730000000004E-3</v>
      </c>
      <c r="L25">
        <f>K25*F25</f>
        <v>0.24775399044000002</v>
      </c>
      <c r="M25">
        <f>B25-L25</f>
        <v>80.752246009559997</v>
      </c>
      <c r="N25">
        <v>70</v>
      </c>
      <c r="O25">
        <f t="shared" si="4"/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Sumbawa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Yasirroni</dc:creator>
  <cp:lastModifiedBy>Muhammad Yassirroni</cp:lastModifiedBy>
  <dcterms:created xsi:type="dcterms:W3CDTF">2015-06-05T18:17:20Z</dcterms:created>
  <dcterms:modified xsi:type="dcterms:W3CDTF">2023-02-10T02:21:03Z</dcterms:modified>
</cp:coreProperties>
</file>