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lohchan/GitHub/cis_17C/hmwk/recursions and sorts/"/>
    </mc:Choice>
  </mc:AlternateContent>
  <xr:revisionPtr revIDLastSave="101" documentId="13_ncr:1_{7C2270A1-8CC6-0B41-A075-4051667EC98B}" xr6:coauthVersionLast="47" xr6:coauthVersionMax="47" xr10:uidLastSave="{1BBDEE89-5A9C-4A37-B5F7-2B6AFE8D638D}"/>
  <bookViews>
    <workbookView xWindow="380" yWindow="500" windowWidth="28040" windowHeight="16940" activeTab="2" xr2:uid="{44699E44-0798-8D4C-AD1C-A0D053BDB1C9}"/>
  </bookViews>
  <sheets>
    <sheet name="QSort" sheetId="1" r:id="rId1"/>
    <sheet name="Merge Sort" sheetId="2" r:id="rId2"/>
    <sheet name="Heap Sort" sheetId="3" r:id="rId3"/>
    <sheet name="Shell Sort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H19" i="1"/>
  <c r="H20" i="1"/>
  <c r="H21" i="1"/>
  <c r="H22" i="1"/>
  <c r="H13" i="1"/>
  <c r="J16" i="4"/>
  <c r="I14" i="3"/>
  <c r="J15" i="4"/>
  <c r="J17" i="4"/>
  <c r="J18" i="4"/>
  <c r="J19" i="4"/>
  <c r="J20" i="4"/>
  <c r="J21" i="4"/>
  <c r="J22" i="4"/>
  <c r="J23" i="4"/>
  <c r="J14" i="4"/>
  <c r="I13" i="2"/>
  <c r="I13" i="3"/>
  <c r="G22" i="1"/>
  <c r="K22" i="1" s="1"/>
  <c r="G21" i="1"/>
  <c r="K21" i="1" s="1"/>
  <c r="G20" i="1"/>
  <c r="K20" i="1" s="1"/>
  <c r="G19" i="1"/>
  <c r="K19" i="1" s="1"/>
  <c r="G18" i="1"/>
  <c r="K18" i="1" s="1"/>
  <c r="G17" i="1"/>
  <c r="K17" i="1" s="1"/>
  <c r="G16" i="1"/>
  <c r="K16" i="1" s="1"/>
  <c r="G15" i="1"/>
  <c r="K15" i="1" s="1"/>
  <c r="G14" i="1"/>
  <c r="K14" i="1" s="1"/>
  <c r="G13" i="1"/>
  <c r="K13" i="1" s="1"/>
  <c r="G23" i="4"/>
  <c r="K23" i="4" s="1"/>
  <c r="G22" i="4"/>
  <c r="K22" i="4" s="1"/>
  <c r="G21" i="4"/>
  <c r="K21" i="4" s="1"/>
  <c r="G20" i="4"/>
  <c r="K20" i="4" s="1"/>
  <c r="G19" i="4"/>
  <c r="K19" i="4" s="1"/>
  <c r="G18" i="4"/>
  <c r="K18" i="4" s="1"/>
  <c r="G17" i="4"/>
  <c r="K17" i="4" s="1"/>
  <c r="G16" i="4"/>
  <c r="K16" i="4" s="1"/>
  <c r="G15" i="4"/>
  <c r="K15" i="4" s="1"/>
  <c r="G14" i="4"/>
  <c r="K14" i="4" s="1"/>
  <c r="G22" i="3"/>
  <c r="J22" i="3" s="1"/>
  <c r="G21" i="3"/>
  <c r="J21" i="3" s="1"/>
  <c r="G20" i="3"/>
  <c r="J20" i="3" s="1"/>
  <c r="G19" i="3"/>
  <c r="J19" i="3" s="1"/>
  <c r="G18" i="3"/>
  <c r="J18" i="3" s="1"/>
  <c r="G17" i="3"/>
  <c r="J17" i="3" s="1"/>
  <c r="G16" i="3"/>
  <c r="J16" i="3" s="1"/>
  <c r="G15" i="3"/>
  <c r="J15" i="3" s="1"/>
  <c r="G14" i="3"/>
  <c r="J14" i="3" s="1"/>
  <c r="G13" i="3"/>
  <c r="J13" i="3" s="1"/>
  <c r="K14" i="2"/>
  <c r="K15" i="2"/>
  <c r="K16" i="2"/>
  <c r="K17" i="2"/>
  <c r="K18" i="2"/>
  <c r="K19" i="2"/>
  <c r="K20" i="2"/>
  <c r="K21" i="2"/>
  <c r="K22" i="2"/>
  <c r="J14" i="2"/>
  <c r="J15" i="2"/>
  <c r="J16" i="2"/>
  <c r="J17" i="2"/>
  <c r="J18" i="2"/>
  <c r="J19" i="2"/>
  <c r="J20" i="2"/>
  <c r="J21" i="2"/>
  <c r="J22" i="2"/>
  <c r="I14" i="2"/>
  <c r="I15" i="2"/>
  <c r="I16" i="2"/>
  <c r="I17" i="2"/>
  <c r="I18" i="2"/>
  <c r="I19" i="2"/>
  <c r="I20" i="2"/>
  <c r="I21" i="2"/>
  <c r="I22" i="2"/>
  <c r="G14" i="2"/>
  <c r="G15" i="2"/>
  <c r="G16" i="2"/>
  <c r="G17" i="2"/>
  <c r="G18" i="2"/>
  <c r="G19" i="2"/>
  <c r="G20" i="2"/>
  <c r="G21" i="2"/>
  <c r="G22" i="2"/>
  <c r="G13" i="2"/>
  <c r="J13" i="2" s="1"/>
  <c r="H21" i="4" l="1"/>
  <c r="H20" i="4"/>
  <c r="H19" i="4"/>
  <c r="H18" i="4"/>
  <c r="H17" i="4"/>
  <c r="H16" i="4"/>
  <c r="H23" i="4"/>
  <c r="H15" i="4"/>
  <c r="H22" i="4"/>
  <c r="H14" i="4"/>
  <c r="J13" i="1"/>
  <c r="L13" i="1" s="1"/>
  <c r="J15" i="1"/>
  <c r="L15" i="1" s="1"/>
  <c r="J17" i="1"/>
  <c r="L17" i="1" s="1"/>
  <c r="J19" i="1"/>
  <c r="L19" i="1" s="1"/>
  <c r="J21" i="1"/>
  <c r="L21" i="1" s="1"/>
  <c r="J22" i="1"/>
  <c r="L22" i="1" s="1"/>
  <c r="J14" i="1"/>
  <c r="L14" i="1" s="1"/>
  <c r="J16" i="1"/>
  <c r="L16" i="1" s="1"/>
  <c r="J18" i="1"/>
  <c r="L18" i="1" s="1"/>
  <c r="J20" i="1"/>
  <c r="L20" i="1" s="1"/>
  <c r="L14" i="4"/>
  <c r="L16" i="4"/>
  <c r="L18" i="4"/>
  <c r="L20" i="4"/>
  <c r="L22" i="4"/>
  <c r="L15" i="4"/>
  <c r="L17" i="4"/>
  <c r="L19" i="4"/>
  <c r="L21" i="4"/>
  <c r="L23" i="4"/>
  <c r="K13" i="2"/>
  <c r="K13" i="3"/>
  <c r="I15" i="3"/>
  <c r="K15" i="3" s="1"/>
  <c r="I17" i="3"/>
  <c r="K17" i="3" s="1"/>
  <c r="I19" i="3"/>
  <c r="K19" i="3" s="1"/>
  <c r="I21" i="3"/>
  <c r="K21" i="3" s="1"/>
  <c r="K14" i="3"/>
  <c r="I16" i="3"/>
  <c r="K16" i="3" s="1"/>
  <c r="I18" i="3"/>
  <c r="K18" i="3" s="1"/>
  <c r="I20" i="3"/>
  <c r="K20" i="3" s="1"/>
  <c r="I22" i="3"/>
  <c r="K22" i="3" s="1"/>
</calcChain>
</file>

<file path=xl/sharedStrings.xml><?xml version="1.0" encoding="utf-8"?>
<sst xmlns="http://schemas.openxmlformats.org/spreadsheetml/2006/main" count="59" uniqueCount="21">
  <si>
    <t xml:space="preserve">Coefficients </t>
  </si>
  <si>
    <t>QuickSort Timing Analysis</t>
  </si>
  <si>
    <t xml:space="preserve">C0 = </t>
  </si>
  <si>
    <t>f(N) = C0*N^0 + (C1*N^1)*(C2*N^2)</t>
  </si>
  <si>
    <t xml:space="preserve">C1 = </t>
  </si>
  <si>
    <t>C''' =</t>
  </si>
  <si>
    <t>Count</t>
  </si>
  <si>
    <t>N</t>
  </si>
  <si>
    <t>Time(s)</t>
  </si>
  <si>
    <t>N^0</t>
  </si>
  <si>
    <t>N^1</t>
  </si>
  <si>
    <t>N^2</t>
  </si>
  <si>
    <t>Curve Fit</t>
  </si>
  <si>
    <t>Big O</t>
  </si>
  <si>
    <t>Deviation</t>
  </si>
  <si>
    <t>MergeSort Timing Ananylsis</t>
  </si>
  <si>
    <t>f(N) = C0*N^0 + (C1*N^1) * LOG(C1*N^1)</t>
  </si>
  <si>
    <t>Heap Sort Timing Analysis</t>
  </si>
  <si>
    <t>ShellSort Timing Analysis</t>
  </si>
  <si>
    <t>f(N) = C0*N^0 + + C1*N^1 + C2*N^2</t>
  </si>
  <si>
    <t>C2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</si>
</sst>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2"/>
      <color theme="1"/>
      <name val="Arial"/>
    </font>
    <font>
      <b/>
      <sz val="12"/>
      <color theme="1"/>
      <name val="Arial"/>
    </font>
    <font>
      <sz val="12"/>
      <color rgb="FF000000"/>
      <name val="Arial"/>
    </font>
    <font>
      <sz val="11"/>
      <color rgb="FF000000"/>
      <name val="Aptos Narrow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11" fontId="3" fillId="0" borderId="0" xfId="0" applyNumberFormat="1" applyFont="1"/>
    <xf numFmtId="11" fontId="3" fillId="0" borderId="0" xfId="0" applyNumberFormat="1" applyFont="1" applyAlignment="1">
      <alignment horizontal="center"/>
    </xf>
    <xf numFmtId="11" fontId="5" fillId="0" borderId="0" xfId="0" applyNumberFormat="1" applyFont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 </a:t>
            </a:r>
          </a:p>
        </c:rich>
      </c:tx>
      <c:layout>
        <c:manualLayout>
          <c:xMode val="edge"/>
          <c:yMode val="edge"/>
          <c:x val="0.32386903275613643"/>
          <c:y val="2.47492433941930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2"/>
          <c:order val="0"/>
          <c:tx>
            <c:strRef>
              <c:f>QSort!$J$12</c:f>
              <c:strCache>
                <c:ptCount val="1"/>
                <c:pt idx="0">
                  <c:v>Curve Fit</c:v>
                </c:pt>
              </c:strCache>
            </c:strRef>
          </c:tx>
          <c:spPr>
            <a:ln w="28575" cap="rnd">
              <a:solidFill>
                <a:srgbClr val="9BC2E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QSort!$E$13:$E$22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8</c:v>
                </c:pt>
                <c:pt idx="3">
                  <c:v>14</c:v>
                </c:pt>
                <c:pt idx="4">
                  <c:v>17</c:v>
                </c:pt>
                <c:pt idx="5">
                  <c:v>19</c:v>
                </c:pt>
                <c:pt idx="6">
                  <c:v>23</c:v>
                </c:pt>
                <c:pt idx="7">
                  <c:v>27</c:v>
                </c:pt>
                <c:pt idx="8">
                  <c:v>34</c:v>
                </c:pt>
                <c:pt idx="9">
                  <c:v>39</c:v>
                </c:pt>
              </c:numCache>
            </c:numRef>
          </c:cat>
          <c:val>
            <c:numRef>
              <c:f>'Merge Sort'!$I$13:$I$22</c:f>
              <c:numCache>
                <c:formatCode>0.00E+00</c:formatCode>
                <c:ptCount val="10"/>
                <c:pt idx="0">
                  <c:v>0.45389332073252586</c:v>
                </c:pt>
                <c:pt idx="1">
                  <c:v>2.4734462375544366</c:v>
                </c:pt>
                <c:pt idx="2">
                  <c:v>4.9832957924717256</c:v>
                </c:pt>
                <c:pt idx="3">
                  <c:v>7.8115446672876434</c:v>
                </c:pt>
                <c:pt idx="4">
                  <c:v>10.876553113439169</c:v>
                </c:pt>
                <c:pt idx="5">
                  <c:v>14.130236373211606</c:v>
                </c:pt>
                <c:pt idx="6">
                  <c:v>17.540821649345403</c:v>
                </c:pt>
                <c:pt idx="7">
                  <c:v>21.085726718932825</c:v>
                </c:pt>
                <c:pt idx="8">
                  <c:v>24.748066868237615</c:v>
                </c:pt>
                <c:pt idx="9">
                  <c:v>28.514736207325257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4-EC49-B6AC-8F9D03D8FF70}"/>
            </c:ext>
          </c:extLst>
        </c:ser>
        <c:ser>
          <c:idx val="3"/>
          <c:order val="1"/>
          <c:tx>
            <c:strRef>
              <c:f>QSort!$K$12</c:f>
              <c:strCache>
                <c:ptCount val="1"/>
                <c:pt idx="0">
                  <c:v>Big O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QSort!$E$13:$E$22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8</c:v>
                </c:pt>
                <c:pt idx="3">
                  <c:v>14</c:v>
                </c:pt>
                <c:pt idx="4">
                  <c:v>17</c:v>
                </c:pt>
                <c:pt idx="5">
                  <c:v>19</c:v>
                </c:pt>
                <c:pt idx="6">
                  <c:v>23</c:v>
                </c:pt>
                <c:pt idx="7">
                  <c:v>27</c:v>
                </c:pt>
                <c:pt idx="8">
                  <c:v>34</c:v>
                </c:pt>
                <c:pt idx="9">
                  <c:v>39</c:v>
                </c:pt>
              </c:numCache>
            </c:numRef>
          </c:cat>
          <c:val>
            <c:numRef>
              <c:f>QSort!$K$13:$K$22</c:f>
              <c:numCache>
                <c:formatCode>0.00E+00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36</c:v>
                </c:pt>
                <c:pt idx="7">
                  <c:v>40</c:v>
                </c:pt>
                <c:pt idx="8">
                  <c:v>44</c:v>
                </c:pt>
                <c:pt idx="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34-EC49-B6AC-8F9D03D8F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7022303"/>
        <c:axId val="1407024031"/>
      </c:lineChart>
      <c:catAx>
        <c:axId val="140702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024031"/>
        <c:crosses val="autoZero"/>
        <c:auto val="1"/>
        <c:lblAlgn val="ctr"/>
        <c:lblOffset val="100"/>
        <c:noMultiLvlLbl val="0"/>
      </c:catAx>
      <c:valAx>
        <c:axId val="1407024031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02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 </a:t>
            </a:r>
          </a:p>
        </c:rich>
      </c:tx>
      <c:layout>
        <c:manualLayout>
          <c:xMode val="edge"/>
          <c:yMode val="edge"/>
          <c:x val="0.31641666237119503"/>
          <c:y val="2.47492433941930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2"/>
          <c:order val="0"/>
          <c:tx>
            <c:strRef>
              <c:f>'Merge Sort'!$I$12</c:f>
              <c:strCache>
                <c:ptCount val="1"/>
                <c:pt idx="0">
                  <c:v>Curve Fit</c:v>
                </c:pt>
              </c:strCache>
            </c:strRef>
          </c:tx>
          <c:spPr>
            <a:ln w="28575" cap="rnd">
              <a:solidFill>
                <a:srgbClr val="9BC2E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'Merge Sort'!$E$13:$E$22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19</c:v>
                </c:pt>
                <c:pt idx="9">
                  <c:v>22</c:v>
                </c:pt>
              </c:numCache>
            </c:numRef>
          </c:cat>
          <c:val>
            <c:numRef>
              <c:f>'Merge Sort'!$I$13:$I$22</c:f>
              <c:numCache>
                <c:formatCode>0.00E+00</c:formatCode>
                <c:ptCount val="10"/>
                <c:pt idx="0">
                  <c:v>0.45389332073252586</c:v>
                </c:pt>
                <c:pt idx="1">
                  <c:v>2.4734462375544366</c:v>
                </c:pt>
                <c:pt idx="2">
                  <c:v>4.9832957924717256</c:v>
                </c:pt>
                <c:pt idx="3">
                  <c:v>7.8115446672876434</c:v>
                </c:pt>
                <c:pt idx="4">
                  <c:v>10.876553113439169</c:v>
                </c:pt>
                <c:pt idx="5">
                  <c:v>14.130236373211606</c:v>
                </c:pt>
                <c:pt idx="6">
                  <c:v>17.540821649345403</c:v>
                </c:pt>
                <c:pt idx="7">
                  <c:v>21.085726718932825</c:v>
                </c:pt>
                <c:pt idx="8">
                  <c:v>24.748066868237615</c:v>
                </c:pt>
                <c:pt idx="9">
                  <c:v>28.514736207325257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1DB-8F48-A5EB-25325CE2204C}"/>
            </c:ext>
          </c:extLst>
        </c:ser>
        <c:ser>
          <c:idx val="3"/>
          <c:order val="1"/>
          <c:tx>
            <c:strRef>
              <c:f>'Merge Sort'!$J$12</c:f>
              <c:strCache>
                <c:ptCount val="1"/>
                <c:pt idx="0">
                  <c:v>Big O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'Merge Sort'!$E$13:$E$22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19</c:v>
                </c:pt>
                <c:pt idx="9">
                  <c:v>22</c:v>
                </c:pt>
              </c:numCache>
            </c:numRef>
          </c:cat>
          <c:val>
            <c:numRef>
              <c:f>'Merge Sort'!$J$13:$J$22</c:f>
              <c:numCache>
                <c:formatCode>0.00E+00</c:formatCode>
                <c:ptCount val="10"/>
                <c:pt idx="0">
                  <c:v>2.3200000000000003</c:v>
                </c:pt>
                <c:pt idx="1">
                  <c:v>4.6400000000000006</c:v>
                </c:pt>
                <c:pt idx="2">
                  <c:v>6.96</c:v>
                </c:pt>
                <c:pt idx="3">
                  <c:v>9.2800000000000011</c:v>
                </c:pt>
                <c:pt idx="4">
                  <c:v>11.600000000000001</c:v>
                </c:pt>
                <c:pt idx="5">
                  <c:v>13.92</c:v>
                </c:pt>
                <c:pt idx="6">
                  <c:v>16.240000000000002</c:v>
                </c:pt>
                <c:pt idx="7">
                  <c:v>18.560000000000002</c:v>
                </c:pt>
                <c:pt idx="8">
                  <c:v>20.880000000000003</c:v>
                </c:pt>
                <c:pt idx="9">
                  <c:v>23.200000000000003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1DB-8F48-A5EB-25325CE22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7022303"/>
        <c:axId val="1407024031"/>
      </c:lineChart>
      <c:catAx>
        <c:axId val="140702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024031"/>
        <c:crosses val="autoZero"/>
        <c:auto val="1"/>
        <c:lblAlgn val="ctr"/>
        <c:lblOffset val="100"/>
        <c:noMultiLvlLbl val="0"/>
      </c:catAx>
      <c:valAx>
        <c:axId val="140702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02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'Merge Sort'!$I$12</c:f>
              <c:strCache>
                <c:ptCount val="1"/>
                <c:pt idx="0">
                  <c:v>Curve Fit</c:v>
                </c:pt>
              </c:strCache>
            </c:strRef>
          </c:tx>
          <c:spPr>
            <a:ln w="28575" cap="rnd">
              <a:solidFill>
                <a:srgbClr val="9BC2E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'Merge Sort'!$E$13:$E$22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19</c:v>
                </c:pt>
                <c:pt idx="9">
                  <c:v>22</c:v>
                </c:pt>
              </c:numCache>
            </c:numRef>
          </c:cat>
          <c:val>
            <c:numRef>
              <c:f>'Merge Sort'!$I$13:$I$22</c:f>
              <c:numCache>
                <c:formatCode>0.00E+00</c:formatCode>
                <c:ptCount val="10"/>
                <c:pt idx="0">
                  <c:v>0.45389332073252586</c:v>
                </c:pt>
                <c:pt idx="1">
                  <c:v>2.4734462375544366</c:v>
                </c:pt>
                <c:pt idx="2">
                  <c:v>4.9832957924717256</c:v>
                </c:pt>
                <c:pt idx="3">
                  <c:v>7.8115446672876434</c:v>
                </c:pt>
                <c:pt idx="4">
                  <c:v>10.876553113439169</c:v>
                </c:pt>
                <c:pt idx="5">
                  <c:v>14.130236373211606</c:v>
                </c:pt>
                <c:pt idx="6">
                  <c:v>17.540821649345403</c:v>
                </c:pt>
                <c:pt idx="7">
                  <c:v>21.085726718932825</c:v>
                </c:pt>
                <c:pt idx="8">
                  <c:v>24.748066868237615</c:v>
                </c:pt>
                <c:pt idx="9">
                  <c:v>28.514736207325257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B1-469D-91DB-995DAE6E7B3E}"/>
            </c:ext>
          </c:extLst>
        </c:ser>
        <c:ser>
          <c:idx val="3"/>
          <c:order val="1"/>
          <c:tx>
            <c:strRef>
              <c:f>'Merge Sort'!$J$12</c:f>
              <c:strCache>
                <c:ptCount val="1"/>
                <c:pt idx="0">
                  <c:v>Big O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'Merge Sort'!$E$13:$E$22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19</c:v>
                </c:pt>
                <c:pt idx="9">
                  <c:v>22</c:v>
                </c:pt>
              </c:numCache>
            </c:numRef>
          </c:cat>
          <c:val>
            <c:numRef>
              <c:f>'Merge Sort'!$J$13:$J$22</c:f>
              <c:numCache>
                <c:formatCode>0.00E+00</c:formatCode>
                <c:ptCount val="10"/>
                <c:pt idx="0">
                  <c:v>2.3200000000000003</c:v>
                </c:pt>
                <c:pt idx="1">
                  <c:v>4.6400000000000006</c:v>
                </c:pt>
                <c:pt idx="2">
                  <c:v>6.96</c:v>
                </c:pt>
                <c:pt idx="3">
                  <c:v>9.2800000000000011</c:v>
                </c:pt>
                <c:pt idx="4">
                  <c:v>11.600000000000001</c:v>
                </c:pt>
                <c:pt idx="5">
                  <c:v>13.92</c:v>
                </c:pt>
                <c:pt idx="6">
                  <c:v>16.240000000000002</c:v>
                </c:pt>
                <c:pt idx="7">
                  <c:v>18.560000000000002</c:v>
                </c:pt>
                <c:pt idx="8">
                  <c:v>20.880000000000003</c:v>
                </c:pt>
                <c:pt idx="9">
                  <c:v>23.200000000000003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52-F64F-B292-AAF5F4B07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7022303"/>
        <c:axId val="1407024031"/>
      </c:lineChart>
      <c:catAx>
        <c:axId val="140702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024031"/>
        <c:crosses val="autoZero"/>
        <c:auto val="1"/>
        <c:lblAlgn val="ctr"/>
        <c:lblOffset val="100"/>
        <c:noMultiLvlLbl val="0"/>
      </c:catAx>
      <c:valAx>
        <c:axId val="1407024031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02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 Sort </a:t>
            </a:r>
          </a:p>
        </c:rich>
      </c:tx>
      <c:layout>
        <c:manualLayout>
          <c:xMode val="edge"/>
          <c:yMode val="edge"/>
          <c:x val="0.31068490545639776"/>
          <c:y val="2.4202610003886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'Shell Sort'!$K$13</c:f>
              <c:strCache>
                <c:ptCount val="1"/>
                <c:pt idx="0">
                  <c:v>Big 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'Shell Sort'!$K$14:$K$23</c:f>
              <c:numCache>
                <c:formatCode>0.00E+00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36</c:v>
                </c:pt>
                <c:pt idx="7">
                  <c:v>40</c:v>
                </c:pt>
                <c:pt idx="8">
                  <c:v>44</c:v>
                </c:pt>
                <c:pt idx="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50E-554F-8E4A-322CF13F3F2E}"/>
            </c:ext>
          </c:extLst>
        </c:ser>
        <c:ser>
          <c:idx val="0"/>
          <c:order val="1"/>
          <c:tx>
            <c:strRef>
              <c:f>'Shell Sort'!$J$13</c:f>
              <c:strCache>
                <c:ptCount val="1"/>
                <c:pt idx="0">
                  <c:v>Curve Fit</c:v>
                </c:pt>
              </c:strCache>
            </c:strRef>
          </c:tx>
          <c:spPr>
            <a:ln w="28575" cap="rnd">
              <a:solidFill>
                <a:srgbClr val="9BC2E6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'Shell Sort'!$J$14:$J$23</c:f>
              <c:numCache>
                <c:formatCode>0.00E+00</c:formatCode>
                <c:ptCount val="10"/>
                <c:pt idx="0">
                  <c:v>1.166191</c:v>
                </c:pt>
                <c:pt idx="1">
                  <c:v>2.8955029999999997</c:v>
                </c:pt>
                <c:pt idx="2">
                  <c:v>3.8756320000000004</c:v>
                </c:pt>
                <c:pt idx="3">
                  <c:v>4.9327430000000003</c:v>
                </c:pt>
                <c:pt idx="4">
                  <c:v>6.0668360000000003</c:v>
                </c:pt>
                <c:pt idx="5">
                  <c:v>7.2779109999999996</c:v>
                </c:pt>
                <c:pt idx="6">
                  <c:v>8.5659679999999998</c:v>
                </c:pt>
                <c:pt idx="7">
                  <c:v>9.931007000000001</c:v>
                </c:pt>
                <c:pt idx="8">
                  <c:v>11.373028000000001</c:v>
                </c:pt>
                <c:pt idx="9">
                  <c:v>12.892030999999999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F6-4338-A202-5297E80BD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270111"/>
        <c:axId val="1371196255"/>
      </c:lineChart>
      <c:catAx>
        <c:axId val="1371270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96255"/>
        <c:crosses val="autoZero"/>
        <c:auto val="1"/>
        <c:lblAlgn val="ctr"/>
        <c:lblOffset val="100"/>
        <c:noMultiLvlLbl val="0"/>
      </c:catAx>
      <c:valAx>
        <c:axId val="137119625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27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23</xdr:row>
      <xdr:rowOff>38100</xdr:rowOff>
    </xdr:from>
    <xdr:to>
      <xdr:col>11</xdr:col>
      <xdr:colOff>381000</xdr:colOff>
      <xdr:row>39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304DE0-90BE-4941-89E4-C141D3F11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22</xdr:row>
      <xdr:rowOff>152400</xdr:rowOff>
    </xdr:from>
    <xdr:to>
      <xdr:col>10</xdr:col>
      <xdr:colOff>333375</xdr:colOff>
      <xdr:row>37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FEA490-C213-80DB-F6DD-7638D0A56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22</xdr:row>
      <xdr:rowOff>9525</xdr:rowOff>
    </xdr:from>
    <xdr:to>
      <xdr:col>9</xdr:col>
      <xdr:colOff>476250</xdr:colOff>
      <xdr:row>37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E3EAE2-EF92-9A4D-B103-7CA350C9F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771525</xdr:colOff>
      <xdr:row>23</xdr:row>
      <xdr:rowOff>104775</xdr:rowOff>
    </xdr:from>
    <xdr:to>
      <xdr:col>8</xdr:col>
      <xdr:colOff>523875</xdr:colOff>
      <xdr:row>37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F96A0B-7011-EB63-697A-67E14376B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94792-1094-9D41-8480-F7225527CE65}">
  <dimension ref="A1:T26"/>
  <sheetViews>
    <sheetView topLeftCell="B1" zoomScale="112" workbookViewId="0">
      <selection activeCell="C34" sqref="C34"/>
    </sheetView>
  </sheetViews>
  <sheetFormatPr defaultColWidth="11" defaultRowHeight="15.95"/>
  <sheetData>
    <row r="1" spans="1:20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75">
      <c r="A2" s="2"/>
      <c r="B2" s="3"/>
      <c r="C2" s="4"/>
      <c r="D2" s="3"/>
      <c r="E2" s="3"/>
      <c r="F2" s="3"/>
      <c r="G2" s="3"/>
      <c r="H2" s="3"/>
      <c r="I2" s="3"/>
      <c r="J2" s="3"/>
      <c r="K2" s="3"/>
      <c r="L2" s="3"/>
      <c r="M2" s="2"/>
      <c r="N2" s="2"/>
      <c r="O2" s="2"/>
      <c r="P2" s="2"/>
      <c r="Q2" s="2"/>
      <c r="R2" s="2"/>
      <c r="S2" s="2"/>
      <c r="T2" s="2"/>
    </row>
    <row r="3" spans="1:20" ht="15.75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2"/>
      <c r="N3" s="2"/>
      <c r="O3" s="2"/>
      <c r="P3" s="2"/>
      <c r="Q3" s="2"/>
      <c r="R3" s="2"/>
      <c r="S3" s="2"/>
      <c r="T3" s="2"/>
    </row>
    <row r="4" spans="1:20" ht="15.7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2"/>
      <c r="N4" s="2"/>
      <c r="O4" s="2"/>
      <c r="P4" s="2"/>
      <c r="Q4" s="2"/>
      <c r="R4" s="2"/>
      <c r="S4" s="2"/>
      <c r="T4" s="2"/>
    </row>
    <row r="5" spans="1:20" ht="15.7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2"/>
      <c r="N5" s="2"/>
      <c r="O5" s="2"/>
      <c r="P5" s="2"/>
      <c r="Q5" s="2"/>
      <c r="R5" s="2"/>
      <c r="S5" s="2"/>
      <c r="T5" s="2"/>
    </row>
    <row r="6" spans="1:20" ht="15.75">
      <c r="A6" s="2"/>
      <c r="B6" s="3"/>
      <c r="C6" s="3"/>
      <c r="D6" s="3"/>
      <c r="E6" s="3"/>
      <c r="F6" s="5"/>
      <c r="G6" s="5"/>
      <c r="H6" s="5"/>
      <c r="I6" s="5"/>
      <c r="J6" s="3" t="s">
        <v>0</v>
      </c>
      <c r="K6" s="3"/>
      <c r="L6" s="3"/>
      <c r="M6" s="2"/>
      <c r="N6" s="2"/>
      <c r="O6" s="2"/>
      <c r="P6" s="2"/>
      <c r="Q6" s="2"/>
      <c r="R6" s="2"/>
      <c r="S6" s="2"/>
      <c r="T6" s="2"/>
    </row>
    <row r="7" spans="1:20" ht="15.75">
      <c r="A7" s="2"/>
      <c r="B7" s="3"/>
      <c r="C7" s="3" t="s">
        <v>1</v>
      </c>
      <c r="D7" s="3"/>
      <c r="E7" s="3"/>
      <c r="F7" s="3"/>
      <c r="G7" s="3"/>
      <c r="H7" s="3"/>
      <c r="I7" s="3"/>
      <c r="J7" s="5" t="s">
        <v>2</v>
      </c>
      <c r="K7" s="3">
        <v>-9.1341999999999999</v>
      </c>
      <c r="L7" s="3"/>
      <c r="M7" s="2"/>
      <c r="N7" s="2"/>
      <c r="O7" s="2"/>
      <c r="P7" s="2"/>
      <c r="Q7" s="2"/>
      <c r="R7" s="2"/>
      <c r="S7" s="2"/>
      <c r="T7" s="2"/>
    </row>
    <row r="8" spans="1:20" ht="15.75">
      <c r="A8" s="2"/>
      <c r="B8" s="3"/>
      <c r="C8" s="3" t="s">
        <v>3</v>
      </c>
      <c r="D8" s="3"/>
      <c r="E8" s="3"/>
      <c r="F8" s="3"/>
      <c r="G8" s="3"/>
      <c r="H8" s="3"/>
      <c r="I8" s="3"/>
      <c r="J8" s="5" t="s">
        <v>4</v>
      </c>
      <c r="K8" s="6">
        <v>7.5497800000000001E-4</v>
      </c>
      <c r="L8" s="3"/>
      <c r="M8" s="2"/>
      <c r="N8" s="2"/>
      <c r="O8" s="2"/>
      <c r="P8" s="2"/>
      <c r="Q8" s="2"/>
      <c r="R8" s="2"/>
      <c r="S8" s="2"/>
      <c r="T8" s="2"/>
    </row>
    <row r="9" spans="1:20" ht="15.75">
      <c r="A9" s="2"/>
      <c r="B9" s="3"/>
      <c r="C9" s="3"/>
      <c r="D9" s="3"/>
      <c r="E9" s="3"/>
      <c r="F9" s="3"/>
      <c r="G9" s="3"/>
      <c r="H9" s="3"/>
      <c r="I9" s="3"/>
      <c r="J9" s="5" t="s">
        <v>5</v>
      </c>
      <c r="K9" s="6">
        <v>8.0000000000000004E-4</v>
      </c>
      <c r="L9" s="3"/>
      <c r="M9" s="2"/>
      <c r="N9" s="2"/>
      <c r="O9" s="2"/>
      <c r="P9" s="2"/>
      <c r="Q9" s="2"/>
      <c r="R9" s="2"/>
      <c r="S9" s="2"/>
      <c r="T9" s="2"/>
    </row>
    <row r="10" spans="1:20" ht="15.75">
      <c r="A10" s="2"/>
      <c r="B10" s="3"/>
      <c r="C10" s="3"/>
      <c r="D10" s="3"/>
      <c r="E10" s="3"/>
      <c r="F10" s="3"/>
      <c r="G10" s="3"/>
      <c r="H10" s="3"/>
      <c r="I10" s="3"/>
      <c r="J10" s="5"/>
      <c r="K10" s="3"/>
      <c r="L10" s="3"/>
      <c r="M10" s="2"/>
      <c r="N10" s="2"/>
      <c r="O10" s="2"/>
      <c r="P10" s="2"/>
      <c r="Q10" s="2"/>
      <c r="R10" s="2"/>
      <c r="S10" s="2"/>
      <c r="T10" s="2"/>
    </row>
    <row r="11" spans="1:20" ht="15.75">
      <c r="A11" s="2"/>
      <c r="B11" s="3"/>
      <c r="C11" s="3"/>
      <c r="D11" s="3"/>
      <c r="E11" s="9"/>
      <c r="F11" s="10"/>
      <c r="G11" s="10"/>
      <c r="H11" s="11"/>
      <c r="I11" s="3"/>
      <c r="J11" s="5"/>
      <c r="K11" s="5"/>
      <c r="L11" s="5"/>
      <c r="M11" s="2"/>
      <c r="N11" s="2"/>
      <c r="O11" s="2"/>
      <c r="P11" s="2"/>
      <c r="Q11" s="2"/>
      <c r="R11" s="2"/>
      <c r="S11" s="2"/>
      <c r="T11" s="2"/>
    </row>
    <row r="12" spans="1:20" ht="15.75">
      <c r="A12" s="2"/>
      <c r="B12" s="3"/>
      <c r="C12" s="5" t="s">
        <v>6</v>
      </c>
      <c r="D12" s="5" t="s">
        <v>7</v>
      </c>
      <c r="E12" s="5" t="s">
        <v>8</v>
      </c>
      <c r="F12" s="5" t="s">
        <v>9</v>
      </c>
      <c r="G12" s="5" t="s">
        <v>10</v>
      </c>
      <c r="H12" s="5" t="s">
        <v>11</v>
      </c>
      <c r="I12" s="5"/>
      <c r="J12" s="5" t="s">
        <v>12</v>
      </c>
      <c r="K12" s="5" t="s">
        <v>13</v>
      </c>
      <c r="L12" s="5" t="s">
        <v>14</v>
      </c>
      <c r="M12" s="2"/>
      <c r="N12" s="2"/>
      <c r="O12" s="2"/>
      <c r="P12" s="2"/>
      <c r="Q12" s="2"/>
      <c r="R12" s="2"/>
      <c r="S12" s="2"/>
      <c r="T12" s="2"/>
    </row>
    <row r="13" spans="1:20" ht="15.75">
      <c r="A13" s="2"/>
      <c r="B13" s="3"/>
      <c r="C13" s="5">
        <v>1</v>
      </c>
      <c r="D13" s="7">
        <v>10000</v>
      </c>
      <c r="E13" s="5">
        <v>1</v>
      </c>
      <c r="F13" s="5">
        <v>1</v>
      </c>
      <c r="G13" s="7">
        <f>D13^1</f>
        <v>10000</v>
      </c>
      <c r="H13" s="7">
        <f>G13*G13</f>
        <v>100000000</v>
      </c>
      <c r="I13" s="5"/>
      <c r="J13" s="6">
        <f>$K$7*F13+($K$8*G13)*LOG($K$8*G13)</f>
        <v>-2.5059892069229486</v>
      </c>
      <c r="K13" s="6">
        <f>$K$9*G13</f>
        <v>8</v>
      </c>
      <c r="L13" s="6">
        <f>K13-J13</f>
        <v>10.505989206922948</v>
      </c>
      <c r="M13" s="2"/>
      <c r="N13" s="2"/>
      <c r="O13" s="2"/>
      <c r="P13" s="2"/>
      <c r="Q13" s="2"/>
      <c r="R13" s="2"/>
      <c r="S13" s="2"/>
      <c r="T13" s="2"/>
    </row>
    <row r="14" spans="1:20" ht="15.75">
      <c r="A14" s="2"/>
      <c r="B14" s="3"/>
      <c r="C14" s="5">
        <v>2</v>
      </c>
      <c r="D14" s="7">
        <v>20000</v>
      </c>
      <c r="E14" s="5">
        <v>6</v>
      </c>
      <c r="F14" s="5">
        <v>1</v>
      </c>
      <c r="G14" s="7">
        <f t="shared" ref="G14:G26" si="0">D14^1</f>
        <v>20000</v>
      </c>
      <c r="H14" s="7">
        <f t="shared" ref="H14:H22" si="1">G14*G14</f>
        <v>400000000</v>
      </c>
      <c r="I14" s="5"/>
      <c r="J14" s="6">
        <f t="shared" ref="J14:J26" si="2">$K$7*F14+($K$8*G14)*LOG($K$8*G14)</f>
        <v>8.6676420674821237</v>
      </c>
      <c r="K14" s="6">
        <f t="shared" ref="K14:K26" si="3">$K$9*G14</f>
        <v>16</v>
      </c>
      <c r="L14" s="6">
        <f t="shared" ref="L14:L22" si="4">K14-J14</f>
        <v>7.3323579325178763</v>
      </c>
      <c r="M14" s="2"/>
      <c r="N14" s="2"/>
      <c r="O14" s="2"/>
      <c r="P14" s="2"/>
      <c r="Q14" s="2"/>
      <c r="R14" s="2"/>
      <c r="S14" s="2"/>
      <c r="T14" s="2"/>
    </row>
    <row r="15" spans="1:20" ht="15.75">
      <c r="A15" s="2"/>
      <c r="B15" s="3"/>
      <c r="C15" s="5">
        <v>3</v>
      </c>
      <c r="D15" s="7">
        <v>25000</v>
      </c>
      <c r="E15" s="5">
        <v>8</v>
      </c>
      <c r="F15" s="5">
        <v>1</v>
      </c>
      <c r="G15" s="7">
        <f t="shared" si="0"/>
        <v>25000</v>
      </c>
      <c r="H15" s="7">
        <f t="shared" si="1"/>
        <v>625000000</v>
      </c>
      <c r="I15" s="5"/>
      <c r="J15" s="6">
        <f t="shared" si="2"/>
        <v>14.947225779372566</v>
      </c>
      <c r="K15" s="6">
        <f t="shared" si="3"/>
        <v>20</v>
      </c>
      <c r="L15" s="6">
        <f t="shared" si="4"/>
        <v>5.052774220627434</v>
      </c>
      <c r="M15" s="2"/>
      <c r="N15" s="2"/>
      <c r="O15" s="2"/>
      <c r="P15" s="2"/>
      <c r="Q15" s="2"/>
      <c r="R15" s="2"/>
      <c r="S15" s="2"/>
      <c r="T15" s="2"/>
    </row>
    <row r="16" spans="1:20" ht="15.75">
      <c r="A16" s="2"/>
      <c r="B16" s="3"/>
      <c r="C16" s="5">
        <v>4</v>
      </c>
      <c r="D16" s="7">
        <v>30000</v>
      </c>
      <c r="E16" s="5">
        <v>14</v>
      </c>
      <c r="F16" s="5">
        <v>1</v>
      </c>
      <c r="G16" s="7">
        <f t="shared" si="0"/>
        <v>30000</v>
      </c>
      <c r="H16" s="7">
        <f t="shared" si="1"/>
        <v>900000000</v>
      </c>
      <c r="I16" s="5"/>
      <c r="J16" s="6">
        <f t="shared" si="2"/>
        <v>21.556913898603391</v>
      </c>
      <c r="K16" s="6">
        <f t="shared" si="3"/>
        <v>24</v>
      </c>
      <c r="L16" s="6">
        <f t="shared" si="4"/>
        <v>2.4430861013966094</v>
      </c>
      <c r="M16" s="2"/>
      <c r="N16" s="2"/>
      <c r="O16" s="2"/>
      <c r="P16" s="2"/>
      <c r="Q16" s="2"/>
      <c r="R16" s="2"/>
      <c r="S16" s="2"/>
      <c r="T16" s="2"/>
    </row>
    <row r="17" spans="1:20" ht="15.75">
      <c r="A17" s="2"/>
      <c r="B17" s="3"/>
      <c r="C17" s="5">
        <v>5</v>
      </c>
      <c r="D17" s="7">
        <v>35000</v>
      </c>
      <c r="E17" s="5">
        <v>17</v>
      </c>
      <c r="F17" s="5">
        <v>1</v>
      </c>
      <c r="G17" s="7">
        <f t="shared" si="0"/>
        <v>35000</v>
      </c>
      <c r="H17" s="7">
        <f t="shared" si="1"/>
        <v>1225000000</v>
      </c>
      <c r="I17" s="5"/>
      <c r="J17" s="6">
        <f t="shared" si="2"/>
        <v>28.44111691533157</v>
      </c>
      <c r="K17" s="6">
        <f t="shared" si="3"/>
        <v>28</v>
      </c>
      <c r="L17" s="6">
        <f t="shared" si="4"/>
        <v>-0.44111691533156971</v>
      </c>
      <c r="M17" s="2"/>
      <c r="N17" s="2"/>
      <c r="O17" s="2"/>
      <c r="P17" s="2"/>
      <c r="Q17" s="2"/>
      <c r="R17" s="2"/>
      <c r="S17" s="2"/>
      <c r="T17" s="2"/>
    </row>
    <row r="18" spans="1:20" ht="15.75">
      <c r="A18" s="2"/>
      <c r="B18" s="3"/>
      <c r="C18" s="5">
        <v>6</v>
      </c>
      <c r="D18" s="7">
        <v>40000</v>
      </c>
      <c r="E18" s="5">
        <v>19</v>
      </c>
      <c r="F18" s="5">
        <v>1</v>
      </c>
      <c r="G18" s="7">
        <f t="shared" si="0"/>
        <v>40000</v>
      </c>
      <c r="H18" s="7">
        <f t="shared" si="1"/>
        <v>1600000000</v>
      </c>
      <c r="I18" s="5"/>
      <c r="J18" s="6">
        <f t="shared" si="2"/>
        <v>35.5603250976203</v>
      </c>
      <c r="K18" s="6">
        <f t="shared" si="3"/>
        <v>32</v>
      </c>
      <c r="L18" s="6">
        <f t="shared" si="4"/>
        <v>-3.5603250976203</v>
      </c>
      <c r="M18" s="2"/>
      <c r="N18" s="2"/>
      <c r="O18" s="2"/>
      <c r="P18" s="2"/>
      <c r="Q18" s="2"/>
      <c r="R18" s="2"/>
      <c r="S18" s="2"/>
      <c r="T18" s="2"/>
    </row>
    <row r="19" spans="1:20" ht="15.75">
      <c r="A19" s="2"/>
      <c r="B19" s="3"/>
      <c r="C19" s="5">
        <v>7</v>
      </c>
      <c r="D19" s="7">
        <v>45000</v>
      </c>
      <c r="E19" s="5">
        <v>23</v>
      </c>
      <c r="F19" s="5">
        <v>1</v>
      </c>
      <c r="G19" s="7">
        <f t="shared" si="0"/>
        <v>45000</v>
      </c>
      <c r="H19" s="7">
        <f t="shared" si="1"/>
        <v>2025000000</v>
      </c>
      <c r="I19" s="5"/>
      <c r="J19" s="6">
        <f t="shared" si="2"/>
        <v>42.884997043975389</v>
      </c>
      <c r="K19" s="6">
        <f t="shared" si="3"/>
        <v>36</v>
      </c>
      <c r="L19" s="6">
        <f t="shared" si="4"/>
        <v>-6.8849970439753889</v>
      </c>
      <c r="M19" s="2"/>
      <c r="N19" s="2"/>
      <c r="O19" s="2"/>
      <c r="P19" s="2"/>
      <c r="Q19" s="2"/>
      <c r="R19" s="2"/>
      <c r="S19" s="2"/>
      <c r="T19" s="2"/>
    </row>
    <row r="20" spans="1:20" ht="15.75">
      <c r="A20" s="2"/>
      <c r="B20" s="3"/>
      <c r="C20" s="5">
        <v>8</v>
      </c>
      <c r="D20" s="7">
        <v>50000</v>
      </c>
      <c r="E20" s="5">
        <v>27</v>
      </c>
      <c r="F20" s="5">
        <v>1</v>
      </c>
      <c r="G20" s="7">
        <f t="shared" si="0"/>
        <v>50000</v>
      </c>
      <c r="H20" s="7">
        <f t="shared" si="1"/>
        <v>2500000000</v>
      </c>
      <c r="I20" s="5"/>
      <c r="J20" s="6">
        <f t="shared" si="2"/>
        <v>50.392202762065196</v>
      </c>
      <c r="K20" s="6">
        <f t="shared" si="3"/>
        <v>40</v>
      </c>
      <c r="L20" s="6">
        <f t="shared" si="4"/>
        <v>-10.392202762065196</v>
      </c>
      <c r="M20" s="2"/>
      <c r="N20" s="2"/>
      <c r="O20" s="2"/>
      <c r="P20" s="2"/>
      <c r="Q20" s="2"/>
      <c r="R20" s="2"/>
      <c r="S20" s="2"/>
      <c r="T20" s="2"/>
    </row>
    <row r="21" spans="1:20" ht="15.75">
      <c r="A21" s="2"/>
      <c r="B21" s="3"/>
      <c r="C21" s="5">
        <v>9</v>
      </c>
      <c r="D21" s="7">
        <v>55000</v>
      </c>
      <c r="E21" s="5">
        <v>34</v>
      </c>
      <c r="F21" s="5">
        <v>1</v>
      </c>
      <c r="G21" s="7">
        <f t="shared" si="0"/>
        <v>55000</v>
      </c>
      <c r="H21" s="7">
        <f t="shared" si="1"/>
        <v>3025000000</v>
      </c>
      <c r="I21" s="5"/>
      <c r="J21" s="6">
        <f t="shared" si="2"/>
        <v>58.063624204317968</v>
      </c>
      <c r="K21" s="6">
        <f t="shared" si="3"/>
        <v>44</v>
      </c>
      <c r="L21" s="6">
        <f t="shared" si="4"/>
        <v>-14.063624204317968</v>
      </c>
      <c r="M21" s="2"/>
      <c r="N21" s="2"/>
      <c r="O21" s="2"/>
      <c r="P21" s="2"/>
      <c r="Q21" s="2"/>
      <c r="R21" s="2"/>
      <c r="S21" s="2"/>
      <c r="T21" s="2"/>
    </row>
    <row r="22" spans="1:20" ht="15.75">
      <c r="A22" s="2"/>
      <c r="B22" s="3"/>
      <c r="C22" s="5">
        <v>10</v>
      </c>
      <c r="D22" s="7">
        <v>60000</v>
      </c>
      <c r="E22" s="5">
        <v>39</v>
      </c>
      <c r="F22" s="5">
        <v>1</v>
      </c>
      <c r="G22" s="7">
        <f t="shared" si="0"/>
        <v>60000</v>
      </c>
      <c r="H22" s="7">
        <f t="shared" si="1"/>
        <v>3600000000</v>
      </c>
      <c r="I22" s="5"/>
      <c r="J22" s="6">
        <f t="shared" si="2"/>
        <v>65.884289241190857</v>
      </c>
      <c r="K22" s="6">
        <f t="shared" si="3"/>
        <v>48</v>
      </c>
      <c r="L22" s="6">
        <f t="shared" si="4"/>
        <v>-17.884289241190857</v>
      </c>
      <c r="M22" s="2"/>
      <c r="N22" s="2"/>
      <c r="O22" s="2"/>
      <c r="P22" s="2"/>
      <c r="Q22" s="2"/>
      <c r="R22" s="2"/>
      <c r="S22" s="2"/>
      <c r="T22" s="2"/>
    </row>
    <row r="23" spans="1:20" ht="15.75">
      <c r="A23" s="2"/>
      <c r="B23" s="3"/>
      <c r="C23" s="5"/>
      <c r="D23" s="5"/>
      <c r="E23" s="5"/>
      <c r="F23" s="5"/>
      <c r="G23" s="7"/>
      <c r="H23" s="7"/>
      <c r="I23" s="5"/>
      <c r="J23" s="3"/>
      <c r="K23" s="3"/>
      <c r="L23" s="3"/>
      <c r="M23" s="2"/>
      <c r="N23" s="2"/>
      <c r="O23" s="2"/>
      <c r="P23" s="2"/>
      <c r="Q23" s="2"/>
      <c r="R23" s="2"/>
      <c r="S23" s="2"/>
      <c r="T23" s="2"/>
    </row>
    <row r="24" spans="1:20" ht="15.75">
      <c r="A24" s="2"/>
      <c r="B24" s="3"/>
      <c r="C24" s="5"/>
      <c r="D24" s="5"/>
      <c r="E24" s="5"/>
      <c r="F24" s="5"/>
      <c r="G24" s="5"/>
      <c r="H24" s="5"/>
      <c r="I24" s="5"/>
      <c r="J24" s="3"/>
      <c r="K24" s="3"/>
      <c r="L24" s="3"/>
      <c r="M24" s="2"/>
      <c r="N24" s="2"/>
      <c r="O24" s="2"/>
      <c r="P24" s="2"/>
      <c r="Q24" s="2"/>
      <c r="R24" s="2"/>
      <c r="S24" s="2"/>
      <c r="T24" s="2"/>
    </row>
    <row r="25" spans="1:20" ht="15.75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2"/>
      <c r="N25" s="2"/>
      <c r="O25" s="2"/>
      <c r="P25" s="2"/>
      <c r="Q25" s="2"/>
      <c r="R25" s="2"/>
      <c r="S25" s="2"/>
      <c r="T25" s="2"/>
    </row>
    <row r="26" spans="1:20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</sheetData>
  <mergeCells count="1">
    <mergeCell ref="F11:G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D9E0-9785-B04A-807E-AC20BEE13AD2}">
  <dimension ref="B1:K25"/>
  <sheetViews>
    <sheetView topLeftCell="A14" zoomScaleNormal="106" workbookViewId="0">
      <selection activeCell="D8" sqref="D8"/>
    </sheetView>
  </sheetViews>
  <sheetFormatPr defaultColWidth="10.875" defaultRowHeight="15.95"/>
  <cols>
    <col min="1" max="16384" width="10.875" style="2"/>
  </cols>
  <sheetData>
    <row r="1" spans="2:11" ht="15.75">
      <c r="B1" s="3"/>
      <c r="C1" s="3"/>
      <c r="D1" s="3"/>
      <c r="E1" s="3"/>
      <c r="F1" s="3"/>
      <c r="G1" s="3"/>
      <c r="H1" s="3"/>
      <c r="I1" s="3"/>
      <c r="J1" s="3"/>
      <c r="K1" s="3"/>
    </row>
    <row r="2" spans="2:11" ht="15.75">
      <c r="B2" s="3"/>
      <c r="C2" s="4"/>
      <c r="D2" s="3"/>
      <c r="E2" s="3"/>
      <c r="F2" s="3"/>
      <c r="G2" s="3"/>
      <c r="H2" s="3"/>
      <c r="I2" s="3"/>
      <c r="J2" s="3"/>
      <c r="K2" s="3"/>
    </row>
    <row r="3" spans="2:11" ht="15.75">
      <c r="B3" s="3"/>
      <c r="C3" s="3"/>
      <c r="D3" s="3"/>
      <c r="E3" s="3"/>
      <c r="F3" s="3"/>
      <c r="G3" s="3"/>
      <c r="H3" s="3"/>
      <c r="I3" s="3"/>
      <c r="J3" s="3"/>
      <c r="K3" s="3"/>
    </row>
    <row r="4" spans="2:11" ht="15.75">
      <c r="B4" s="3"/>
      <c r="C4" s="3"/>
      <c r="D4" s="3"/>
      <c r="E4" s="3"/>
      <c r="F4" s="3"/>
      <c r="G4" s="3"/>
      <c r="H4" s="3"/>
      <c r="I4" s="3"/>
      <c r="J4" s="3"/>
      <c r="K4" s="3"/>
    </row>
    <row r="5" spans="2:11" ht="15.75">
      <c r="B5" s="3"/>
      <c r="C5" s="3"/>
      <c r="D5" s="3"/>
      <c r="E5" s="3"/>
      <c r="F5" s="3"/>
      <c r="G5" s="3"/>
      <c r="H5" s="3"/>
      <c r="I5" s="3"/>
      <c r="J5" s="3"/>
      <c r="K5" s="3"/>
    </row>
    <row r="6" spans="2:11" ht="15.75">
      <c r="B6" s="3"/>
      <c r="C6" s="3"/>
      <c r="D6" s="3"/>
      <c r="E6" s="3"/>
      <c r="F6" s="5"/>
      <c r="G6" s="5"/>
      <c r="H6" s="5"/>
      <c r="I6" s="3" t="s">
        <v>0</v>
      </c>
      <c r="J6" s="3"/>
      <c r="K6" s="3"/>
    </row>
    <row r="7" spans="2:11" ht="15.75">
      <c r="B7" s="3"/>
      <c r="C7" s="3"/>
      <c r="D7" s="3"/>
      <c r="E7" s="3"/>
      <c r="F7" s="3"/>
      <c r="G7" s="3"/>
      <c r="H7" s="3"/>
      <c r="I7" s="5" t="s">
        <v>2</v>
      </c>
      <c r="J7" s="3">
        <v>-0.26666699999999999</v>
      </c>
      <c r="K7" s="3"/>
    </row>
    <row r="8" spans="2:11" ht="15.75">
      <c r="B8" s="3"/>
      <c r="C8" s="3" t="s">
        <v>15</v>
      </c>
      <c r="D8" s="3"/>
      <c r="E8" s="3"/>
      <c r="F8" s="3"/>
      <c r="G8" s="3"/>
      <c r="H8" s="3"/>
      <c r="I8" s="5" t="s">
        <v>4</v>
      </c>
      <c r="J8" s="6">
        <v>2.1575799999999999E-7</v>
      </c>
      <c r="K8" s="3"/>
    </row>
    <row r="9" spans="2:11" ht="15.75">
      <c r="B9" s="3"/>
      <c r="C9" s="3" t="s">
        <v>16</v>
      </c>
      <c r="D9" s="3"/>
      <c r="E9" s="3"/>
      <c r="F9" s="3"/>
      <c r="G9" s="3"/>
      <c r="H9" s="3"/>
      <c r="I9" s="5" t="s">
        <v>5</v>
      </c>
      <c r="J9" s="6">
        <v>2.3200000000000001E-7</v>
      </c>
      <c r="K9" s="3"/>
    </row>
    <row r="10" spans="2:11" ht="15.75">
      <c r="B10" s="3"/>
      <c r="C10" s="3"/>
      <c r="D10" s="3"/>
      <c r="E10" s="3"/>
      <c r="F10" s="3"/>
      <c r="G10" s="3"/>
      <c r="H10" s="3"/>
      <c r="I10" s="5"/>
      <c r="J10" s="3"/>
      <c r="K10" s="3"/>
    </row>
    <row r="11" spans="2:11" ht="15.75">
      <c r="B11" s="3"/>
      <c r="C11" s="3"/>
      <c r="D11" s="3"/>
      <c r="E11" s="9"/>
      <c r="F11" s="10"/>
      <c r="G11" s="10"/>
      <c r="H11" s="3"/>
      <c r="I11" s="5"/>
      <c r="J11" s="5"/>
      <c r="K11" s="5"/>
    </row>
    <row r="12" spans="2:11" ht="15.75">
      <c r="B12" s="3"/>
      <c r="C12" s="5" t="s">
        <v>6</v>
      </c>
      <c r="D12" s="5" t="s">
        <v>7</v>
      </c>
      <c r="E12" s="5" t="s">
        <v>8</v>
      </c>
      <c r="F12" s="5" t="s">
        <v>9</v>
      </c>
      <c r="G12" s="5" t="s">
        <v>10</v>
      </c>
      <c r="H12" s="5"/>
      <c r="I12" s="5" t="s">
        <v>12</v>
      </c>
      <c r="J12" s="5" t="s">
        <v>13</v>
      </c>
      <c r="K12" s="5" t="s">
        <v>14</v>
      </c>
    </row>
    <row r="13" spans="2:11" ht="15.75">
      <c r="B13" s="3"/>
      <c r="C13" s="5">
        <v>1</v>
      </c>
      <c r="D13" s="7">
        <v>10000000</v>
      </c>
      <c r="E13" s="5">
        <v>2</v>
      </c>
      <c r="F13" s="5">
        <v>1</v>
      </c>
      <c r="G13" s="7">
        <f>D13^1</f>
        <v>10000000</v>
      </c>
      <c r="H13" s="5"/>
      <c r="I13" s="6">
        <f>$J$7*F13+($J$8*G13)*LOG($J$8*G13)</f>
        <v>0.45389332073252586</v>
      </c>
      <c r="J13" s="6">
        <f>$J$9*G13</f>
        <v>2.3200000000000003</v>
      </c>
      <c r="K13" s="6">
        <f>J13-I13</f>
        <v>1.8661066792674745</v>
      </c>
    </row>
    <row r="14" spans="2:11" ht="15.75">
      <c r="B14" s="3"/>
      <c r="C14" s="5">
        <v>2</v>
      </c>
      <c r="D14" s="7">
        <v>20000000</v>
      </c>
      <c r="E14" s="5">
        <v>4</v>
      </c>
      <c r="F14" s="5">
        <v>1</v>
      </c>
      <c r="G14" s="7">
        <f t="shared" ref="G14:G52" si="0">D14^1</f>
        <v>20000000</v>
      </c>
      <c r="H14" s="5"/>
      <c r="I14" s="6">
        <f t="shared" ref="I14:I52" si="1">$J$7*F14+($J$8*G14)*LOG($J$8*G14)</f>
        <v>2.4734462375544366</v>
      </c>
      <c r="J14" s="6">
        <f t="shared" ref="J14:J52" si="2">$J$9*G14</f>
        <v>4.6400000000000006</v>
      </c>
      <c r="K14" s="6">
        <f t="shared" ref="K14:K52" si="3">J14-I14</f>
        <v>2.166553762445564</v>
      </c>
    </row>
    <row r="15" spans="2:11" ht="15.75">
      <c r="B15" s="3"/>
      <c r="C15" s="5">
        <v>3</v>
      </c>
      <c r="D15" s="7">
        <v>30000000</v>
      </c>
      <c r="E15" s="5">
        <v>6</v>
      </c>
      <c r="F15" s="5">
        <v>1</v>
      </c>
      <c r="G15" s="7">
        <f t="shared" si="0"/>
        <v>30000000</v>
      </c>
      <c r="H15" s="5"/>
      <c r="I15" s="6">
        <f t="shared" si="1"/>
        <v>4.9832957924717256</v>
      </c>
      <c r="J15" s="6">
        <f t="shared" si="2"/>
        <v>6.96</v>
      </c>
      <c r="K15" s="6">
        <f t="shared" si="3"/>
        <v>1.9767042075282744</v>
      </c>
    </row>
    <row r="16" spans="2:11" ht="15.75">
      <c r="B16" s="3"/>
      <c r="C16" s="5">
        <v>4</v>
      </c>
      <c r="D16" s="8">
        <v>40000000</v>
      </c>
      <c r="E16" s="5">
        <v>9</v>
      </c>
      <c r="F16" s="5">
        <v>1</v>
      </c>
      <c r="G16" s="7">
        <f t="shared" si="0"/>
        <v>40000000</v>
      </c>
      <c r="H16" s="5"/>
      <c r="I16" s="6">
        <f t="shared" si="1"/>
        <v>7.8115446672876434</v>
      </c>
      <c r="J16" s="6">
        <f t="shared" si="2"/>
        <v>9.2800000000000011</v>
      </c>
      <c r="K16" s="6">
        <f t="shared" si="3"/>
        <v>1.4684553327123577</v>
      </c>
    </row>
    <row r="17" spans="2:11" ht="15.75">
      <c r="B17" s="3"/>
      <c r="C17" s="5">
        <v>5</v>
      </c>
      <c r="D17" s="8">
        <v>50000000</v>
      </c>
      <c r="E17" s="5">
        <v>11</v>
      </c>
      <c r="F17" s="5">
        <v>1</v>
      </c>
      <c r="G17" s="7">
        <f t="shared" si="0"/>
        <v>50000000</v>
      </c>
      <c r="H17" s="5"/>
      <c r="I17" s="6">
        <f t="shared" si="1"/>
        <v>10.876553113439169</v>
      </c>
      <c r="J17" s="6">
        <f t="shared" si="2"/>
        <v>11.600000000000001</v>
      </c>
      <c r="K17" s="6">
        <f t="shared" si="3"/>
        <v>0.72344688656083278</v>
      </c>
    </row>
    <row r="18" spans="2:11" ht="15.75">
      <c r="B18" s="3"/>
      <c r="C18" s="5">
        <v>6</v>
      </c>
      <c r="D18" s="7">
        <v>60000000</v>
      </c>
      <c r="E18" s="5">
        <v>12</v>
      </c>
      <c r="F18" s="5">
        <v>1</v>
      </c>
      <c r="G18" s="7">
        <f t="shared" si="0"/>
        <v>60000000</v>
      </c>
      <c r="H18" s="5"/>
      <c r="I18" s="6">
        <f t="shared" si="1"/>
        <v>14.130236373211606</v>
      </c>
      <c r="J18" s="6">
        <f t="shared" si="2"/>
        <v>13.92</v>
      </c>
      <c r="K18" s="6">
        <f t="shared" si="3"/>
        <v>-0.21023637321160571</v>
      </c>
    </row>
    <row r="19" spans="2:11" ht="15.75">
      <c r="B19" s="3"/>
      <c r="C19" s="5">
        <v>7</v>
      </c>
      <c r="D19" s="7">
        <v>70000000</v>
      </c>
      <c r="E19" s="5">
        <v>14</v>
      </c>
      <c r="F19" s="5">
        <v>1</v>
      </c>
      <c r="G19" s="7">
        <f t="shared" si="0"/>
        <v>70000000</v>
      </c>
      <c r="H19" s="5"/>
      <c r="I19" s="6">
        <f t="shared" si="1"/>
        <v>17.540821649345403</v>
      </c>
      <c r="J19" s="6">
        <f t="shared" si="2"/>
        <v>16.240000000000002</v>
      </c>
      <c r="K19" s="6">
        <f t="shared" si="3"/>
        <v>-1.3008216493454015</v>
      </c>
    </row>
    <row r="20" spans="2:11" ht="15.75">
      <c r="B20" s="3"/>
      <c r="C20" s="5">
        <v>8</v>
      </c>
      <c r="D20" s="7">
        <v>80000000</v>
      </c>
      <c r="E20" s="5">
        <v>17</v>
      </c>
      <c r="F20" s="5">
        <v>1</v>
      </c>
      <c r="G20" s="7">
        <f t="shared" si="0"/>
        <v>80000000</v>
      </c>
      <c r="H20" s="5"/>
      <c r="I20" s="6">
        <f t="shared" si="1"/>
        <v>21.085726718932825</v>
      </c>
      <c r="J20" s="6">
        <f t="shared" si="2"/>
        <v>18.560000000000002</v>
      </c>
      <c r="K20" s="6">
        <f t="shared" si="3"/>
        <v>-2.5257267189328232</v>
      </c>
    </row>
    <row r="21" spans="2:11" ht="15.75">
      <c r="B21" s="3"/>
      <c r="C21" s="5">
        <v>9</v>
      </c>
      <c r="D21" s="7">
        <v>90000000</v>
      </c>
      <c r="E21" s="5">
        <v>19</v>
      </c>
      <c r="F21" s="5">
        <v>1</v>
      </c>
      <c r="G21" s="7">
        <f t="shared" si="0"/>
        <v>90000000</v>
      </c>
      <c r="H21" s="5"/>
      <c r="I21" s="6">
        <f t="shared" si="1"/>
        <v>24.748066868237615</v>
      </c>
      <c r="J21" s="6">
        <f t="shared" si="2"/>
        <v>20.880000000000003</v>
      </c>
      <c r="K21" s="6">
        <f t="shared" si="3"/>
        <v>-3.8680668682376123</v>
      </c>
    </row>
    <row r="22" spans="2:11" ht="15.75">
      <c r="B22" s="3"/>
      <c r="C22" s="5">
        <v>10</v>
      </c>
      <c r="D22" s="7">
        <v>100000000</v>
      </c>
      <c r="E22" s="5">
        <v>22</v>
      </c>
      <c r="F22" s="5">
        <v>1</v>
      </c>
      <c r="G22" s="7">
        <f t="shared" si="0"/>
        <v>100000000</v>
      </c>
      <c r="H22" s="5"/>
      <c r="I22" s="6">
        <f t="shared" si="1"/>
        <v>28.514736207325257</v>
      </c>
      <c r="J22" s="6">
        <f t="shared" si="2"/>
        <v>23.200000000000003</v>
      </c>
      <c r="K22" s="6">
        <f t="shared" si="3"/>
        <v>-5.3147362073252538</v>
      </c>
    </row>
    <row r="23" spans="2:11" ht="15.75">
      <c r="B23" s="3"/>
      <c r="C23" s="5"/>
      <c r="D23" s="5"/>
      <c r="E23" s="5"/>
      <c r="F23" s="5"/>
      <c r="G23" s="7"/>
      <c r="H23" s="5"/>
      <c r="I23" s="3"/>
      <c r="J23" s="3"/>
      <c r="K23" s="3"/>
    </row>
    <row r="24" spans="2:11" ht="15.75">
      <c r="B24" s="3"/>
      <c r="C24" s="5"/>
      <c r="D24" s="5"/>
      <c r="E24" s="5"/>
      <c r="F24" s="5"/>
      <c r="G24" s="5"/>
      <c r="H24" s="5"/>
      <c r="I24" s="3"/>
      <c r="J24" s="3"/>
      <c r="K24" s="3"/>
    </row>
    <row r="25" spans="2:11" ht="15.75">
      <c r="B25" s="3"/>
      <c r="C25" s="3"/>
      <c r="D25" s="3"/>
      <c r="E25" s="3"/>
      <c r="F25" s="3"/>
      <c r="G25" s="3"/>
      <c r="H25" s="3"/>
      <c r="I25" s="3"/>
      <c r="J25" s="3"/>
      <c r="K25" s="3"/>
    </row>
  </sheetData>
  <mergeCells count="1">
    <mergeCell ref="F11:G11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73E7C-E2BC-2D41-BD45-7E78BE6AD1B8}">
  <dimension ref="A1:T27"/>
  <sheetViews>
    <sheetView topLeftCell="B12" zoomScale="94" workbookViewId="0">
      <selection activeCell="D31" sqref="D31"/>
    </sheetView>
  </sheetViews>
  <sheetFormatPr defaultColWidth="11" defaultRowHeight="15.95"/>
  <sheetData>
    <row r="1" spans="1:20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>
      <c r="A2" s="2"/>
      <c r="B2" s="2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15.7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2"/>
      <c r="M4" s="2"/>
      <c r="N4" s="2"/>
      <c r="O4" s="2"/>
      <c r="P4" s="2"/>
      <c r="Q4" s="2"/>
      <c r="R4" s="2"/>
      <c r="S4" s="2"/>
      <c r="T4" s="2"/>
    </row>
    <row r="5" spans="1:20" ht="15.7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2"/>
      <c r="M5" s="2"/>
      <c r="N5" s="2"/>
      <c r="O5" s="2"/>
      <c r="P5" s="2"/>
      <c r="Q5" s="2"/>
      <c r="R5" s="2"/>
      <c r="S5" s="2"/>
      <c r="T5" s="2"/>
    </row>
    <row r="6" spans="1:20" ht="15.75">
      <c r="A6" s="2"/>
      <c r="B6" s="3"/>
      <c r="C6" s="3"/>
      <c r="D6" s="3"/>
      <c r="E6" s="3"/>
      <c r="F6" s="5"/>
      <c r="G6" s="5"/>
      <c r="H6" s="5"/>
      <c r="I6" s="3" t="s">
        <v>0</v>
      </c>
      <c r="J6" s="3"/>
      <c r="K6" s="3"/>
      <c r="L6" s="2"/>
      <c r="M6" s="2"/>
      <c r="N6" s="2"/>
      <c r="O6" s="2"/>
      <c r="P6" s="2"/>
      <c r="Q6" s="2"/>
      <c r="R6" s="2"/>
      <c r="S6" s="2"/>
      <c r="T6" s="2"/>
    </row>
    <row r="7" spans="1:20" ht="15.75">
      <c r="A7" s="2"/>
      <c r="B7" s="3"/>
      <c r="C7" s="3"/>
      <c r="D7" s="3"/>
      <c r="E7" s="3"/>
      <c r="F7" s="3"/>
      <c r="G7" s="3"/>
      <c r="H7" s="3"/>
      <c r="I7" s="5" t="s">
        <v>2</v>
      </c>
      <c r="J7" s="3">
        <v>-9.1341999999999999</v>
      </c>
      <c r="K7" s="3"/>
      <c r="L7" s="2"/>
      <c r="M7" s="2"/>
      <c r="N7" s="2"/>
      <c r="O7" s="2"/>
      <c r="P7" s="2"/>
      <c r="Q7" s="2"/>
      <c r="R7" s="2"/>
      <c r="S7" s="2"/>
      <c r="T7" s="2"/>
    </row>
    <row r="8" spans="1:20" ht="15.75">
      <c r="A8" s="2"/>
      <c r="B8" s="3"/>
      <c r="C8" s="3" t="s">
        <v>17</v>
      </c>
      <c r="D8" s="3"/>
      <c r="E8" s="3"/>
      <c r="F8" s="3"/>
      <c r="G8" s="3"/>
      <c r="H8" s="3"/>
      <c r="I8" s="5" t="s">
        <v>4</v>
      </c>
      <c r="J8" s="6">
        <v>7.5497800000000001E-4</v>
      </c>
      <c r="K8" s="3"/>
      <c r="L8" s="2"/>
      <c r="M8" s="2"/>
      <c r="N8" s="2"/>
      <c r="O8" s="2"/>
      <c r="P8" s="2"/>
      <c r="Q8" s="2"/>
      <c r="R8" s="2"/>
      <c r="S8" s="2"/>
      <c r="T8" s="2"/>
    </row>
    <row r="9" spans="1:20" ht="15.75">
      <c r="A9" s="2"/>
      <c r="B9" s="3"/>
      <c r="C9" s="3" t="s">
        <v>16</v>
      </c>
      <c r="D9" s="3"/>
      <c r="E9" s="3"/>
      <c r="F9" s="3"/>
      <c r="G9" s="3"/>
      <c r="H9" s="3"/>
      <c r="I9" s="5" t="s">
        <v>5</v>
      </c>
      <c r="J9" s="6">
        <v>8.0000000000000004E-4</v>
      </c>
      <c r="K9" s="3"/>
      <c r="L9" s="2"/>
      <c r="M9" s="2"/>
      <c r="N9" s="2"/>
      <c r="O9" s="2"/>
      <c r="P9" s="2"/>
      <c r="Q9" s="2"/>
      <c r="R9" s="2"/>
      <c r="S9" s="2"/>
      <c r="T9" s="2"/>
    </row>
    <row r="10" spans="1:20" ht="15.75">
      <c r="A10" s="2"/>
      <c r="B10" s="3"/>
      <c r="C10" s="3"/>
      <c r="D10" s="3"/>
      <c r="E10" s="3"/>
      <c r="F10" s="3"/>
      <c r="G10" s="3"/>
      <c r="H10" s="3"/>
      <c r="I10" s="5"/>
      <c r="J10" s="3"/>
      <c r="K10" s="3"/>
      <c r="L10" s="2"/>
      <c r="M10" s="2"/>
      <c r="N10" s="2"/>
      <c r="O10" s="2"/>
      <c r="P10" s="2"/>
      <c r="Q10" s="2"/>
      <c r="R10" s="2"/>
      <c r="S10" s="2"/>
      <c r="T10" s="2"/>
    </row>
    <row r="11" spans="1:20" ht="15.75">
      <c r="A11" s="2"/>
      <c r="B11" s="3"/>
      <c r="C11" s="3"/>
      <c r="D11" s="3"/>
      <c r="E11" s="9"/>
      <c r="F11" s="10"/>
      <c r="G11" s="10"/>
      <c r="H11" s="3"/>
      <c r="I11" s="5"/>
      <c r="J11" s="5"/>
      <c r="K11" s="5"/>
      <c r="L11" s="2"/>
      <c r="M11" s="2"/>
      <c r="N11" s="2"/>
      <c r="O11" s="2"/>
      <c r="P11" s="2"/>
      <c r="Q11" s="2"/>
      <c r="R11" s="2"/>
      <c r="S11" s="2"/>
      <c r="T11" s="2"/>
    </row>
    <row r="12" spans="1:20" ht="15.75">
      <c r="A12" s="2"/>
      <c r="B12" s="3"/>
      <c r="C12" s="5" t="s">
        <v>6</v>
      </c>
      <c r="D12" s="5" t="s">
        <v>7</v>
      </c>
      <c r="E12" s="5" t="s">
        <v>8</v>
      </c>
      <c r="F12" s="5" t="s">
        <v>9</v>
      </c>
      <c r="G12" s="5" t="s">
        <v>10</v>
      </c>
      <c r="H12" s="5"/>
      <c r="I12" s="5" t="s">
        <v>12</v>
      </c>
      <c r="J12" s="5" t="s">
        <v>13</v>
      </c>
      <c r="K12" s="5" t="s">
        <v>14</v>
      </c>
      <c r="L12" s="2"/>
      <c r="M12" s="2"/>
      <c r="N12" s="2"/>
      <c r="O12" s="2"/>
      <c r="P12" s="2"/>
      <c r="Q12" s="2"/>
      <c r="R12" s="2"/>
      <c r="S12" s="2"/>
      <c r="T12" s="2"/>
    </row>
    <row r="13" spans="1:20" ht="15.75">
      <c r="A13" s="2"/>
      <c r="B13" s="3"/>
      <c r="C13" s="5">
        <v>1</v>
      </c>
      <c r="D13" s="7">
        <v>10000</v>
      </c>
      <c r="E13" s="5">
        <v>1</v>
      </c>
      <c r="F13" s="5">
        <v>1</v>
      </c>
      <c r="G13" s="7">
        <f>D13^1</f>
        <v>10000</v>
      </c>
      <c r="H13" s="5"/>
      <c r="I13" s="6">
        <f>$J$7*F13+($J$8*G13)*LOG($J$8*G13)</f>
        <v>-2.5059892069229486</v>
      </c>
      <c r="J13" s="6">
        <f>$J$9*G13</f>
        <v>8</v>
      </c>
      <c r="K13" s="6">
        <f>J13-I13</f>
        <v>10.505989206922948</v>
      </c>
      <c r="L13" s="2"/>
      <c r="M13" s="2"/>
      <c r="N13" s="2"/>
      <c r="O13" s="2"/>
      <c r="P13" s="2"/>
      <c r="Q13" s="2"/>
      <c r="R13" s="2"/>
      <c r="S13" s="2"/>
      <c r="T13" s="2"/>
    </row>
    <row r="14" spans="1:20" ht="15.75">
      <c r="A14" s="2"/>
      <c r="B14" s="3"/>
      <c r="C14" s="5">
        <v>2</v>
      </c>
      <c r="D14" s="7">
        <v>20000</v>
      </c>
      <c r="E14" s="5">
        <v>6</v>
      </c>
      <c r="F14" s="5">
        <v>1</v>
      </c>
      <c r="G14" s="7">
        <f t="shared" ref="G14:G27" si="0">D14^1</f>
        <v>20000</v>
      </c>
      <c r="H14" s="5"/>
      <c r="I14" s="6">
        <f>$J$7*F14+($J$8*G14)*LOG($J$8*G14)</f>
        <v>8.6676420674821237</v>
      </c>
      <c r="J14" s="6">
        <f t="shared" ref="J14:J27" si="1">$J$9*G14</f>
        <v>16</v>
      </c>
      <c r="K14" s="6">
        <f t="shared" ref="K14:K22" si="2">J14-I14</f>
        <v>7.3323579325178763</v>
      </c>
      <c r="L14" s="2"/>
      <c r="M14" s="2"/>
      <c r="N14" s="2"/>
      <c r="O14" s="2"/>
      <c r="P14" s="2"/>
      <c r="Q14" s="2"/>
      <c r="R14" s="2"/>
      <c r="S14" s="2"/>
      <c r="T14" s="2"/>
    </row>
    <row r="15" spans="1:20" ht="15.75">
      <c r="A15" s="2"/>
      <c r="B15" s="3"/>
      <c r="C15" s="5">
        <v>3</v>
      </c>
      <c r="D15" s="7">
        <v>25000</v>
      </c>
      <c r="E15" s="5">
        <v>8</v>
      </c>
      <c r="F15" s="5">
        <v>1</v>
      </c>
      <c r="G15" s="7">
        <f t="shared" si="0"/>
        <v>25000</v>
      </c>
      <c r="H15" s="5"/>
      <c r="I15" s="6">
        <f t="shared" ref="I14:I27" si="3">$J$7*F15+($J$8*G15)*LOG($J$8*G15)</f>
        <v>14.947225779372566</v>
      </c>
      <c r="J15" s="6">
        <f t="shared" si="1"/>
        <v>20</v>
      </c>
      <c r="K15" s="6">
        <f t="shared" si="2"/>
        <v>5.052774220627434</v>
      </c>
      <c r="L15" s="2"/>
      <c r="M15" s="2"/>
      <c r="N15" s="2"/>
      <c r="O15" s="2"/>
      <c r="P15" s="2"/>
      <c r="Q15" s="2"/>
      <c r="R15" s="2"/>
      <c r="S15" s="2"/>
      <c r="T15" s="2"/>
    </row>
    <row r="16" spans="1:20" ht="15.75">
      <c r="A16" s="2"/>
      <c r="B16" s="3"/>
      <c r="C16" s="5">
        <v>4</v>
      </c>
      <c r="D16" s="7">
        <v>30000</v>
      </c>
      <c r="E16" s="5">
        <v>14</v>
      </c>
      <c r="F16" s="5">
        <v>1</v>
      </c>
      <c r="G16" s="7">
        <f t="shared" si="0"/>
        <v>30000</v>
      </c>
      <c r="H16" s="5"/>
      <c r="I16" s="6">
        <f t="shared" si="3"/>
        <v>21.556913898603391</v>
      </c>
      <c r="J16" s="6">
        <f t="shared" si="1"/>
        <v>24</v>
      </c>
      <c r="K16" s="6">
        <f t="shared" si="2"/>
        <v>2.4430861013966094</v>
      </c>
      <c r="L16" s="2"/>
      <c r="M16" s="2"/>
      <c r="N16" s="2"/>
      <c r="O16" s="2"/>
      <c r="P16" s="2"/>
      <c r="Q16" s="2"/>
      <c r="R16" s="2"/>
      <c r="S16" s="2"/>
      <c r="T16" s="2"/>
    </row>
    <row r="17" spans="1:20" ht="15.75">
      <c r="A17" s="2"/>
      <c r="B17" s="3"/>
      <c r="C17" s="5">
        <v>5</v>
      </c>
      <c r="D17" s="7">
        <v>35000</v>
      </c>
      <c r="E17" s="5">
        <v>17</v>
      </c>
      <c r="F17" s="5">
        <v>1</v>
      </c>
      <c r="G17" s="7">
        <f t="shared" si="0"/>
        <v>35000</v>
      </c>
      <c r="H17" s="5"/>
      <c r="I17" s="6">
        <f t="shared" si="3"/>
        <v>28.44111691533157</v>
      </c>
      <c r="J17" s="6">
        <f t="shared" si="1"/>
        <v>28</v>
      </c>
      <c r="K17" s="6">
        <f t="shared" si="2"/>
        <v>-0.44111691533156971</v>
      </c>
      <c r="L17" s="2"/>
      <c r="M17" s="2"/>
      <c r="N17" s="2"/>
      <c r="O17" s="2"/>
      <c r="P17" s="2"/>
      <c r="Q17" s="2"/>
      <c r="R17" s="2"/>
      <c r="S17" s="2"/>
      <c r="T17" s="2"/>
    </row>
    <row r="18" spans="1:20" ht="15.75">
      <c r="A18" s="2"/>
      <c r="B18" s="3"/>
      <c r="C18" s="5">
        <v>6</v>
      </c>
      <c r="D18" s="7">
        <v>40000</v>
      </c>
      <c r="E18" s="5">
        <v>19</v>
      </c>
      <c r="F18" s="5">
        <v>1</v>
      </c>
      <c r="G18" s="7">
        <f t="shared" si="0"/>
        <v>40000</v>
      </c>
      <c r="H18" s="5"/>
      <c r="I18" s="6">
        <f t="shared" si="3"/>
        <v>35.5603250976203</v>
      </c>
      <c r="J18" s="6">
        <f t="shared" si="1"/>
        <v>32</v>
      </c>
      <c r="K18" s="6">
        <f t="shared" si="2"/>
        <v>-3.5603250976203</v>
      </c>
      <c r="L18" s="2"/>
      <c r="M18" s="2"/>
      <c r="N18" s="2"/>
      <c r="O18" s="2"/>
      <c r="P18" s="2"/>
      <c r="Q18" s="2"/>
      <c r="R18" s="2"/>
      <c r="S18" s="2"/>
      <c r="T18" s="2"/>
    </row>
    <row r="19" spans="1:20" ht="15.75">
      <c r="A19" s="2"/>
      <c r="B19" s="3"/>
      <c r="C19" s="5">
        <v>7</v>
      </c>
      <c r="D19" s="7">
        <v>45000</v>
      </c>
      <c r="E19" s="5">
        <v>23</v>
      </c>
      <c r="F19" s="5">
        <v>1</v>
      </c>
      <c r="G19" s="7">
        <f t="shared" si="0"/>
        <v>45000</v>
      </c>
      <c r="H19" s="5"/>
      <c r="I19" s="6">
        <f t="shared" si="3"/>
        <v>42.884997043975389</v>
      </c>
      <c r="J19" s="6">
        <f t="shared" si="1"/>
        <v>36</v>
      </c>
      <c r="K19" s="6">
        <f t="shared" si="2"/>
        <v>-6.8849970439753889</v>
      </c>
      <c r="L19" s="2"/>
      <c r="M19" s="2"/>
      <c r="N19" s="2"/>
      <c r="O19" s="2"/>
      <c r="P19" s="2"/>
      <c r="Q19" s="2"/>
      <c r="R19" s="2"/>
      <c r="S19" s="2"/>
      <c r="T19" s="2"/>
    </row>
    <row r="20" spans="1:20" ht="15.75">
      <c r="A20" s="2"/>
      <c r="B20" s="3"/>
      <c r="C20" s="5">
        <v>8</v>
      </c>
      <c r="D20" s="7">
        <v>50000</v>
      </c>
      <c r="E20" s="5">
        <v>27</v>
      </c>
      <c r="F20" s="5">
        <v>1</v>
      </c>
      <c r="G20" s="7">
        <f t="shared" si="0"/>
        <v>50000</v>
      </c>
      <c r="H20" s="5"/>
      <c r="I20" s="6">
        <f t="shared" si="3"/>
        <v>50.392202762065196</v>
      </c>
      <c r="J20" s="6">
        <f t="shared" si="1"/>
        <v>40</v>
      </c>
      <c r="K20" s="6">
        <f t="shared" si="2"/>
        <v>-10.392202762065196</v>
      </c>
      <c r="L20" s="2"/>
      <c r="M20" s="2"/>
      <c r="N20" s="2"/>
      <c r="O20" s="2"/>
      <c r="P20" s="2"/>
      <c r="Q20" s="2"/>
      <c r="R20" s="2"/>
      <c r="S20" s="2"/>
      <c r="T20" s="2"/>
    </row>
    <row r="21" spans="1:20" ht="15.75">
      <c r="A21" s="2"/>
      <c r="B21" s="3"/>
      <c r="C21" s="5">
        <v>9</v>
      </c>
      <c r="D21" s="7">
        <v>55000</v>
      </c>
      <c r="E21" s="5">
        <v>34</v>
      </c>
      <c r="F21" s="5">
        <v>1</v>
      </c>
      <c r="G21" s="7">
        <f t="shared" si="0"/>
        <v>55000</v>
      </c>
      <c r="H21" s="5"/>
      <c r="I21" s="6">
        <f t="shared" si="3"/>
        <v>58.063624204317968</v>
      </c>
      <c r="J21" s="6">
        <f t="shared" si="1"/>
        <v>44</v>
      </c>
      <c r="K21" s="6">
        <f t="shared" si="2"/>
        <v>-14.063624204317968</v>
      </c>
      <c r="L21" s="2"/>
      <c r="M21" s="2"/>
      <c r="N21" s="2"/>
      <c r="O21" s="2"/>
      <c r="P21" s="2"/>
      <c r="Q21" s="2"/>
      <c r="R21" s="2"/>
      <c r="S21" s="2"/>
      <c r="T21" s="2"/>
    </row>
    <row r="22" spans="1:20" ht="15.75">
      <c r="A22" s="2"/>
      <c r="B22" s="3"/>
      <c r="C22" s="5">
        <v>10</v>
      </c>
      <c r="D22" s="7">
        <v>60000</v>
      </c>
      <c r="E22" s="5">
        <v>39</v>
      </c>
      <c r="F22" s="5">
        <v>1</v>
      </c>
      <c r="G22" s="7">
        <f t="shared" si="0"/>
        <v>60000</v>
      </c>
      <c r="H22" s="5"/>
      <c r="I22" s="6">
        <f t="shared" si="3"/>
        <v>65.884289241190857</v>
      </c>
      <c r="J22" s="6">
        <f t="shared" si="1"/>
        <v>48</v>
      </c>
      <c r="K22" s="6">
        <f t="shared" si="2"/>
        <v>-17.884289241190857</v>
      </c>
      <c r="L22" s="2"/>
      <c r="M22" s="2"/>
      <c r="N22" s="2"/>
      <c r="O22" s="2"/>
      <c r="P22" s="2"/>
      <c r="Q22" s="2"/>
      <c r="R22" s="2"/>
      <c r="S22" s="2"/>
      <c r="T22" s="2"/>
    </row>
    <row r="23" spans="1:20" ht="15.75">
      <c r="A23" s="2"/>
      <c r="B23" s="3"/>
      <c r="C23" s="5"/>
      <c r="D23" s="5"/>
      <c r="E23" s="5"/>
      <c r="F23" s="5"/>
      <c r="G23" s="7"/>
      <c r="H23" s="5"/>
      <c r="I23" s="3"/>
      <c r="J23" s="3"/>
      <c r="K23" s="3"/>
      <c r="L23" s="2"/>
      <c r="M23" s="2"/>
      <c r="N23" s="2"/>
      <c r="O23" s="2"/>
      <c r="P23" s="2"/>
      <c r="Q23" s="2"/>
      <c r="R23" s="2"/>
      <c r="S23" s="2"/>
      <c r="T23" s="2"/>
    </row>
    <row r="24" spans="1:20" ht="15.75">
      <c r="A24" s="2"/>
      <c r="B24" s="3"/>
      <c r="C24" s="5"/>
      <c r="D24" s="5"/>
      <c r="E24" s="5"/>
      <c r="F24" s="5"/>
      <c r="G24" s="5"/>
      <c r="H24" s="5"/>
      <c r="I24" s="3"/>
      <c r="J24" s="3"/>
      <c r="K24" s="3"/>
      <c r="L24" s="2"/>
      <c r="M24" s="2"/>
      <c r="N24" s="2"/>
      <c r="O24" s="2"/>
      <c r="P24" s="2"/>
      <c r="Q24" s="2"/>
      <c r="R24" s="2"/>
      <c r="S24" s="2"/>
      <c r="T24" s="2"/>
    </row>
    <row r="25" spans="1:20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</sheetData>
  <mergeCells count="1">
    <mergeCell ref="F11:G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A9CA2-C9C5-7D44-B0CA-2B229A6721EE}">
  <dimension ref="B1:L25"/>
  <sheetViews>
    <sheetView topLeftCell="A14" zoomScale="119" workbookViewId="0">
      <selection activeCell="M5" sqref="M5"/>
    </sheetView>
  </sheetViews>
  <sheetFormatPr defaultColWidth="10.875" defaultRowHeight="15.95"/>
  <cols>
    <col min="1" max="16384" width="10.875" style="2"/>
  </cols>
  <sheetData>
    <row r="1" spans="2:12" ht="15.75"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2:12" ht="15.75">
      <c r="B2" s="3"/>
      <c r="C2" s="4"/>
      <c r="D2" s="3"/>
      <c r="E2" s="3"/>
      <c r="F2" s="3"/>
      <c r="G2" s="3"/>
      <c r="H2" s="3"/>
      <c r="I2" s="3"/>
      <c r="J2" s="3"/>
      <c r="K2" s="3"/>
      <c r="L2" s="3"/>
    </row>
    <row r="3" spans="2:12" ht="15.75"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2:12" ht="15.75"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7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5.75">
      <c r="B6" s="3"/>
      <c r="C6" s="3"/>
      <c r="D6" s="3"/>
      <c r="E6" s="3"/>
      <c r="F6" s="5"/>
      <c r="G6" s="5"/>
      <c r="H6" s="5"/>
      <c r="I6" s="5"/>
      <c r="J6" s="3" t="s">
        <v>0</v>
      </c>
      <c r="K6" s="3"/>
      <c r="L6" s="3"/>
    </row>
    <row r="7" spans="2:12" ht="15.75">
      <c r="B7" s="3"/>
      <c r="C7" s="3"/>
      <c r="D7" s="3"/>
      <c r="E7" s="3"/>
      <c r="F7" s="3"/>
      <c r="G7" s="3"/>
      <c r="H7" s="3"/>
      <c r="I7" s="3"/>
      <c r="J7" s="5" t="s">
        <v>2</v>
      </c>
      <c r="K7" s="3">
        <v>-0.255193</v>
      </c>
      <c r="L7" s="3"/>
    </row>
    <row r="8" spans="2:12" ht="15.75">
      <c r="B8" s="3"/>
      <c r="C8" s="3" t="s">
        <v>18</v>
      </c>
      <c r="D8" s="3"/>
      <c r="E8" s="3"/>
      <c r="F8" s="3"/>
      <c r="G8" s="3"/>
      <c r="H8" s="3"/>
      <c r="I8" s="3"/>
      <c r="J8" s="5" t="s">
        <v>4</v>
      </c>
      <c r="K8" s="6">
        <v>1.26742E-4</v>
      </c>
      <c r="L8" s="3"/>
    </row>
    <row r="9" spans="2:12" ht="15.75">
      <c r="B9" s="3"/>
      <c r="C9" s="12" t="s">
        <v>19</v>
      </c>
      <c r="D9" s="3"/>
      <c r="E9" s="3"/>
      <c r="F9" s="3"/>
      <c r="G9" s="3"/>
      <c r="H9" s="3"/>
      <c r="I9" s="3"/>
      <c r="J9" s="5" t="s">
        <v>20</v>
      </c>
      <c r="K9" s="6">
        <v>1.5396400000000001E-9</v>
      </c>
      <c r="L9" s="3"/>
    </row>
    <row r="10" spans="2:12" ht="15.75">
      <c r="B10" s="3"/>
      <c r="C10" s="3"/>
      <c r="D10" s="3"/>
      <c r="E10" s="3"/>
      <c r="F10" s="3"/>
      <c r="G10" s="3"/>
      <c r="H10" s="3"/>
      <c r="I10" s="3"/>
      <c r="J10" s="5" t="s">
        <v>5</v>
      </c>
      <c r="K10" s="6">
        <v>8.0000000000000004E-4</v>
      </c>
      <c r="L10" s="3"/>
    </row>
    <row r="11" spans="2:12" ht="15.75">
      <c r="B11" s="3"/>
      <c r="C11" s="3"/>
      <c r="D11" s="3"/>
      <c r="E11" s="3"/>
      <c r="F11" s="3"/>
      <c r="G11" s="3"/>
      <c r="H11" s="3"/>
      <c r="I11" s="3"/>
      <c r="J11" s="5"/>
      <c r="K11" s="3"/>
      <c r="L11" s="3"/>
    </row>
    <row r="12" spans="2:12" ht="15.75">
      <c r="B12" s="3"/>
      <c r="C12" s="3"/>
      <c r="D12" s="3"/>
      <c r="E12" s="9"/>
      <c r="F12" s="10"/>
      <c r="G12" s="10"/>
      <c r="H12" s="9"/>
      <c r="I12" s="3"/>
      <c r="J12" s="5"/>
      <c r="K12" s="5"/>
      <c r="L12" s="5"/>
    </row>
    <row r="13" spans="2:12" ht="15.75">
      <c r="B13" s="3"/>
      <c r="C13" s="5" t="s">
        <v>6</v>
      </c>
      <c r="D13" s="5" t="s">
        <v>7</v>
      </c>
      <c r="E13" s="5" t="s">
        <v>8</v>
      </c>
      <c r="F13" s="5" t="s">
        <v>9</v>
      </c>
      <c r="G13" s="5" t="s">
        <v>10</v>
      </c>
      <c r="H13" s="5" t="s">
        <v>11</v>
      </c>
      <c r="I13" s="5"/>
      <c r="J13" s="5" t="s">
        <v>12</v>
      </c>
      <c r="K13" s="5" t="s">
        <v>13</v>
      </c>
      <c r="L13" s="5" t="s">
        <v>14</v>
      </c>
    </row>
    <row r="14" spans="2:12" ht="15.75">
      <c r="B14" s="3"/>
      <c r="C14" s="5">
        <v>1</v>
      </c>
      <c r="D14" s="7">
        <v>10000</v>
      </c>
      <c r="E14" s="5">
        <v>1</v>
      </c>
      <c r="F14" s="5">
        <v>1</v>
      </c>
      <c r="G14" s="7">
        <f>D14^1</f>
        <v>10000</v>
      </c>
      <c r="H14" s="7">
        <f>G14*G14</f>
        <v>100000000</v>
      </c>
      <c r="I14" s="5"/>
      <c r="J14" s="6">
        <f>$K$7*F14+$K$8*G14+$K$9*H14</f>
        <v>1.166191</v>
      </c>
      <c r="K14" s="6">
        <f>$K$10*G14</f>
        <v>8</v>
      </c>
      <c r="L14" s="6">
        <f>K14-J14</f>
        <v>6.8338090000000005</v>
      </c>
    </row>
    <row r="15" spans="2:12" ht="15.75">
      <c r="B15" s="3"/>
      <c r="C15" s="5">
        <v>2</v>
      </c>
      <c r="D15" s="7">
        <v>20000</v>
      </c>
      <c r="E15" s="5">
        <v>3</v>
      </c>
      <c r="F15" s="5">
        <v>1</v>
      </c>
      <c r="G15" s="7">
        <f t="shared" ref="G15:G26" si="0">D15^1</f>
        <v>20000</v>
      </c>
      <c r="H15" s="7">
        <f t="shared" ref="H15:H23" si="1">G15*G15</f>
        <v>400000000</v>
      </c>
      <c r="I15" s="5"/>
      <c r="J15" s="6">
        <f t="shared" ref="J15:J23" si="2">$K$7*F15+$K$8*G15+$K$9*H15</f>
        <v>2.8955029999999997</v>
      </c>
      <c r="K15" s="6">
        <f t="shared" ref="K15:K26" si="3">$K$10*G15</f>
        <v>16</v>
      </c>
      <c r="L15" s="6">
        <f t="shared" ref="L15:L23" si="4">K15-J15</f>
        <v>13.104497</v>
      </c>
    </row>
    <row r="16" spans="2:12" ht="15.75">
      <c r="B16" s="3"/>
      <c r="C16" s="5">
        <v>3</v>
      </c>
      <c r="D16" s="7">
        <v>25000</v>
      </c>
      <c r="E16" s="5">
        <v>4</v>
      </c>
      <c r="F16" s="5">
        <v>1</v>
      </c>
      <c r="G16" s="7">
        <f t="shared" si="0"/>
        <v>25000</v>
      </c>
      <c r="H16" s="7">
        <f t="shared" si="1"/>
        <v>625000000</v>
      </c>
      <c r="I16" s="5"/>
      <c r="J16" s="6">
        <f>$K$7*F16+$K$8*G16+$K$9*H16</f>
        <v>3.8756320000000004</v>
      </c>
      <c r="K16" s="6">
        <f t="shared" si="3"/>
        <v>20</v>
      </c>
      <c r="L16" s="6">
        <f t="shared" si="4"/>
        <v>16.124368</v>
      </c>
    </row>
    <row r="17" spans="2:12" ht="15.75">
      <c r="B17" s="3"/>
      <c r="C17" s="5">
        <v>4</v>
      </c>
      <c r="D17" s="7">
        <v>30000</v>
      </c>
      <c r="E17" s="5">
        <v>5</v>
      </c>
      <c r="F17" s="5">
        <v>1</v>
      </c>
      <c r="G17" s="7">
        <f t="shared" si="0"/>
        <v>30000</v>
      </c>
      <c r="H17" s="7">
        <f t="shared" si="1"/>
        <v>900000000</v>
      </c>
      <c r="I17" s="5"/>
      <c r="J17" s="6">
        <f t="shared" si="2"/>
        <v>4.9327430000000003</v>
      </c>
      <c r="K17" s="6">
        <f t="shared" si="3"/>
        <v>24</v>
      </c>
      <c r="L17" s="6">
        <f t="shared" si="4"/>
        <v>19.067256999999998</v>
      </c>
    </row>
    <row r="18" spans="2:12" ht="15.75">
      <c r="B18" s="3"/>
      <c r="C18" s="5">
        <v>5</v>
      </c>
      <c r="D18" s="7">
        <v>35000</v>
      </c>
      <c r="E18" s="5">
        <v>6</v>
      </c>
      <c r="F18" s="5">
        <v>1</v>
      </c>
      <c r="G18" s="7">
        <f t="shared" si="0"/>
        <v>35000</v>
      </c>
      <c r="H18" s="7">
        <f t="shared" si="1"/>
        <v>1225000000</v>
      </c>
      <c r="I18" s="5"/>
      <c r="J18" s="6">
        <f t="shared" si="2"/>
        <v>6.0668360000000003</v>
      </c>
      <c r="K18" s="6">
        <f t="shared" si="3"/>
        <v>28</v>
      </c>
      <c r="L18" s="6">
        <f t="shared" si="4"/>
        <v>21.933163999999998</v>
      </c>
    </row>
    <row r="19" spans="2:12" ht="15.75">
      <c r="B19" s="3"/>
      <c r="C19" s="5">
        <v>6</v>
      </c>
      <c r="D19" s="7">
        <v>40000</v>
      </c>
      <c r="E19" s="5">
        <v>8</v>
      </c>
      <c r="F19" s="5">
        <v>1</v>
      </c>
      <c r="G19" s="7">
        <f t="shared" si="0"/>
        <v>40000</v>
      </c>
      <c r="H19" s="7">
        <f t="shared" si="1"/>
        <v>1600000000</v>
      </c>
      <c r="I19" s="5"/>
      <c r="J19" s="6">
        <f t="shared" si="2"/>
        <v>7.2779109999999996</v>
      </c>
      <c r="K19" s="6">
        <f t="shared" si="3"/>
        <v>32</v>
      </c>
      <c r="L19" s="6">
        <f t="shared" si="4"/>
        <v>24.722089</v>
      </c>
    </row>
    <row r="20" spans="2:12" ht="15.75">
      <c r="B20" s="3"/>
      <c r="C20" s="5">
        <v>7</v>
      </c>
      <c r="D20" s="7">
        <v>45000</v>
      </c>
      <c r="E20" s="5">
        <v>8</v>
      </c>
      <c r="F20" s="5">
        <v>1</v>
      </c>
      <c r="G20" s="7">
        <f t="shared" si="0"/>
        <v>45000</v>
      </c>
      <c r="H20" s="7">
        <f t="shared" si="1"/>
        <v>2025000000</v>
      </c>
      <c r="I20" s="5"/>
      <c r="J20" s="6">
        <f t="shared" si="2"/>
        <v>8.5659679999999998</v>
      </c>
      <c r="K20" s="6">
        <f t="shared" si="3"/>
        <v>36</v>
      </c>
      <c r="L20" s="6">
        <f t="shared" si="4"/>
        <v>27.434032000000002</v>
      </c>
    </row>
    <row r="21" spans="2:12" ht="15.75">
      <c r="B21" s="3"/>
      <c r="C21" s="5">
        <v>8</v>
      </c>
      <c r="D21" s="7">
        <v>50000</v>
      </c>
      <c r="E21" s="5">
        <v>9</v>
      </c>
      <c r="F21" s="5">
        <v>1</v>
      </c>
      <c r="G21" s="7">
        <f t="shared" si="0"/>
        <v>50000</v>
      </c>
      <c r="H21" s="7">
        <f t="shared" si="1"/>
        <v>2500000000</v>
      </c>
      <c r="I21" s="5"/>
      <c r="J21" s="6">
        <f t="shared" si="2"/>
        <v>9.931007000000001</v>
      </c>
      <c r="K21" s="6">
        <f t="shared" si="3"/>
        <v>40</v>
      </c>
      <c r="L21" s="6">
        <f t="shared" si="4"/>
        <v>30.068992999999999</v>
      </c>
    </row>
    <row r="22" spans="2:12" ht="15.75">
      <c r="B22" s="3"/>
      <c r="C22" s="5">
        <v>9</v>
      </c>
      <c r="D22" s="7">
        <v>55000</v>
      </c>
      <c r="E22" s="5">
        <v>12</v>
      </c>
      <c r="F22" s="5">
        <v>1</v>
      </c>
      <c r="G22" s="7">
        <f t="shared" si="0"/>
        <v>55000</v>
      </c>
      <c r="H22" s="7">
        <f t="shared" si="1"/>
        <v>3025000000</v>
      </c>
      <c r="I22" s="5"/>
      <c r="J22" s="6">
        <f t="shared" si="2"/>
        <v>11.373028000000001</v>
      </c>
      <c r="K22" s="6">
        <f t="shared" si="3"/>
        <v>44</v>
      </c>
      <c r="L22" s="6">
        <f t="shared" si="4"/>
        <v>32.626971999999995</v>
      </c>
    </row>
    <row r="23" spans="2:12" ht="15.75">
      <c r="B23" s="3"/>
      <c r="C23" s="5">
        <v>10</v>
      </c>
      <c r="D23" s="7">
        <v>60000</v>
      </c>
      <c r="E23" s="5">
        <v>13</v>
      </c>
      <c r="F23" s="5">
        <v>1</v>
      </c>
      <c r="G23" s="7">
        <f t="shared" si="0"/>
        <v>60000</v>
      </c>
      <c r="H23" s="7">
        <f t="shared" si="1"/>
        <v>3600000000</v>
      </c>
      <c r="I23" s="5"/>
      <c r="J23" s="6">
        <f t="shared" si="2"/>
        <v>12.892030999999999</v>
      </c>
      <c r="K23" s="6">
        <f t="shared" si="3"/>
        <v>48</v>
      </c>
      <c r="L23" s="6">
        <f t="shared" si="4"/>
        <v>35.107968999999997</v>
      </c>
    </row>
    <row r="24" spans="2:12" ht="15.75">
      <c r="B24" s="3"/>
      <c r="C24" s="5"/>
      <c r="D24" s="5"/>
      <c r="E24" s="5"/>
      <c r="F24" s="5"/>
      <c r="G24" s="7"/>
      <c r="H24" s="7"/>
      <c r="I24" s="5"/>
      <c r="J24" s="3"/>
      <c r="K24" s="3"/>
      <c r="L24" s="3"/>
    </row>
    <row r="25" spans="2:12" ht="15.75">
      <c r="B25" s="3"/>
      <c r="C25" s="5"/>
      <c r="D25" s="5"/>
      <c r="E25" s="5"/>
      <c r="F25" s="5"/>
      <c r="G25" s="5"/>
      <c r="H25" s="5"/>
      <c r="I25" s="5"/>
      <c r="J25" s="3"/>
      <c r="K25" s="3"/>
      <c r="L25" s="3"/>
    </row>
  </sheetData>
  <mergeCells count="1">
    <mergeCell ref="F12:G1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mehak l</dc:creator>
  <cp:keywords/>
  <dc:description/>
  <cp:lastModifiedBy>Allahaleh, Yasmeen</cp:lastModifiedBy>
  <cp:revision/>
  <dcterms:created xsi:type="dcterms:W3CDTF">2023-12-05T02:16:30Z</dcterms:created>
  <dcterms:modified xsi:type="dcterms:W3CDTF">2024-05-04T00:11:55Z</dcterms:modified>
  <cp:category/>
  <cp:contentStatus/>
</cp:coreProperties>
</file>