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<sst xmlns="http://schemas.openxmlformats.org/spreadsheetml/2006/main" count="1" uniqueCount="1">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</sst>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431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>
        <f>IFERROR(__xludf.DUMMYFUNCTION("""COMPUTED_VALUE"""),45172.92465255787)</f>
        <v>45172.92465</v>
      </c>
      <c r="C3110" s="2" t="str">
        <f>IFERROR(__xludf.DUMMYFUNCTION("""COMPUTED_VALUE"""),"India")</f>
        <v>India</v>
      </c>
      <c r="D3110" s="2">
        <f>IFERROR(__xludf.DUMMYFUNCTION("""COMPUTED_VALUE"""),680979.0)</f>
        <v>680979</v>
      </c>
      <c r="E3110" s="2" t="str">
        <f>IFERROR(__xludf.DUMMYFUNCTION("""COMPUTED_VALUE"""),"Female")</f>
        <v>Female</v>
      </c>
    </row>
    <row r="3111">
      <c r="A3111" s="2">
        <v>3110.0</v>
      </c>
      <c r="B3111" s="4">
        <f>IFERROR(__xludf.DUMMYFUNCTION("""COMPUTED_VALUE"""),45173.383349525466)</f>
        <v>45173.38335</v>
      </c>
      <c r="C3111" s="2" t="str">
        <f>IFERROR(__xludf.DUMMYFUNCTION("""COMPUTED_VALUE"""),"India")</f>
        <v>India</v>
      </c>
      <c r="D3111" s="2">
        <f>IFERROR(__xludf.DUMMYFUNCTION("""COMPUTED_VALUE"""),441906.0)</f>
        <v>441906</v>
      </c>
      <c r="E3111" s="2" t="str">
        <f>IFERROR(__xludf.DUMMYFUNCTION("""COMPUTED_VALUE"""),"Male")</f>
        <v>Male</v>
      </c>
    </row>
    <row r="3112">
      <c r="A3112" s="2">
        <v>3111.0</v>
      </c>
      <c r="B3112" s="4">
        <f>IFERROR(__xludf.DUMMYFUNCTION("""COMPUTED_VALUE"""),45173.51242988426)</f>
        <v>45173.51243</v>
      </c>
      <c r="C3112" s="2" t="str">
        <f>IFERROR(__xludf.DUMMYFUNCTION("""COMPUTED_VALUE"""),"India")</f>
        <v>India</v>
      </c>
      <c r="D3112" s="2">
        <f>IFERROR(__xludf.DUMMYFUNCTION("""COMPUTED_VALUE"""),425105.0)</f>
        <v>425105</v>
      </c>
      <c r="E3112" s="2" t="str">
        <f>IFERROR(__xludf.DUMMYFUNCTION("""COMPUTED_VALUE"""),"Male")</f>
        <v>Male</v>
      </c>
    </row>
    <row r="3113">
      <c r="A3113" s="2">
        <v>3112.0</v>
      </c>
      <c r="B3113" s="4">
        <f>IFERROR(__xludf.DUMMYFUNCTION("""COMPUTED_VALUE"""),45174.76578509259)</f>
        <v>45174.76579</v>
      </c>
      <c r="C3113" s="2" t="str">
        <f>IFERROR(__xludf.DUMMYFUNCTION("""COMPUTED_VALUE"""),"India")</f>
        <v>India</v>
      </c>
      <c r="D3113" s="2">
        <f>IFERROR(__xludf.DUMMYFUNCTION("""COMPUTED_VALUE"""),477001.0)</f>
        <v>477001</v>
      </c>
      <c r="E3113" s="2" t="str">
        <f>IFERROR(__xludf.DUMMYFUNCTION("""COMPUTED_VALUE"""),"Male")</f>
        <v>Male</v>
      </c>
    </row>
    <row r="3114">
      <c r="A3114" s="2">
        <v>3113.0</v>
      </c>
      <c r="B3114" s="4">
        <f>IFERROR(__xludf.DUMMYFUNCTION("""COMPUTED_VALUE"""),45174.785965428244)</f>
        <v>45174.78597</v>
      </c>
      <c r="C3114" s="2" t="str">
        <f>IFERROR(__xludf.DUMMYFUNCTION("""COMPUTED_VALUE"""),"India")</f>
        <v>India</v>
      </c>
      <c r="D3114" s="2">
        <f>IFERROR(__xludf.DUMMYFUNCTION("""COMPUTED_VALUE"""),382007.0)</f>
        <v>382007</v>
      </c>
      <c r="E3114" s="2" t="str">
        <f>IFERROR(__xludf.DUMMYFUNCTION("""COMPUTED_VALUE"""),"Male")</f>
        <v>Male</v>
      </c>
    </row>
    <row r="3115">
      <c r="A3115" s="2">
        <v>3114.0</v>
      </c>
      <c r="B3115" s="4">
        <f>IFERROR(__xludf.DUMMYFUNCTION("""COMPUTED_VALUE"""),45174.87501956018)</f>
        <v>45174.87502</v>
      </c>
      <c r="C3115" s="2" t="str">
        <f>IFERROR(__xludf.DUMMYFUNCTION("""COMPUTED_VALUE"""),"India")</f>
        <v>India</v>
      </c>
      <c r="D3115" s="2">
        <f>IFERROR(__xludf.DUMMYFUNCTION("""COMPUTED_VALUE"""),400078.0)</f>
        <v>400078</v>
      </c>
      <c r="E3115" s="2" t="str">
        <f>IFERROR(__xludf.DUMMYFUNCTION("""COMPUTED_VALUE"""),"Female")</f>
        <v>Female</v>
      </c>
    </row>
    <row r="3116">
      <c r="A3116" s="2">
        <v>3115.0</v>
      </c>
      <c r="B3116" s="4">
        <f>IFERROR(__xludf.DUMMYFUNCTION("""COMPUTED_VALUE"""),45175.66416355324)</f>
        <v>45175.66416</v>
      </c>
      <c r="C3116" s="2" t="str">
        <f>IFERROR(__xludf.DUMMYFUNCTION("""COMPUTED_VALUE"""),"India")</f>
        <v>India</v>
      </c>
      <c r="D3116" s="2">
        <f>IFERROR(__xludf.DUMMYFUNCTION("""COMPUTED_VALUE"""),421306.0)</f>
        <v>421306</v>
      </c>
      <c r="E3116" s="2" t="str">
        <f>IFERROR(__xludf.DUMMYFUNCTION("""COMPUTED_VALUE"""),"Female")</f>
        <v>Female</v>
      </c>
    </row>
    <row r="3117">
      <c r="A3117" s="2">
        <v>3116.0</v>
      </c>
      <c r="B3117" s="4">
        <f>IFERROR(__xludf.DUMMYFUNCTION("""COMPUTED_VALUE"""),45175.68114565972)</f>
        <v>45175.68115</v>
      </c>
      <c r="C3117" s="2" t="str">
        <f>IFERROR(__xludf.DUMMYFUNCTION("""COMPUTED_VALUE"""),"India")</f>
        <v>India</v>
      </c>
      <c r="D3117" s="2">
        <f>IFERROR(__xludf.DUMMYFUNCTION("""COMPUTED_VALUE"""),201310.0)</f>
        <v>201310</v>
      </c>
      <c r="E3117" s="2" t="str">
        <f>IFERROR(__xludf.DUMMYFUNCTION("""COMPUTED_VALUE"""),"Male")</f>
        <v>Male</v>
      </c>
    </row>
    <row r="3118">
      <c r="A3118" s="2">
        <v>3117.0</v>
      </c>
      <c r="B3118" s="4">
        <f>IFERROR(__xludf.DUMMYFUNCTION("""COMPUTED_VALUE"""),45175.72432336806)</f>
        <v>45175.72432</v>
      </c>
      <c r="C3118" s="2" t="str">
        <f>IFERROR(__xludf.DUMMYFUNCTION("""COMPUTED_VALUE"""),"India")</f>
        <v>India</v>
      </c>
      <c r="D3118" s="2">
        <f>IFERROR(__xludf.DUMMYFUNCTION("""COMPUTED_VALUE"""),211019.0)</f>
        <v>211019</v>
      </c>
      <c r="E3118" s="2" t="str">
        <f>IFERROR(__xludf.DUMMYFUNCTION("""COMPUTED_VALUE"""),"Male")</f>
        <v>Male</v>
      </c>
    </row>
    <row r="3119">
      <c r="A3119" s="2">
        <v>3118.0</v>
      </c>
      <c r="B3119" s="4">
        <f>IFERROR(__xludf.DUMMYFUNCTION("""COMPUTED_VALUE"""),45175.79572239583)</f>
        <v>45175.79572</v>
      </c>
      <c r="C3119" s="2" t="str">
        <f>IFERROR(__xludf.DUMMYFUNCTION("""COMPUTED_VALUE"""),"India")</f>
        <v>India</v>
      </c>
      <c r="D3119" s="2">
        <f>IFERROR(__xludf.DUMMYFUNCTION("""COMPUTED_VALUE"""),561203.0)</f>
        <v>561203</v>
      </c>
      <c r="E3119" s="2" t="str">
        <f>IFERROR(__xludf.DUMMYFUNCTION("""COMPUTED_VALUE"""),"Female")</f>
        <v>Female</v>
      </c>
    </row>
    <row r="3120">
      <c r="A3120" s="2">
        <v>3119.0</v>
      </c>
      <c r="B3120" s="4">
        <f>IFERROR(__xludf.DUMMYFUNCTION("""COMPUTED_VALUE"""),45175.95160224537)</f>
        <v>45175.9516</v>
      </c>
      <c r="C3120" s="2" t="str">
        <f>IFERROR(__xludf.DUMMYFUNCTION("""COMPUTED_VALUE"""),"India")</f>
        <v>India</v>
      </c>
      <c r="D3120" s="2">
        <f>IFERROR(__xludf.DUMMYFUNCTION("""COMPUTED_VALUE"""),422001.0)</f>
        <v>422001</v>
      </c>
      <c r="E3120" s="2" t="str">
        <f>IFERROR(__xludf.DUMMYFUNCTION("""COMPUTED_VALUE"""),"Female")</f>
        <v>Female</v>
      </c>
    </row>
    <row r="3121">
      <c r="A3121" s="2">
        <v>3120.0</v>
      </c>
      <c r="B3121" s="4">
        <f>IFERROR(__xludf.DUMMYFUNCTION("""COMPUTED_VALUE"""),45175.97651105324)</f>
        <v>45175.97651</v>
      </c>
      <c r="C3121" s="2" t="str">
        <f>IFERROR(__xludf.DUMMYFUNCTION("""COMPUTED_VALUE"""),"India")</f>
        <v>India</v>
      </c>
      <c r="D3121" s="2">
        <f>IFERROR(__xludf.DUMMYFUNCTION("""COMPUTED_VALUE"""),421307.0)</f>
        <v>421307</v>
      </c>
      <c r="E3121" s="2" t="str">
        <f>IFERROR(__xludf.DUMMYFUNCTION("""COMPUTED_VALUE"""),"Male")</f>
        <v>Male</v>
      </c>
    </row>
    <row r="3122">
      <c r="A3122" s="2">
        <v>3121.0</v>
      </c>
      <c r="B3122" s="4">
        <f>IFERROR(__xludf.DUMMYFUNCTION("""COMPUTED_VALUE"""),45175.9951784375)</f>
        <v>45175.99518</v>
      </c>
      <c r="C3122" s="2" t="str">
        <f>IFERROR(__xludf.DUMMYFUNCTION("""COMPUTED_VALUE"""),"India")</f>
        <v>India</v>
      </c>
      <c r="D3122" s="2">
        <f>IFERROR(__xludf.DUMMYFUNCTION("""COMPUTED_VALUE"""),421302.0)</f>
        <v>421302</v>
      </c>
      <c r="E3122" s="2" t="str">
        <f>IFERROR(__xludf.DUMMYFUNCTION("""COMPUTED_VALUE"""),"Female")</f>
        <v>Female</v>
      </c>
    </row>
    <row r="3123">
      <c r="A3123" s="2">
        <v>3122.0</v>
      </c>
      <c r="B3123" s="4">
        <f>IFERROR(__xludf.DUMMYFUNCTION("""COMPUTED_VALUE"""),45175.99753296297)</f>
        <v>45175.99753</v>
      </c>
      <c r="C3123" s="2" t="str">
        <f>IFERROR(__xludf.DUMMYFUNCTION("""COMPUTED_VALUE"""),"India")</f>
        <v>India</v>
      </c>
      <c r="D3123" s="2">
        <f>IFERROR(__xludf.DUMMYFUNCTION("""COMPUTED_VALUE"""),141006.0)</f>
        <v>141006</v>
      </c>
      <c r="E3123" s="2" t="str">
        <f>IFERROR(__xludf.DUMMYFUNCTION("""COMPUTED_VALUE"""),"Male")</f>
        <v>Male</v>
      </c>
    </row>
    <row r="3124">
      <c r="A3124" s="2">
        <v>3123.0</v>
      </c>
      <c r="B3124" s="4">
        <f>IFERROR(__xludf.DUMMYFUNCTION("""COMPUTED_VALUE"""),45176.544101527776)</f>
        <v>45176.5441</v>
      </c>
      <c r="C3124" s="2" t="str">
        <f>IFERROR(__xludf.DUMMYFUNCTION("""COMPUTED_VALUE"""),"India")</f>
        <v>India</v>
      </c>
      <c r="D3124" s="2">
        <f>IFERROR(__xludf.DUMMYFUNCTION("""COMPUTED_VALUE"""),400706.0)</f>
        <v>400706</v>
      </c>
      <c r="E3124" s="2" t="str">
        <f>IFERROR(__xludf.DUMMYFUNCTION("""COMPUTED_VALUE"""),"Female")</f>
        <v>Female</v>
      </c>
    </row>
    <row r="3125">
      <c r="A3125" s="2">
        <v>3124.0</v>
      </c>
      <c r="B3125" s="4">
        <f>IFERROR(__xludf.DUMMYFUNCTION("""COMPUTED_VALUE"""),45176.70556239584)</f>
        <v>45176.70556</v>
      </c>
      <c r="C3125" s="2" t="str">
        <f>IFERROR(__xludf.DUMMYFUNCTION("""COMPUTED_VALUE"""),"India")</f>
        <v>India</v>
      </c>
      <c r="D3125" s="2">
        <f>IFERROR(__xludf.DUMMYFUNCTION("""COMPUTED_VALUE"""),573201.0)</f>
        <v>573201</v>
      </c>
      <c r="E3125" s="2" t="str">
        <f>IFERROR(__xludf.DUMMYFUNCTION("""COMPUTED_VALUE"""),"Male")</f>
        <v>Male</v>
      </c>
    </row>
    <row r="3126">
      <c r="A3126" s="2">
        <v>3125.0</v>
      </c>
      <c r="B3126" s="4">
        <f>IFERROR(__xludf.DUMMYFUNCTION("""COMPUTED_VALUE"""),45176.720020162036)</f>
        <v>45176.72002</v>
      </c>
      <c r="C3126" s="2" t="str">
        <f>IFERROR(__xludf.DUMMYFUNCTION("""COMPUTED_VALUE"""),"India")</f>
        <v>India</v>
      </c>
      <c r="D3126" s="2">
        <f>IFERROR(__xludf.DUMMYFUNCTION("""COMPUTED_VALUE"""),685515.0)</f>
        <v>685515</v>
      </c>
      <c r="E3126" s="2" t="str">
        <f>IFERROR(__xludf.DUMMYFUNCTION("""COMPUTED_VALUE"""),"Male")</f>
        <v>Male</v>
      </c>
    </row>
    <row r="3127">
      <c r="A3127" s="2">
        <v>3126.0</v>
      </c>
      <c r="B3127" s="4">
        <f>IFERROR(__xludf.DUMMYFUNCTION("""COMPUTED_VALUE"""),45176.86183892361)</f>
        <v>45176.86184</v>
      </c>
      <c r="C3127" s="2" t="str">
        <f>IFERROR(__xludf.DUMMYFUNCTION("""COMPUTED_VALUE"""),"India")</f>
        <v>India</v>
      </c>
      <c r="D3127" s="2">
        <f>IFERROR(__xludf.DUMMYFUNCTION("""COMPUTED_VALUE"""),571426.0)</f>
        <v>571426</v>
      </c>
      <c r="E3127" s="2" t="str">
        <f>IFERROR(__xludf.DUMMYFUNCTION("""COMPUTED_VALUE"""),"Male")</f>
        <v>Male</v>
      </c>
    </row>
    <row r="3128">
      <c r="A3128" s="2">
        <v>3127.0</v>
      </c>
      <c r="B3128" s="4">
        <f>IFERROR(__xludf.DUMMYFUNCTION("""COMPUTED_VALUE"""),45176.903395891204)</f>
        <v>45176.9034</v>
      </c>
      <c r="C3128" s="2" t="str">
        <f>IFERROR(__xludf.DUMMYFUNCTION("""COMPUTED_VALUE"""),"India")</f>
        <v>India</v>
      </c>
      <c r="D3128" s="2">
        <f>IFERROR(__xludf.DUMMYFUNCTION("""COMPUTED_VALUE"""),411062.0)</f>
        <v>411062</v>
      </c>
      <c r="E3128" s="2" t="str">
        <f>IFERROR(__xludf.DUMMYFUNCTION("""COMPUTED_VALUE"""),"Female")</f>
        <v>Female</v>
      </c>
    </row>
    <row r="3129">
      <c r="A3129" s="2">
        <v>3128.0</v>
      </c>
      <c r="B3129" s="4">
        <f>IFERROR(__xludf.DUMMYFUNCTION("""COMPUTED_VALUE"""),45177.562391307874)</f>
        <v>45177.56239</v>
      </c>
      <c r="C3129" s="2" t="str">
        <f>IFERROR(__xludf.DUMMYFUNCTION("""COMPUTED_VALUE"""),"India")</f>
        <v>India</v>
      </c>
      <c r="D3129" s="2">
        <f>IFERROR(__xludf.DUMMYFUNCTION("""COMPUTED_VALUE"""),560077.0)</f>
        <v>560077</v>
      </c>
      <c r="E3129" s="2" t="str">
        <f>IFERROR(__xludf.DUMMYFUNCTION("""COMPUTED_VALUE"""),"Female")</f>
        <v>Female</v>
      </c>
    </row>
    <row r="3130">
      <c r="A3130" s="2">
        <v>3129.0</v>
      </c>
      <c r="B3130" s="4">
        <f>IFERROR(__xludf.DUMMYFUNCTION("""COMPUTED_VALUE"""),45177.77437909722)</f>
        <v>45177.77438</v>
      </c>
      <c r="C3130" s="2" t="str">
        <f>IFERROR(__xludf.DUMMYFUNCTION("""COMPUTED_VALUE"""),"India")</f>
        <v>India</v>
      </c>
      <c r="D3130" s="2">
        <f>IFERROR(__xludf.DUMMYFUNCTION("""COMPUTED_VALUE"""),202141.0)</f>
        <v>202141</v>
      </c>
      <c r="E3130" s="2" t="str">
        <f>IFERROR(__xludf.DUMMYFUNCTION("""COMPUTED_VALUE"""),"Male")</f>
        <v>Male</v>
      </c>
    </row>
    <row r="3131">
      <c r="A3131" s="2">
        <v>3130.0</v>
      </c>
      <c r="B3131" s="4">
        <f>IFERROR(__xludf.DUMMYFUNCTION("""COMPUTED_VALUE"""),45177.80665385417)</f>
        <v>45177.80665</v>
      </c>
      <c r="C3131" s="2" t="str">
        <f>IFERROR(__xludf.DUMMYFUNCTION("""COMPUTED_VALUE"""),"India")</f>
        <v>India</v>
      </c>
      <c r="D3131" s="2">
        <f>IFERROR(__xludf.DUMMYFUNCTION("""COMPUTED_VALUE"""),456001.0)</f>
        <v>456001</v>
      </c>
      <c r="E3131" s="2" t="str">
        <f>IFERROR(__xludf.DUMMYFUNCTION("""COMPUTED_VALUE"""),"Male")</f>
        <v>Male</v>
      </c>
    </row>
    <row r="3132">
      <c r="A3132" s="2">
        <v>3131.0</v>
      </c>
      <c r="B3132" s="4">
        <f>IFERROR(__xludf.DUMMYFUNCTION("""COMPUTED_VALUE"""),45177.824288194446)</f>
        <v>45177.82429</v>
      </c>
      <c r="C3132" s="2" t="str">
        <f>IFERROR(__xludf.DUMMYFUNCTION("""COMPUTED_VALUE"""),"India")</f>
        <v>India</v>
      </c>
      <c r="D3132" s="2">
        <f>IFERROR(__xludf.DUMMYFUNCTION("""COMPUTED_VALUE"""),400703.0)</f>
        <v>400703</v>
      </c>
      <c r="E3132" s="2" t="str">
        <f>IFERROR(__xludf.DUMMYFUNCTION("""COMPUTED_VALUE"""),"Male")</f>
        <v>Male</v>
      </c>
    </row>
    <row r="3133">
      <c r="A3133" s="2">
        <v>3132.0</v>
      </c>
      <c r="B3133" s="4">
        <f>IFERROR(__xludf.DUMMYFUNCTION("""COMPUTED_VALUE"""),45177.83076728009)</f>
        <v>45177.83077</v>
      </c>
      <c r="C3133" s="2" t="str">
        <f>IFERROR(__xludf.DUMMYFUNCTION("""COMPUTED_VALUE"""),"India")</f>
        <v>India</v>
      </c>
      <c r="D3133" s="2">
        <f>IFERROR(__xludf.DUMMYFUNCTION("""COMPUTED_VALUE"""),456224.0)</f>
        <v>456224</v>
      </c>
      <c r="E3133" s="2" t="str">
        <f>IFERROR(__xludf.DUMMYFUNCTION("""COMPUTED_VALUE"""),"Male")</f>
        <v>Male</v>
      </c>
    </row>
    <row r="3134">
      <c r="A3134" s="2">
        <v>3133.0</v>
      </c>
      <c r="B3134" s="4">
        <f>IFERROR(__xludf.DUMMYFUNCTION("""COMPUTED_VALUE"""),45177.83210288195)</f>
        <v>45177.8321</v>
      </c>
      <c r="C3134" s="2" t="str">
        <f>IFERROR(__xludf.DUMMYFUNCTION("""COMPUTED_VALUE"""),"India")</f>
        <v>India</v>
      </c>
      <c r="D3134" s="2">
        <f>IFERROR(__xludf.DUMMYFUNCTION("""COMPUTED_VALUE"""),452016.0)</f>
        <v>452016</v>
      </c>
      <c r="E3134" s="2" t="str">
        <f>IFERROR(__xludf.DUMMYFUNCTION("""COMPUTED_VALUE"""),"Male")</f>
        <v>Male</v>
      </c>
    </row>
    <row r="3135">
      <c r="A3135" s="2">
        <v>3134.0</v>
      </c>
      <c r="B3135" s="4">
        <f>IFERROR(__xludf.DUMMYFUNCTION("""COMPUTED_VALUE"""),45177.92898307871)</f>
        <v>45177.92898</v>
      </c>
      <c r="C3135" s="2" t="str">
        <f>IFERROR(__xludf.DUMMYFUNCTION("""COMPUTED_VALUE"""),"India")</f>
        <v>India</v>
      </c>
      <c r="D3135" s="2">
        <f>IFERROR(__xludf.DUMMYFUNCTION("""COMPUTED_VALUE"""),421201.0)</f>
        <v>421201</v>
      </c>
      <c r="E3135" s="2" t="str">
        <f>IFERROR(__xludf.DUMMYFUNCTION("""COMPUTED_VALUE"""),"Female")</f>
        <v>Female</v>
      </c>
    </row>
    <row r="3136">
      <c r="A3136" s="2">
        <v>3135.0</v>
      </c>
      <c r="B3136" s="4">
        <f>IFERROR(__xludf.DUMMYFUNCTION("""COMPUTED_VALUE"""),45178.321335625005)</f>
        <v>45178.32134</v>
      </c>
      <c r="C3136" s="2" t="str">
        <f>IFERROR(__xludf.DUMMYFUNCTION("""COMPUTED_VALUE"""),"India")</f>
        <v>India</v>
      </c>
      <c r="D3136" s="2">
        <f>IFERROR(__xludf.DUMMYFUNCTION("""COMPUTED_VALUE"""),400703.0)</f>
        <v>400703</v>
      </c>
      <c r="E3136" s="2" t="str">
        <f>IFERROR(__xludf.DUMMYFUNCTION("""COMPUTED_VALUE"""),"Male")</f>
        <v>Male</v>
      </c>
    </row>
    <row r="3137">
      <c r="A3137" s="2">
        <v>3136.0</v>
      </c>
      <c r="B3137" s="4">
        <f>IFERROR(__xludf.DUMMYFUNCTION("""COMPUTED_VALUE"""),45178.56504037038)</f>
        <v>45178.56504</v>
      </c>
      <c r="C3137" s="2" t="str">
        <f>IFERROR(__xludf.DUMMYFUNCTION("""COMPUTED_VALUE"""),"India")</f>
        <v>India</v>
      </c>
      <c r="D3137" s="2">
        <f>IFERROR(__xludf.DUMMYFUNCTION("""COMPUTED_VALUE"""),482005.0)</f>
        <v>482005</v>
      </c>
      <c r="E3137" s="2" t="str">
        <f>IFERROR(__xludf.DUMMYFUNCTION("""COMPUTED_VALUE"""),"Male")</f>
        <v>Male</v>
      </c>
    </row>
    <row r="3138">
      <c r="A3138" s="2">
        <v>3137.0</v>
      </c>
      <c r="B3138" s="4">
        <f>IFERROR(__xludf.DUMMYFUNCTION("""COMPUTED_VALUE"""),45178.6110688426)</f>
        <v>45178.61107</v>
      </c>
      <c r="C3138" s="2" t="str">
        <f>IFERROR(__xludf.DUMMYFUNCTION("""COMPUTED_VALUE"""),"India")</f>
        <v>India</v>
      </c>
      <c r="D3138" s="2">
        <f>IFERROR(__xludf.DUMMYFUNCTION("""COMPUTED_VALUE"""),410206.0)</f>
        <v>410206</v>
      </c>
      <c r="E3138" s="2" t="str">
        <f>IFERROR(__xludf.DUMMYFUNCTION("""COMPUTED_VALUE"""),"Male")</f>
        <v>Male</v>
      </c>
    </row>
    <row r="3139">
      <c r="A3139" s="2">
        <v>3138.0</v>
      </c>
      <c r="B3139" s="4">
        <f>IFERROR(__xludf.DUMMYFUNCTION("""COMPUTED_VALUE"""),45180.460554976846)</f>
        <v>45180.46055</v>
      </c>
      <c r="C3139" s="2" t="str">
        <f>IFERROR(__xludf.DUMMYFUNCTION("""COMPUTED_VALUE"""),"India")</f>
        <v>India</v>
      </c>
      <c r="D3139" s="2">
        <f>IFERROR(__xludf.DUMMYFUNCTION("""COMPUTED_VALUE"""),110023.0)</f>
        <v>110023</v>
      </c>
      <c r="E3139" s="2" t="str">
        <f>IFERROR(__xludf.DUMMYFUNCTION("""COMPUTED_VALUE"""),"Female")</f>
        <v>Female</v>
      </c>
    </row>
    <row r="3140">
      <c r="A3140" s="2">
        <v>3139.0</v>
      </c>
      <c r="B3140" s="4">
        <f>IFERROR(__xludf.DUMMYFUNCTION("""COMPUTED_VALUE"""),45181.90403614584)</f>
        <v>45181.90404</v>
      </c>
      <c r="C3140" s="2" t="str">
        <f>IFERROR(__xludf.DUMMYFUNCTION("""COMPUTED_VALUE"""),"India")</f>
        <v>India</v>
      </c>
      <c r="D3140" s="2">
        <f>IFERROR(__xludf.DUMMYFUNCTION("""COMPUTED_VALUE"""),501218.0)</f>
        <v>501218</v>
      </c>
      <c r="E3140" s="2" t="str">
        <f>IFERROR(__xludf.DUMMYFUNCTION("""COMPUTED_VALUE"""),"Male")</f>
        <v>Male</v>
      </c>
    </row>
    <row r="3141">
      <c r="A3141" s="2">
        <v>3140.0</v>
      </c>
      <c r="B3141" s="4">
        <f>IFERROR(__xludf.DUMMYFUNCTION("""COMPUTED_VALUE"""),45182.34700030093)</f>
        <v>45182.347</v>
      </c>
      <c r="C3141" s="2" t="str">
        <f>IFERROR(__xludf.DUMMYFUNCTION("""COMPUTED_VALUE"""),"SriLanka")</f>
        <v>SriLanka</v>
      </c>
      <c r="D3141" s="2">
        <f>IFERROR(__xludf.DUMMYFUNCTION("""COMPUTED_VALUE"""),411045.0)</f>
        <v>411045</v>
      </c>
      <c r="E3141" s="2" t="str">
        <f>IFERROR(__xludf.DUMMYFUNCTION("""COMPUTED_VALUE"""),"Male")</f>
        <v>Male</v>
      </c>
    </row>
    <row r="3142">
      <c r="A3142" s="2">
        <v>3141.0</v>
      </c>
      <c r="B3142" s="4">
        <f>IFERROR(__xludf.DUMMYFUNCTION("""COMPUTED_VALUE"""),45182.413210763894)</f>
        <v>45182.41321</v>
      </c>
      <c r="C3142" s="2" t="str">
        <f>IFERROR(__xludf.DUMMYFUNCTION("""COMPUTED_VALUE"""),"Pakistan")</f>
        <v>Pakistan</v>
      </c>
      <c r="D3142" s="2">
        <f>IFERROR(__xludf.DUMMYFUNCTION("""COMPUTED_VALUE"""),43350.0)</f>
        <v>43350</v>
      </c>
      <c r="E3142" s="2" t="str">
        <f>IFERROR(__xludf.DUMMYFUNCTION("""COMPUTED_VALUE"""),"Female")</f>
        <v>Female</v>
      </c>
    </row>
    <row r="3143">
      <c r="A3143" s="2">
        <v>3142.0</v>
      </c>
      <c r="B3143" s="4">
        <f>IFERROR(__xludf.DUMMYFUNCTION("""COMPUTED_VALUE"""),45182.547169247686)</f>
        <v>45182.54717</v>
      </c>
      <c r="C3143" s="2" t="str">
        <f>IFERROR(__xludf.DUMMYFUNCTION("""COMPUTED_VALUE"""),"India")</f>
        <v>India</v>
      </c>
      <c r="D3143" s="2">
        <f>IFERROR(__xludf.DUMMYFUNCTION("""COMPUTED_VALUE"""),743222.0)</f>
        <v>743222</v>
      </c>
      <c r="E3143" s="2" t="str">
        <f>IFERROR(__xludf.DUMMYFUNCTION("""COMPUTED_VALUE"""),"Male")</f>
        <v>Male</v>
      </c>
    </row>
    <row r="3144">
      <c r="A3144" s="2">
        <v>3143.0</v>
      </c>
      <c r="B3144" s="4">
        <f>IFERROR(__xludf.DUMMYFUNCTION("""COMPUTED_VALUE"""),45182.60512431713)</f>
        <v>45182.60512</v>
      </c>
      <c r="C3144" s="2" t="str">
        <f>IFERROR(__xludf.DUMMYFUNCTION("""COMPUTED_VALUE"""),"India")</f>
        <v>India</v>
      </c>
      <c r="D3144" s="2">
        <f>IFERROR(__xludf.DUMMYFUNCTION("""COMPUTED_VALUE"""),590016.0)</f>
        <v>590016</v>
      </c>
      <c r="E3144" s="2" t="str">
        <f>IFERROR(__xludf.DUMMYFUNCTION("""COMPUTED_VALUE"""),"Male")</f>
        <v>Male</v>
      </c>
    </row>
    <row r="3145">
      <c r="A3145" s="2">
        <v>3144.0</v>
      </c>
      <c r="B3145" s="4">
        <f>IFERROR(__xludf.DUMMYFUNCTION("""COMPUTED_VALUE"""),45182.78801215278)</f>
        <v>45182.78801</v>
      </c>
      <c r="C3145" s="2" t="str">
        <f>IFERROR(__xludf.DUMMYFUNCTION("""COMPUTED_VALUE"""),"India")</f>
        <v>India</v>
      </c>
      <c r="D3145" s="2">
        <f>IFERROR(__xludf.DUMMYFUNCTION("""COMPUTED_VALUE"""),491001.0)</f>
        <v>491001</v>
      </c>
      <c r="E3145" s="2" t="str">
        <f>IFERROR(__xludf.DUMMYFUNCTION("""COMPUTED_VALUE"""),"Female")</f>
        <v>Female</v>
      </c>
    </row>
    <row r="3146">
      <c r="A3146" s="2">
        <v>3145.0</v>
      </c>
      <c r="B3146" s="4">
        <f>IFERROR(__xludf.DUMMYFUNCTION("""COMPUTED_VALUE"""),45182.837773692125)</f>
        <v>45182.83777</v>
      </c>
      <c r="C3146" s="2" t="str">
        <f>IFERROR(__xludf.DUMMYFUNCTION("""COMPUTED_VALUE"""),"India")</f>
        <v>India</v>
      </c>
      <c r="D3146" s="2">
        <f>IFERROR(__xludf.DUMMYFUNCTION("""COMPUTED_VALUE"""),560056.0)</f>
        <v>560056</v>
      </c>
      <c r="E3146" s="2" t="str">
        <f>IFERROR(__xludf.DUMMYFUNCTION("""COMPUTED_VALUE"""),"Male")</f>
        <v>Male</v>
      </c>
    </row>
    <row r="3147">
      <c r="A3147" s="2">
        <v>3146.0</v>
      </c>
      <c r="B3147" s="4">
        <f>IFERROR(__xludf.DUMMYFUNCTION("""COMPUTED_VALUE"""),45183.6697353125)</f>
        <v>45183.66974</v>
      </c>
      <c r="C3147" s="2" t="str">
        <f>IFERROR(__xludf.DUMMYFUNCTION("""COMPUTED_VALUE"""),"India")</f>
        <v>India</v>
      </c>
      <c r="D3147" s="2">
        <f>IFERROR(__xludf.DUMMYFUNCTION("""COMPUTED_VALUE"""),577004.0)</f>
        <v>577004</v>
      </c>
      <c r="E3147" s="2" t="str">
        <f>IFERROR(__xludf.DUMMYFUNCTION("""COMPUTED_VALUE"""),"Male")</f>
        <v>Male</v>
      </c>
    </row>
    <row r="3148">
      <c r="A3148" s="2">
        <v>3147.0</v>
      </c>
      <c r="B3148" s="4">
        <f>IFERROR(__xludf.DUMMYFUNCTION("""COMPUTED_VALUE"""),45183.710599375)</f>
        <v>45183.7106</v>
      </c>
      <c r="C3148" s="2" t="str">
        <f>IFERROR(__xludf.DUMMYFUNCTION("""COMPUTED_VALUE"""),"India")</f>
        <v>India</v>
      </c>
      <c r="D3148" s="2">
        <f>IFERROR(__xludf.DUMMYFUNCTION("""COMPUTED_VALUE"""),518006.0)</f>
        <v>518006</v>
      </c>
      <c r="E3148" s="2" t="str">
        <f>IFERROR(__xludf.DUMMYFUNCTION("""COMPUTED_VALUE"""),"Female")</f>
        <v>Female</v>
      </c>
    </row>
    <row r="3149">
      <c r="A3149" s="2">
        <v>3148.0</v>
      </c>
      <c r="B3149" s="4">
        <f>IFERROR(__xludf.DUMMYFUNCTION("""COMPUTED_VALUE"""),45183.79568299769)</f>
        <v>45183.79568</v>
      </c>
      <c r="C3149" s="2" t="str">
        <f>IFERROR(__xludf.DUMMYFUNCTION("""COMPUTED_VALUE"""),"India")</f>
        <v>India</v>
      </c>
      <c r="D3149" s="2">
        <f>IFERROR(__xludf.DUMMYFUNCTION("""COMPUTED_VALUE"""),577601.0)</f>
        <v>577601</v>
      </c>
      <c r="E3149" s="2" t="str">
        <f>IFERROR(__xludf.DUMMYFUNCTION("""COMPUTED_VALUE"""),"Male")</f>
        <v>Male</v>
      </c>
    </row>
    <row r="3150">
      <c r="A3150" s="2">
        <v>3149.0</v>
      </c>
      <c r="B3150" s="4">
        <f>IFERROR(__xludf.DUMMYFUNCTION("""COMPUTED_VALUE"""),45183.800144733796)</f>
        <v>45183.80014</v>
      </c>
      <c r="C3150" s="2" t="str">
        <f>IFERROR(__xludf.DUMMYFUNCTION("""COMPUTED_VALUE"""),"India")</f>
        <v>India</v>
      </c>
      <c r="D3150" s="2">
        <f>IFERROR(__xludf.DUMMYFUNCTION("""COMPUTED_VALUE"""),577004.0)</f>
        <v>577004</v>
      </c>
      <c r="E3150" s="2" t="str">
        <f>IFERROR(__xludf.DUMMYFUNCTION("""COMPUTED_VALUE"""),"Male")</f>
        <v>Male</v>
      </c>
    </row>
    <row r="3151">
      <c r="A3151" s="2">
        <v>3150.0</v>
      </c>
      <c r="B3151" s="4">
        <f>IFERROR(__xludf.DUMMYFUNCTION("""COMPUTED_VALUE"""),45183.9658278125)</f>
        <v>45183.96583</v>
      </c>
      <c r="C3151" s="2" t="str">
        <f>IFERROR(__xludf.DUMMYFUNCTION("""COMPUTED_VALUE"""),"India")</f>
        <v>India</v>
      </c>
      <c r="D3151" s="2">
        <f>IFERROR(__xludf.DUMMYFUNCTION("""COMPUTED_VALUE"""),282002.0)</f>
        <v>282002</v>
      </c>
      <c r="E3151" s="2" t="str">
        <f>IFERROR(__xludf.DUMMYFUNCTION("""COMPUTED_VALUE"""),"Male")</f>
        <v>Male</v>
      </c>
    </row>
    <row r="3152">
      <c r="A3152" s="2">
        <v>3151.0</v>
      </c>
      <c r="B3152" s="4">
        <f>IFERROR(__xludf.DUMMYFUNCTION("""COMPUTED_VALUE"""),45184.36023731481)</f>
        <v>45184.36024</v>
      </c>
      <c r="C3152" s="2" t="str">
        <f>IFERROR(__xludf.DUMMYFUNCTION("""COMPUTED_VALUE"""),"India")</f>
        <v>India</v>
      </c>
      <c r="D3152" s="2">
        <f>IFERROR(__xludf.DUMMYFUNCTION("""COMPUTED_VALUE"""),642007.0)</f>
        <v>642007</v>
      </c>
      <c r="E3152" s="2" t="str">
        <f>IFERROR(__xludf.DUMMYFUNCTION("""COMPUTED_VALUE"""),"Female")</f>
        <v>Female</v>
      </c>
    </row>
    <row r="3153">
      <c r="A3153" s="2">
        <v>3152.0</v>
      </c>
      <c r="B3153" s="4">
        <f>IFERROR(__xludf.DUMMYFUNCTION("""COMPUTED_VALUE"""),45184.487312812504)</f>
        <v>45184.48731</v>
      </c>
      <c r="C3153" s="2" t="str">
        <f>IFERROR(__xludf.DUMMYFUNCTION("""COMPUTED_VALUE"""),"India")</f>
        <v>India</v>
      </c>
      <c r="D3153" s="2">
        <f>IFERROR(__xludf.DUMMYFUNCTION("""COMPUTED_VALUE"""),211001.0)</f>
        <v>211001</v>
      </c>
      <c r="E3153" s="2" t="str">
        <f>IFERROR(__xludf.DUMMYFUNCTION("""COMPUTED_VALUE"""),"Female")</f>
        <v>Female</v>
      </c>
    </row>
    <row r="3154">
      <c r="A3154" s="2">
        <v>3153.0</v>
      </c>
      <c r="B3154" s="4">
        <f>IFERROR(__xludf.DUMMYFUNCTION("""COMPUTED_VALUE"""),45184.51930443287)</f>
        <v>45184.5193</v>
      </c>
      <c r="C3154" s="2" t="str">
        <f>IFERROR(__xludf.DUMMYFUNCTION("""COMPUTED_VALUE"""),"India")</f>
        <v>India</v>
      </c>
      <c r="D3154" s="2">
        <f>IFERROR(__xludf.DUMMYFUNCTION("""COMPUTED_VALUE"""),110008.0)</f>
        <v>110008</v>
      </c>
      <c r="E3154" s="2" t="str">
        <f>IFERROR(__xludf.DUMMYFUNCTION("""COMPUTED_VALUE"""),"Male")</f>
        <v>Male</v>
      </c>
    </row>
    <row r="3155">
      <c r="A3155" s="2">
        <v>3154.0</v>
      </c>
      <c r="B3155" s="4">
        <f>IFERROR(__xludf.DUMMYFUNCTION("""COMPUTED_VALUE"""),45184.52615237269)</f>
        <v>45184.52615</v>
      </c>
      <c r="C3155" s="2" t="str">
        <f>IFERROR(__xludf.DUMMYFUNCTION("""COMPUTED_VALUE"""),"India")</f>
        <v>India</v>
      </c>
      <c r="D3155" s="2">
        <f>IFERROR(__xludf.DUMMYFUNCTION("""COMPUTED_VALUE"""),201012.0)</f>
        <v>201012</v>
      </c>
      <c r="E3155" s="2" t="str">
        <f>IFERROR(__xludf.DUMMYFUNCTION("""COMPUTED_VALUE"""),"Male")</f>
        <v>Male</v>
      </c>
    </row>
    <row r="3156">
      <c r="A3156" s="2">
        <v>3155.0</v>
      </c>
      <c r="B3156" s="4">
        <f>IFERROR(__xludf.DUMMYFUNCTION("""COMPUTED_VALUE"""),45184.553677523145)</f>
        <v>45184.55368</v>
      </c>
      <c r="C3156" s="2" t="str">
        <f>IFERROR(__xludf.DUMMYFUNCTION("""COMPUTED_VALUE"""),"India")</f>
        <v>India</v>
      </c>
      <c r="D3156" s="2">
        <f>IFERROR(__xludf.DUMMYFUNCTION("""COMPUTED_VALUE"""),412803.0)</f>
        <v>412803</v>
      </c>
      <c r="E3156" s="2" t="str">
        <f>IFERROR(__xludf.DUMMYFUNCTION("""COMPUTED_VALUE"""),"Female")</f>
        <v>Female</v>
      </c>
    </row>
    <row r="3157">
      <c r="A3157" s="2">
        <v>3156.0</v>
      </c>
      <c r="B3157" s="4">
        <f>IFERROR(__xludf.DUMMYFUNCTION("""COMPUTED_VALUE"""),45184.610644733795)</f>
        <v>45184.61064</v>
      </c>
      <c r="C3157" s="2" t="str">
        <f>IFERROR(__xludf.DUMMYFUNCTION("""COMPUTED_VALUE"""),"India")</f>
        <v>India</v>
      </c>
      <c r="D3157" s="2">
        <f>IFERROR(__xludf.DUMMYFUNCTION("""COMPUTED_VALUE"""),110078.0)</f>
        <v>110078</v>
      </c>
      <c r="E3157" s="2" t="str">
        <f>IFERROR(__xludf.DUMMYFUNCTION("""COMPUTED_VALUE"""),"Male")</f>
        <v>Male</v>
      </c>
    </row>
    <row r="3158">
      <c r="A3158" s="2">
        <v>3157.0</v>
      </c>
      <c r="B3158" s="4">
        <f>IFERROR(__xludf.DUMMYFUNCTION("""COMPUTED_VALUE"""),45184.65461179398)</f>
        <v>45184.65461</v>
      </c>
      <c r="C3158" s="2" t="str">
        <f>IFERROR(__xludf.DUMMYFUNCTION("""COMPUTED_VALUE"""),"India")</f>
        <v>India</v>
      </c>
      <c r="D3158" s="2">
        <f>IFERROR(__xludf.DUMMYFUNCTION("""COMPUTED_VALUE"""),110077.0)</f>
        <v>110077</v>
      </c>
      <c r="E3158" s="2" t="str">
        <f>IFERROR(__xludf.DUMMYFUNCTION("""COMPUTED_VALUE"""),"Male")</f>
        <v>Male</v>
      </c>
    </row>
    <row r="3159">
      <c r="A3159" s="2">
        <v>3158.0</v>
      </c>
      <c r="B3159" s="4">
        <f>IFERROR(__xludf.DUMMYFUNCTION("""COMPUTED_VALUE"""),45184.6672025)</f>
        <v>45184.6672</v>
      </c>
      <c r="C3159" s="2" t="str">
        <f>IFERROR(__xludf.DUMMYFUNCTION("""COMPUTED_VALUE"""),"India")</f>
        <v>India</v>
      </c>
      <c r="D3159" s="2">
        <f>IFERROR(__xludf.DUMMYFUNCTION("""COMPUTED_VALUE"""),110018.0)</f>
        <v>110018</v>
      </c>
      <c r="E3159" s="2" t="str">
        <f>IFERROR(__xludf.DUMMYFUNCTION("""COMPUTED_VALUE"""),"Female")</f>
        <v>Female</v>
      </c>
    </row>
    <row r="3160">
      <c r="A3160" s="2">
        <v>3159.0</v>
      </c>
      <c r="B3160" s="4">
        <f>IFERROR(__xludf.DUMMYFUNCTION("""COMPUTED_VALUE"""),45184.759333773145)</f>
        <v>45184.75933</v>
      </c>
      <c r="C3160" s="2" t="str">
        <f>IFERROR(__xludf.DUMMYFUNCTION("""COMPUTED_VALUE"""),"India")</f>
        <v>India</v>
      </c>
      <c r="D3160" s="2">
        <f>IFERROR(__xludf.DUMMYFUNCTION("""COMPUTED_VALUE"""),201014.0)</f>
        <v>201014</v>
      </c>
      <c r="E3160" s="2" t="str">
        <f>IFERROR(__xludf.DUMMYFUNCTION("""COMPUTED_VALUE"""),"Male")</f>
        <v>Male</v>
      </c>
    </row>
    <row r="3161">
      <c r="A3161" s="2">
        <v>3160.0</v>
      </c>
      <c r="B3161" s="4">
        <f>IFERROR(__xludf.DUMMYFUNCTION("""COMPUTED_VALUE"""),45184.78159543981)</f>
        <v>45184.7816</v>
      </c>
      <c r="C3161" s="2" t="str">
        <f>IFERROR(__xludf.DUMMYFUNCTION("""COMPUTED_VALUE"""),"India")</f>
        <v>India</v>
      </c>
      <c r="D3161" s="2">
        <f>IFERROR(__xludf.DUMMYFUNCTION("""COMPUTED_VALUE"""),110008.0)</f>
        <v>110008</v>
      </c>
      <c r="E3161" s="2" t="str">
        <f>IFERROR(__xludf.DUMMYFUNCTION("""COMPUTED_VALUE"""),"Male")</f>
        <v>Male</v>
      </c>
    </row>
    <row r="3162">
      <c r="A3162" s="2">
        <v>3161.0</v>
      </c>
      <c r="B3162" s="4">
        <f>IFERROR(__xludf.DUMMYFUNCTION("""COMPUTED_VALUE"""),45184.819417928244)</f>
        <v>45184.81942</v>
      </c>
      <c r="C3162" s="2" t="str">
        <f>IFERROR(__xludf.DUMMYFUNCTION("""COMPUTED_VALUE"""),"India")</f>
        <v>India</v>
      </c>
      <c r="D3162" s="2">
        <f>IFERROR(__xludf.DUMMYFUNCTION("""COMPUTED_VALUE"""),201308.0)</f>
        <v>201308</v>
      </c>
      <c r="E3162" s="2" t="str">
        <f>IFERROR(__xludf.DUMMYFUNCTION("""COMPUTED_VALUE"""),"Male")</f>
        <v>Male</v>
      </c>
    </row>
    <row r="3163">
      <c r="A3163" s="2">
        <v>3162.0</v>
      </c>
      <c r="B3163" s="4">
        <f>IFERROR(__xludf.DUMMYFUNCTION("""COMPUTED_VALUE"""),45184.861640682866)</f>
        <v>45184.86164</v>
      </c>
      <c r="C3163" s="2" t="str">
        <f>IFERROR(__xludf.DUMMYFUNCTION("""COMPUTED_VALUE"""),"India")</f>
        <v>India</v>
      </c>
      <c r="D3163" s="2">
        <f>IFERROR(__xludf.DUMMYFUNCTION("""COMPUTED_VALUE"""),110019.0)</f>
        <v>110019</v>
      </c>
      <c r="E3163" s="2" t="str">
        <f>IFERROR(__xludf.DUMMYFUNCTION("""COMPUTED_VALUE"""),"Male")</f>
        <v>Male</v>
      </c>
    </row>
    <row r="3164">
      <c r="A3164" s="2">
        <v>3163.0</v>
      </c>
      <c r="B3164" s="4">
        <f>IFERROR(__xludf.DUMMYFUNCTION("""COMPUTED_VALUE"""),45184.92156857639)</f>
        <v>45184.92157</v>
      </c>
      <c r="C3164" s="2" t="str">
        <f>IFERROR(__xludf.DUMMYFUNCTION("""COMPUTED_VALUE"""),"India")</f>
        <v>India</v>
      </c>
      <c r="D3164" s="2">
        <f>IFERROR(__xludf.DUMMYFUNCTION("""COMPUTED_VALUE"""),637101.0)</f>
        <v>637101</v>
      </c>
      <c r="E3164" s="2" t="str">
        <f>IFERROR(__xludf.DUMMYFUNCTION("""COMPUTED_VALUE"""),"Male")</f>
        <v>Male</v>
      </c>
    </row>
    <row r="3165">
      <c r="A3165" s="2">
        <v>3164.0</v>
      </c>
      <c r="B3165" s="4">
        <f>IFERROR(__xludf.DUMMYFUNCTION("""COMPUTED_VALUE"""),45185.01378900463)</f>
        <v>45185.01379</v>
      </c>
      <c r="C3165" s="2" t="str">
        <f>IFERROR(__xludf.DUMMYFUNCTION("""COMPUTED_VALUE"""),"India")</f>
        <v>India</v>
      </c>
      <c r="D3165" s="2">
        <f>IFERROR(__xludf.DUMMYFUNCTION("""COMPUTED_VALUE"""),110025.0)</f>
        <v>110025</v>
      </c>
      <c r="E3165" s="2" t="str">
        <f>IFERROR(__xludf.DUMMYFUNCTION("""COMPUTED_VALUE"""),"Female")</f>
        <v>Female</v>
      </c>
    </row>
    <row r="3166">
      <c r="A3166" s="2">
        <v>3165.0</v>
      </c>
      <c r="B3166" s="4">
        <f>IFERROR(__xludf.DUMMYFUNCTION("""COMPUTED_VALUE"""),45185.34981004629)</f>
        <v>45185.34981</v>
      </c>
      <c r="C3166" s="2" t="str">
        <f>IFERROR(__xludf.DUMMYFUNCTION("""COMPUTED_VALUE"""),"India")</f>
        <v>India</v>
      </c>
      <c r="D3166" s="2">
        <f>IFERROR(__xludf.DUMMYFUNCTION("""COMPUTED_VALUE"""),400022.0)</f>
        <v>400022</v>
      </c>
      <c r="E3166" s="2" t="str">
        <f>IFERROR(__xludf.DUMMYFUNCTION("""COMPUTED_VALUE"""),"Male")</f>
        <v>Male</v>
      </c>
    </row>
    <row r="3167">
      <c r="A3167" s="2">
        <v>3166.0</v>
      </c>
      <c r="B3167" s="4">
        <f>IFERROR(__xludf.DUMMYFUNCTION("""COMPUTED_VALUE"""),45185.35684140046)</f>
        <v>45185.35684</v>
      </c>
      <c r="C3167" s="2" t="str">
        <f>IFERROR(__xludf.DUMMYFUNCTION("""COMPUTED_VALUE"""),"India")</f>
        <v>India</v>
      </c>
      <c r="D3167" s="2">
        <f>IFERROR(__xludf.DUMMYFUNCTION("""COMPUTED_VALUE"""),110049.0)</f>
        <v>110049</v>
      </c>
      <c r="E3167" s="2" t="str">
        <f>IFERROR(__xludf.DUMMYFUNCTION("""COMPUTED_VALUE"""),"Male")</f>
        <v>Male</v>
      </c>
    </row>
    <row r="3168">
      <c r="A3168" s="2">
        <v>3167.0</v>
      </c>
      <c r="B3168" s="4">
        <f>IFERROR(__xludf.DUMMYFUNCTION("""COMPUTED_VALUE"""),45185.65945152778)</f>
        <v>45185.65945</v>
      </c>
      <c r="C3168" s="2" t="str">
        <f>IFERROR(__xludf.DUMMYFUNCTION("""COMPUTED_VALUE"""),"India")</f>
        <v>India</v>
      </c>
      <c r="D3168" s="2">
        <f>IFERROR(__xludf.DUMMYFUNCTION("""COMPUTED_VALUE"""),228155.0)</f>
        <v>228155</v>
      </c>
      <c r="E3168" s="2" t="str">
        <f>IFERROR(__xludf.DUMMYFUNCTION("""COMPUTED_VALUE"""),"Male")</f>
        <v>Male</v>
      </c>
    </row>
    <row r="3169">
      <c r="A3169" s="2">
        <v>3168.0</v>
      </c>
      <c r="B3169" s="4">
        <f>IFERROR(__xludf.DUMMYFUNCTION("""COMPUTED_VALUE"""),45186.48284300925)</f>
        <v>45186.48284</v>
      </c>
      <c r="C3169" s="2" t="str">
        <f>IFERROR(__xludf.DUMMYFUNCTION("""COMPUTED_VALUE"""),"Pakistan")</f>
        <v>Pakistan</v>
      </c>
      <c r="D3169" s="2">
        <f>IFERROR(__xludf.DUMMYFUNCTION("""COMPUTED_VALUE"""),47010.0)</f>
        <v>47010</v>
      </c>
      <c r="E3169" s="2" t="str">
        <f>IFERROR(__xludf.DUMMYFUNCTION("""COMPUTED_VALUE"""),"Male")</f>
        <v>Male</v>
      </c>
    </row>
    <row r="3170">
      <c r="A3170" s="2">
        <v>3169.0</v>
      </c>
      <c r="B3170" s="4">
        <f>IFERROR(__xludf.DUMMYFUNCTION("""COMPUTED_VALUE"""),45186.52561938657)</f>
        <v>45186.52562</v>
      </c>
      <c r="C3170" s="2" t="str">
        <f>IFERROR(__xludf.DUMMYFUNCTION("""COMPUTED_VALUE"""),"India")</f>
        <v>India</v>
      </c>
      <c r="D3170" s="2">
        <f>IFERROR(__xludf.DUMMYFUNCTION("""COMPUTED_VALUE"""),421306.0)</f>
        <v>421306</v>
      </c>
      <c r="E3170" s="2" t="str">
        <f>IFERROR(__xludf.DUMMYFUNCTION("""COMPUTED_VALUE"""),"Male")</f>
        <v>Male</v>
      </c>
    </row>
    <row r="3171">
      <c r="A3171" s="2">
        <v>3170.0</v>
      </c>
      <c r="B3171" s="4">
        <f>IFERROR(__xludf.DUMMYFUNCTION("""COMPUTED_VALUE"""),45186.58647311343)</f>
        <v>45186.58647</v>
      </c>
      <c r="C3171" s="2" t="str">
        <f>IFERROR(__xludf.DUMMYFUNCTION("""COMPUTED_VALUE"""),"India")</f>
        <v>India</v>
      </c>
      <c r="D3171" s="2">
        <f>IFERROR(__xludf.DUMMYFUNCTION("""COMPUTED_VALUE"""),211008.0)</f>
        <v>211008</v>
      </c>
      <c r="E3171" s="2" t="str">
        <f>IFERROR(__xludf.DUMMYFUNCTION("""COMPUTED_VALUE"""),"Male")</f>
        <v>Male</v>
      </c>
    </row>
    <row r="3172">
      <c r="A3172" s="2">
        <v>3171.0</v>
      </c>
      <c r="B3172" s="4">
        <f>IFERROR(__xludf.DUMMYFUNCTION("""COMPUTED_VALUE"""),45186.628711446756)</f>
        <v>45186.62871</v>
      </c>
      <c r="C3172" s="2" t="str">
        <f>IFERROR(__xludf.DUMMYFUNCTION("""COMPUTED_VALUE"""),"India")</f>
        <v>India</v>
      </c>
      <c r="D3172" s="2">
        <f>IFERROR(__xludf.DUMMYFUNCTION("""COMPUTED_VALUE"""),713323.0)</f>
        <v>713323</v>
      </c>
      <c r="E3172" s="2" t="str">
        <f>IFERROR(__xludf.DUMMYFUNCTION("""COMPUTED_VALUE"""),"Male")</f>
        <v>Male</v>
      </c>
    </row>
    <row r="3173">
      <c r="A3173" s="2">
        <v>3172.0</v>
      </c>
      <c r="B3173" s="4">
        <f>IFERROR(__xludf.DUMMYFUNCTION("""COMPUTED_VALUE"""),45186.86971774306)</f>
        <v>45186.86972</v>
      </c>
      <c r="C3173" s="2" t="str">
        <f>IFERROR(__xludf.DUMMYFUNCTION("""COMPUTED_VALUE"""),"India")</f>
        <v>India</v>
      </c>
      <c r="D3173" s="2">
        <f>IFERROR(__xludf.DUMMYFUNCTION("""COMPUTED_VALUE"""),577004.0)</f>
        <v>577004</v>
      </c>
      <c r="E3173" s="2" t="str">
        <f>IFERROR(__xludf.DUMMYFUNCTION("""COMPUTED_VALUE"""),"Male")</f>
        <v>Male</v>
      </c>
    </row>
    <row r="3174">
      <c r="A3174" s="2">
        <v>3173.0</v>
      </c>
      <c r="B3174" s="4">
        <f>IFERROR(__xludf.DUMMYFUNCTION("""COMPUTED_VALUE"""),45187.01033326389)</f>
        <v>45187.01033</v>
      </c>
      <c r="C3174" s="2" t="str">
        <f>IFERROR(__xludf.DUMMYFUNCTION("""COMPUTED_VALUE"""),"Others")</f>
        <v>Others</v>
      </c>
      <c r="D3174" s="2">
        <f>IFERROR(__xludf.DUMMYFUNCTION("""COMPUTED_VALUE"""),1632.0)</f>
        <v>1632</v>
      </c>
      <c r="E3174" s="2" t="str">
        <f>IFERROR(__xludf.DUMMYFUNCTION("""COMPUTED_VALUE"""),"Female")</f>
        <v>Female</v>
      </c>
    </row>
    <row r="3175">
      <c r="A3175" s="2">
        <v>3174.0</v>
      </c>
      <c r="B3175" s="4">
        <f>IFERROR(__xludf.DUMMYFUNCTION("""COMPUTED_VALUE"""),45187.08906153935)</f>
        <v>45187.08906</v>
      </c>
      <c r="C3175" s="2" t="str">
        <f>IFERROR(__xludf.DUMMYFUNCTION("""COMPUTED_VALUE"""),"Others")</f>
        <v>Others</v>
      </c>
      <c r="D3175" s="2"/>
      <c r="E3175" s="2" t="str">
        <f>IFERROR(__xludf.DUMMYFUNCTION("""COMPUTED_VALUE"""),"Female")</f>
        <v>Female</v>
      </c>
    </row>
    <row r="3176">
      <c r="A3176" s="2">
        <v>3175.0</v>
      </c>
      <c r="B3176" s="4">
        <f>IFERROR(__xludf.DUMMYFUNCTION("""COMPUTED_VALUE"""),45187.362892349534)</f>
        <v>45187.36289</v>
      </c>
      <c r="C3176" s="2" t="str">
        <f>IFERROR(__xludf.DUMMYFUNCTION("""COMPUTED_VALUE"""),"India")</f>
        <v>India</v>
      </c>
      <c r="D3176" s="2">
        <f>IFERROR(__xludf.DUMMYFUNCTION("""COMPUTED_VALUE"""),390009.0)</f>
        <v>390009</v>
      </c>
      <c r="E3176" s="2" t="str">
        <f>IFERROR(__xludf.DUMMYFUNCTION("""COMPUTED_VALUE"""),"Female")</f>
        <v>Female</v>
      </c>
    </row>
    <row r="3177">
      <c r="A3177" s="2">
        <v>3176.0</v>
      </c>
      <c r="B3177" s="4">
        <f>IFERROR(__xludf.DUMMYFUNCTION("""COMPUTED_VALUE"""),45187.73043141204)</f>
        <v>45187.73043</v>
      </c>
      <c r="C3177" s="2" t="str">
        <f>IFERROR(__xludf.DUMMYFUNCTION("""COMPUTED_VALUE"""),"India")</f>
        <v>India</v>
      </c>
      <c r="D3177" s="2">
        <f>IFERROR(__xludf.DUMMYFUNCTION("""COMPUTED_VALUE"""),560111.0)</f>
        <v>560111</v>
      </c>
      <c r="E3177" s="2" t="str">
        <f>IFERROR(__xludf.DUMMYFUNCTION("""COMPUTED_VALUE"""),"Female")</f>
        <v>Female</v>
      </c>
    </row>
    <row r="3178">
      <c r="A3178" s="2">
        <v>3177.0</v>
      </c>
      <c r="B3178" s="4">
        <f>IFERROR(__xludf.DUMMYFUNCTION("""COMPUTED_VALUE"""),45187.873029282404)</f>
        <v>45187.87303</v>
      </c>
      <c r="C3178" s="2" t="str">
        <f>IFERROR(__xludf.DUMMYFUNCTION("""COMPUTED_VALUE"""),"India")</f>
        <v>India</v>
      </c>
      <c r="D3178" s="2">
        <f>IFERROR(__xludf.DUMMYFUNCTION("""COMPUTED_VALUE"""),560050.0)</f>
        <v>560050</v>
      </c>
      <c r="E3178" s="2" t="str">
        <f>IFERROR(__xludf.DUMMYFUNCTION("""COMPUTED_VALUE"""),"Male")</f>
        <v>Male</v>
      </c>
    </row>
    <row r="3179">
      <c r="A3179" s="2">
        <v>3178.0</v>
      </c>
      <c r="B3179" s="4">
        <f>IFERROR(__xludf.DUMMYFUNCTION("""COMPUTED_VALUE"""),45188.001502974534)</f>
        <v>45188.0015</v>
      </c>
      <c r="C3179" s="2" t="str">
        <f>IFERROR(__xludf.DUMMYFUNCTION("""COMPUTED_VALUE"""),"India")</f>
        <v>India</v>
      </c>
      <c r="D3179" s="2">
        <f>IFERROR(__xludf.DUMMYFUNCTION("""COMPUTED_VALUE"""),250611.0)</f>
        <v>250611</v>
      </c>
      <c r="E3179" s="2" t="str">
        <f>IFERROR(__xludf.DUMMYFUNCTION("""COMPUTED_VALUE"""),"Female")</f>
        <v>Female</v>
      </c>
    </row>
    <row r="3180">
      <c r="A3180" s="2">
        <v>3179.0</v>
      </c>
      <c r="B3180" s="4">
        <f>IFERROR(__xludf.DUMMYFUNCTION("""COMPUTED_VALUE"""),45188.564262141204)</f>
        <v>45188.56426</v>
      </c>
      <c r="C3180" s="2" t="str">
        <f>IFERROR(__xludf.DUMMYFUNCTION("""COMPUTED_VALUE"""),"India")</f>
        <v>India</v>
      </c>
      <c r="D3180" s="2">
        <f>IFERROR(__xludf.DUMMYFUNCTION("""COMPUTED_VALUE"""),122001.0)</f>
        <v>122001</v>
      </c>
      <c r="E3180" s="2" t="str">
        <f>IFERROR(__xludf.DUMMYFUNCTION("""COMPUTED_VALUE"""),"Male")</f>
        <v>Male</v>
      </c>
    </row>
    <row r="3181">
      <c r="A3181" s="2">
        <v>3180.0</v>
      </c>
      <c r="B3181" s="4">
        <f>IFERROR(__xludf.DUMMYFUNCTION("""COMPUTED_VALUE"""),45188.62410986111)</f>
        <v>45188.62411</v>
      </c>
      <c r="C3181" s="2" t="str">
        <f>IFERROR(__xludf.DUMMYFUNCTION("""COMPUTED_VALUE"""),"India")</f>
        <v>India</v>
      </c>
      <c r="D3181" s="2">
        <f>IFERROR(__xludf.DUMMYFUNCTION("""COMPUTED_VALUE"""),641045.0)</f>
        <v>641045</v>
      </c>
      <c r="E3181" s="2" t="str">
        <f>IFERROR(__xludf.DUMMYFUNCTION("""COMPUTED_VALUE"""),"Male")</f>
        <v>Male</v>
      </c>
    </row>
    <row r="3182">
      <c r="A3182" s="2">
        <v>3181.0</v>
      </c>
      <c r="B3182" s="4">
        <f>IFERROR(__xludf.DUMMYFUNCTION("""COMPUTED_VALUE"""),45188.93525917824)</f>
        <v>45188.93526</v>
      </c>
      <c r="C3182" s="2" t="str">
        <f>IFERROR(__xludf.DUMMYFUNCTION("""COMPUTED_VALUE"""),"India")</f>
        <v>India</v>
      </c>
      <c r="D3182" s="2">
        <f>IFERROR(__xludf.DUMMYFUNCTION("""COMPUTED_VALUE"""),247777.0)</f>
        <v>247777</v>
      </c>
      <c r="E3182" s="2" t="str">
        <f>IFERROR(__xludf.DUMMYFUNCTION("""COMPUTED_VALUE"""),"Female")</f>
        <v>Female</v>
      </c>
    </row>
    <row r="3183">
      <c r="A3183" s="2">
        <v>3182.0</v>
      </c>
      <c r="B3183" s="4">
        <f>IFERROR(__xludf.DUMMYFUNCTION("""COMPUTED_VALUE"""),45189.00126424768)</f>
        <v>45189.00126</v>
      </c>
      <c r="C3183" s="2" t="str">
        <f>IFERROR(__xludf.DUMMYFUNCTION("""COMPUTED_VALUE"""),"India")</f>
        <v>India</v>
      </c>
      <c r="D3183" s="2">
        <f>IFERROR(__xludf.DUMMYFUNCTION("""COMPUTED_VALUE"""),247777.0)</f>
        <v>247777</v>
      </c>
      <c r="E3183" s="2" t="str">
        <f>IFERROR(__xludf.DUMMYFUNCTION("""COMPUTED_VALUE"""),"Female")</f>
        <v>Female</v>
      </c>
    </row>
    <row r="3184">
      <c r="A3184" s="2">
        <v>3183.0</v>
      </c>
      <c r="B3184" s="4">
        <f>IFERROR(__xludf.DUMMYFUNCTION("""COMPUTED_VALUE"""),45189.3658154051)</f>
        <v>45189.36582</v>
      </c>
      <c r="C3184" s="2" t="str">
        <f>IFERROR(__xludf.DUMMYFUNCTION("""COMPUTED_VALUE"""),"India")</f>
        <v>India</v>
      </c>
      <c r="D3184" s="2">
        <f>IFERROR(__xludf.DUMMYFUNCTION("""COMPUTED_VALUE"""),560069.0)</f>
        <v>560069</v>
      </c>
      <c r="E3184" s="2" t="str">
        <f>IFERROR(__xludf.DUMMYFUNCTION("""COMPUTED_VALUE"""),"Male")</f>
        <v>Male</v>
      </c>
    </row>
    <row r="3185">
      <c r="A3185" s="2">
        <v>3184.0</v>
      </c>
      <c r="B3185" s="4">
        <f>IFERROR(__xludf.DUMMYFUNCTION("""COMPUTED_VALUE"""),45189.52114457176)</f>
        <v>45189.52114</v>
      </c>
      <c r="C3185" s="2" t="str">
        <f>IFERROR(__xludf.DUMMYFUNCTION("""COMPUTED_VALUE"""),"India")</f>
        <v>India</v>
      </c>
      <c r="D3185" s="2">
        <f>IFERROR(__xludf.DUMMYFUNCTION("""COMPUTED_VALUE"""),560076.0)</f>
        <v>560076</v>
      </c>
      <c r="E3185" s="2" t="str">
        <f>IFERROR(__xludf.DUMMYFUNCTION("""COMPUTED_VALUE"""),"Male")</f>
        <v>Male</v>
      </c>
    </row>
    <row r="3186">
      <c r="A3186" s="2">
        <v>3185.0</v>
      </c>
      <c r="B3186" s="4">
        <f>IFERROR(__xludf.DUMMYFUNCTION("""COMPUTED_VALUE"""),45189.69124409722)</f>
        <v>45189.69124</v>
      </c>
      <c r="C3186" s="2" t="str">
        <f>IFERROR(__xludf.DUMMYFUNCTION("""COMPUTED_VALUE"""),"India")</f>
        <v>India</v>
      </c>
      <c r="D3186" s="2">
        <f>IFERROR(__xludf.DUMMYFUNCTION("""COMPUTED_VALUE"""),834008.0)</f>
        <v>834008</v>
      </c>
      <c r="E3186" s="2" t="str">
        <f>IFERROR(__xludf.DUMMYFUNCTION("""COMPUTED_VALUE"""),"Male")</f>
        <v>Male</v>
      </c>
    </row>
    <row r="3187">
      <c r="A3187" s="2">
        <v>3186.0</v>
      </c>
      <c r="B3187" s="4">
        <f>IFERROR(__xludf.DUMMYFUNCTION("""COMPUTED_VALUE"""),45189.8683052662)</f>
        <v>45189.86831</v>
      </c>
      <c r="C3187" s="2" t="str">
        <f>IFERROR(__xludf.DUMMYFUNCTION("""COMPUTED_VALUE"""),"India")</f>
        <v>India</v>
      </c>
      <c r="D3187" s="2">
        <f>IFERROR(__xludf.DUMMYFUNCTION("""COMPUTED_VALUE"""),283203.0)</f>
        <v>283203</v>
      </c>
      <c r="E3187" s="2" t="str">
        <f>IFERROR(__xludf.DUMMYFUNCTION("""COMPUTED_VALUE"""),"Female")</f>
        <v>Female</v>
      </c>
    </row>
    <row r="3188">
      <c r="A3188" s="2">
        <v>3187.0</v>
      </c>
      <c r="B3188" s="4">
        <f>IFERROR(__xludf.DUMMYFUNCTION("""COMPUTED_VALUE"""),45189.87866833333)</f>
        <v>45189.87867</v>
      </c>
      <c r="C3188" s="2" t="str">
        <f>IFERROR(__xludf.DUMMYFUNCTION("""COMPUTED_VALUE"""),"India")</f>
        <v>India</v>
      </c>
      <c r="D3188" s="2">
        <f>IFERROR(__xludf.DUMMYFUNCTION("""COMPUTED_VALUE"""),455001.0)</f>
        <v>455001</v>
      </c>
      <c r="E3188" s="2" t="str">
        <f>IFERROR(__xludf.DUMMYFUNCTION("""COMPUTED_VALUE"""),"Male")</f>
        <v>Male</v>
      </c>
    </row>
    <row r="3189">
      <c r="A3189" s="2">
        <v>3188.0</v>
      </c>
      <c r="B3189" s="4">
        <f>IFERROR(__xludf.DUMMYFUNCTION("""COMPUTED_VALUE"""),45189.90108354166)</f>
        <v>45189.90108</v>
      </c>
      <c r="C3189" s="2" t="str">
        <f>IFERROR(__xludf.DUMMYFUNCTION("""COMPUTED_VALUE"""),"India")</f>
        <v>India</v>
      </c>
      <c r="D3189" s="2">
        <f>IFERROR(__xludf.DUMMYFUNCTION("""COMPUTED_VALUE"""),208017.0)</f>
        <v>208017</v>
      </c>
      <c r="E3189" s="2" t="str">
        <f>IFERROR(__xludf.DUMMYFUNCTION("""COMPUTED_VALUE"""),"Female")</f>
        <v>Female</v>
      </c>
    </row>
    <row r="3190">
      <c r="A3190" s="2">
        <v>3189.0</v>
      </c>
      <c r="B3190" s="4">
        <f>IFERROR(__xludf.DUMMYFUNCTION("""COMPUTED_VALUE"""),45190.550573657405)</f>
        <v>45190.55057</v>
      </c>
      <c r="C3190" s="2" t="str">
        <f>IFERROR(__xludf.DUMMYFUNCTION("""COMPUTED_VALUE"""),"India")</f>
        <v>India</v>
      </c>
      <c r="D3190" s="2">
        <f>IFERROR(__xludf.DUMMYFUNCTION("""COMPUTED_VALUE"""),250611.0)</f>
        <v>250611</v>
      </c>
      <c r="E3190" s="2" t="str">
        <f>IFERROR(__xludf.DUMMYFUNCTION("""COMPUTED_VALUE"""),"Female")</f>
        <v>Female</v>
      </c>
    </row>
    <row r="3191">
      <c r="A3191" s="2">
        <v>3190.0</v>
      </c>
      <c r="B3191" s="4">
        <f>IFERROR(__xludf.DUMMYFUNCTION("""COMPUTED_VALUE"""),45190.555439282405)</f>
        <v>45190.55544</v>
      </c>
      <c r="C3191" s="2" t="str">
        <f>IFERROR(__xludf.DUMMYFUNCTION("""COMPUTED_VALUE"""),"India")</f>
        <v>India</v>
      </c>
      <c r="D3191" s="2">
        <f>IFERROR(__xludf.DUMMYFUNCTION("""COMPUTED_VALUE"""),480001.0)</f>
        <v>480001</v>
      </c>
      <c r="E3191" s="2" t="str">
        <f>IFERROR(__xludf.DUMMYFUNCTION("""COMPUTED_VALUE"""),"Male")</f>
        <v>Male</v>
      </c>
    </row>
    <row r="3192">
      <c r="A3192" s="2">
        <v>3191.0</v>
      </c>
      <c r="B3192" s="4">
        <f>IFERROR(__xludf.DUMMYFUNCTION("""COMPUTED_VALUE"""),45190.79206944444)</f>
        <v>45190.79207</v>
      </c>
      <c r="C3192" s="2" t="str">
        <f>IFERROR(__xludf.DUMMYFUNCTION("""COMPUTED_VALUE"""),"India")</f>
        <v>India</v>
      </c>
      <c r="D3192" s="2">
        <f>IFERROR(__xludf.DUMMYFUNCTION("""COMPUTED_VALUE"""),700047.0)</f>
        <v>700047</v>
      </c>
      <c r="E3192" s="2" t="str">
        <f>IFERROR(__xludf.DUMMYFUNCTION("""COMPUTED_VALUE"""),"Female")</f>
        <v>Female</v>
      </c>
    </row>
    <row r="3193">
      <c r="A3193" s="2">
        <v>3192.0</v>
      </c>
      <c r="B3193" s="4">
        <f>IFERROR(__xludf.DUMMYFUNCTION("""COMPUTED_VALUE"""),45190.804294421294)</f>
        <v>45190.80429</v>
      </c>
      <c r="C3193" s="2" t="str">
        <f>IFERROR(__xludf.DUMMYFUNCTION("""COMPUTED_VALUE"""),"India")</f>
        <v>India</v>
      </c>
      <c r="D3193" s="2">
        <f>IFERROR(__xludf.DUMMYFUNCTION("""COMPUTED_VALUE"""),602105.0)</f>
        <v>602105</v>
      </c>
      <c r="E3193" s="2" t="str">
        <f>IFERROR(__xludf.DUMMYFUNCTION("""COMPUTED_VALUE"""),"Male")</f>
        <v>Male</v>
      </c>
    </row>
    <row r="3194">
      <c r="A3194" s="2">
        <v>3193.0</v>
      </c>
      <c r="B3194" s="4">
        <f>IFERROR(__xludf.DUMMYFUNCTION("""COMPUTED_VALUE"""),45191.07546074074)</f>
        <v>45191.07546</v>
      </c>
      <c r="C3194" s="2" t="str">
        <f>IFERROR(__xludf.DUMMYFUNCTION("""COMPUTED_VALUE"""),"India")</f>
        <v>India</v>
      </c>
      <c r="D3194" s="2">
        <f>IFERROR(__xludf.DUMMYFUNCTION("""COMPUTED_VALUE"""),700077.0)</f>
        <v>700077</v>
      </c>
      <c r="E3194" s="2" t="str">
        <f>IFERROR(__xludf.DUMMYFUNCTION("""COMPUTED_VALUE"""),"Male")</f>
        <v>Male</v>
      </c>
    </row>
    <row r="3195">
      <c r="A3195" s="2">
        <v>3194.0</v>
      </c>
      <c r="B3195" s="4">
        <f>IFERROR(__xludf.DUMMYFUNCTION("""COMPUTED_VALUE"""),45191.39969506945)</f>
        <v>45191.3997</v>
      </c>
      <c r="C3195" s="2" t="str">
        <f>IFERROR(__xludf.DUMMYFUNCTION("""COMPUTED_VALUE"""),"India")</f>
        <v>India</v>
      </c>
      <c r="D3195" s="2">
        <f>IFERROR(__xludf.DUMMYFUNCTION("""COMPUTED_VALUE"""),400095.0)</f>
        <v>400095</v>
      </c>
      <c r="E3195" s="2" t="str">
        <f>IFERROR(__xludf.DUMMYFUNCTION("""COMPUTED_VALUE"""),"Male")</f>
        <v>Male</v>
      </c>
    </row>
    <row r="3196">
      <c r="A3196" s="2">
        <v>3195.0</v>
      </c>
      <c r="B3196" s="4">
        <f>IFERROR(__xludf.DUMMYFUNCTION("""COMPUTED_VALUE"""),45193.02637033565)</f>
        <v>45193.02637</v>
      </c>
      <c r="C3196" s="2" t="str">
        <f>IFERROR(__xludf.DUMMYFUNCTION("""COMPUTED_VALUE"""),"India")</f>
        <v>India</v>
      </c>
      <c r="D3196" s="2">
        <f>IFERROR(__xludf.DUMMYFUNCTION("""COMPUTED_VALUE"""),251001.0)</f>
        <v>251001</v>
      </c>
      <c r="E3196" s="2" t="str">
        <f>IFERROR(__xludf.DUMMYFUNCTION("""COMPUTED_VALUE"""),"Male")</f>
        <v>Male</v>
      </c>
    </row>
    <row r="3197">
      <c r="A3197" s="2">
        <v>3196.0</v>
      </c>
      <c r="B3197" s="4">
        <f>IFERROR(__xludf.DUMMYFUNCTION("""COMPUTED_VALUE"""),45193.031418900464)</f>
        <v>45193.03142</v>
      </c>
      <c r="C3197" s="2" t="str">
        <f>IFERROR(__xludf.DUMMYFUNCTION("""COMPUTED_VALUE"""),"India")</f>
        <v>India</v>
      </c>
      <c r="D3197" s="2">
        <f>IFERROR(__xludf.DUMMYFUNCTION("""COMPUTED_VALUE"""),482001.0)</f>
        <v>482001</v>
      </c>
      <c r="E3197" s="2" t="str">
        <f>IFERROR(__xludf.DUMMYFUNCTION("""COMPUTED_VALUE"""),"Male")</f>
        <v>Male</v>
      </c>
    </row>
    <row r="3198">
      <c r="A3198" s="2">
        <v>3197.0</v>
      </c>
      <c r="B3198" s="4">
        <f>IFERROR(__xludf.DUMMYFUNCTION("""COMPUTED_VALUE"""),45194.548630254634)</f>
        <v>45194.54863</v>
      </c>
      <c r="C3198" s="2" t="str">
        <f>IFERROR(__xludf.DUMMYFUNCTION("""COMPUTED_VALUE"""),"India")</f>
        <v>India</v>
      </c>
      <c r="D3198" s="2">
        <f>IFERROR(__xludf.DUMMYFUNCTION("""COMPUTED_VALUE"""),422201.0)</f>
        <v>422201</v>
      </c>
      <c r="E3198" s="2" t="str">
        <f>IFERROR(__xludf.DUMMYFUNCTION("""COMPUTED_VALUE"""),"Male")</f>
        <v>Male</v>
      </c>
    </row>
    <row r="3199">
      <c r="A3199" s="2">
        <v>3198.0</v>
      </c>
      <c r="B3199" s="4">
        <f>IFERROR(__xludf.DUMMYFUNCTION("""COMPUTED_VALUE"""),45194.55810745371)</f>
        <v>45194.55811</v>
      </c>
      <c r="C3199" s="2" t="str">
        <f>IFERROR(__xludf.DUMMYFUNCTION("""COMPUTED_VALUE"""),"India")</f>
        <v>India</v>
      </c>
      <c r="D3199" s="2">
        <f>IFERROR(__xludf.DUMMYFUNCTION("""COMPUTED_VALUE"""),422108.0)</f>
        <v>422108</v>
      </c>
      <c r="E3199" s="2" t="str">
        <f>IFERROR(__xludf.DUMMYFUNCTION("""COMPUTED_VALUE"""),"Male")</f>
        <v>Male</v>
      </c>
    </row>
    <row r="3200">
      <c r="A3200" s="2">
        <v>3199.0</v>
      </c>
      <c r="B3200" s="4">
        <f>IFERROR(__xludf.DUMMYFUNCTION("""COMPUTED_VALUE"""),45194.58910418982)</f>
        <v>45194.5891</v>
      </c>
      <c r="C3200" s="2" t="str">
        <f>IFERROR(__xludf.DUMMYFUNCTION("""COMPUTED_VALUE"""),"India")</f>
        <v>India</v>
      </c>
      <c r="D3200" s="2">
        <f>IFERROR(__xludf.DUMMYFUNCTION("""COMPUTED_VALUE"""),411057.0)</f>
        <v>411057</v>
      </c>
      <c r="E3200" s="2" t="str">
        <f>IFERROR(__xludf.DUMMYFUNCTION("""COMPUTED_VALUE"""),"Male")</f>
        <v>Male</v>
      </c>
    </row>
    <row r="3201">
      <c r="A3201" s="2">
        <v>3200.0</v>
      </c>
      <c r="B3201" s="4">
        <f>IFERROR(__xludf.DUMMYFUNCTION("""COMPUTED_VALUE"""),45194.70376615741)</f>
        <v>45194.70377</v>
      </c>
      <c r="C3201" s="2" t="str">
        <f>IFERROR(__xludf.DUMMYFUNCTION("""COMPUTED_VALUE"""),"India")</f>
        <v>India</v>
      </c>
      <c r="D3201" s="2">
        <f>IFERROR(__xludf.DUMMYFUNCTION("""COMPUTED_VALUE"""),411014.0)</f>
        <v>411014</v>
      </c>
      <c r="E3201" s="2" t="str">
        <f>IFERROR(__xludf.DUMMYFUNCTION("""COMPUTED_VALUE"""),"Female")</f>
        <v>Female</v>
      </c>
    </row>
    <row r="3202">
      <c r="A3202" s="2">
        <v>3201.0</v>
      </c>
      <c r="B3202" s="4">
        <f>IFERROR(__xludf.DUMMYFUNCTION("""COMPUTED_VALUE"""),45194.831111018524)</f>
        <v>45194.83111</v>
      </c>
      <c r="C3202" s="2" t="str">
        <f>IFERROR(__xludf.DUMMYFUNCTION("""COMPUTED_VALUE"""),"India")</f>
        <v>India</v>
      </c>
      <c r="D3202" s="2">
        <f>IFERROR(__xludf.DUMMYFUNCTION("""COMPUTED_VALUE"""),793001.0)</f>
        <v>793001</v>
      </c>
      <c r="E3202" s="2" t="str">
        <f>IFERROR(__xludf.DUMMYFUNCTION("""COMPUTED_VALUE"""),"Male")</f>
        <v>Male</v>
      </c>
    </row>
    <row r="3203">
      <c r="A3203" s="2">
        <v>3202.0</v>
      </c>
      <c r="B3203" s="4">
        <f>IFERROR(__xludf.DUMMYFUNCTION("""COMPUTED_VALUE"""),45194.856490439815)</f>
        <v>45194.85649</v>
      </c>
      <c r="C3203" s="2" t="str">
        <f>IFERROR(__xludf.DUMMYFUNCTION("""COMPUTED_VALUE"""),"India")</f>
        <v>India</v>
      </c>
      <c r="D3203" s="2">
        <f>IFERROR(__xludf.DUMMYFUNCTION("""COMPUTED_VALUE"""),500032.0)</f>
        <v>500032</v>
      </c>
      <c r="E3203" s="2" t="str">
        <f>IFERROR(__xludf.DUMMYFUNCTION("""COMPUTED_VALUE"""),"Male")</f>
        <v>Male</v>
      </c>
    </row>
    <row r="3204">
      <c r="A3204" s="2">
        <v>3203.0</v>
      </c>
      <c r="B3204" s="4">
        <f>IFERROR(__xludf.DUMMYFUNCTION("""COMPUTED_VALUE"""),45194.98543619213)</f>
        <v>45194.98544</v>
      </c>
      <c r="C3204" s="2" t="str">
        <f>IFERROR(__xludf.DUMMYFUNCTION("""COMPUTED_VALUE"""),"India")</f>
        <v>India</v>
      </c>
      <c r="D3204" s="2">
        <f>IFERROR(__xludf.DUMMYFUNCTION("""COMPUTED_VALUE"""),422101.0)</f>
        <v>422101</v>
      </c>
      <c r="E3204" s="2" t="str">
        <f>IFERROR(__xludf.DUMMYFUNCTION("""COMPUTED_VALUE"""),"Female")</f>
        <v>Female</v>
      </c>
    </row>
    <row r="3205">
      <c r="A3205" s="2">
        <v>3204.0</v>
      </c>
      <c r="B3205" s="4">
        <f>IFERROR(__xludf.DUMMYFUNCTION("""COMPUTED_VALUE"""),45194.99606253472)</f>
        <v>45194.99606</v>
      </c>
      <c r="C3205" s="2" t="str">
        <f>IFERROR(__xludf.DUMMYFUNCTION("""COMPUTED_VALUE"""),"India")</f>
        <v>India</v>
      </c>
      <c r="D3205" s="2">
        <f>IFERROR(__xludf.DUMMYFUNCTION("""COMPUTED_VALUE"""),700123.0)</f>
        <v>700123</v>
      </c>
      <c r="E3205" s="2" t="str">
        <f>IFERROR(__xludf.DUMMYFUNCTION("""COMPUTED_VALUE"""),"Female")</f>
        <v>Female</v>
      </c>
    </row>
    <row r="3206">
      <c r="A3206" s="2">
        <v>3205.0</v>
      </c>
      <c r="B3206" s="4">
        <f>IFERROR(__xludf.DUMMYFUNCTION("""COMPUTED_VALUE"""),45195.00170855324)</f>
        <v>45195.00171</v>
      </c>
      <c r="C3206" s="2" t="str">
        <f>IFERROR(__xludf.DUMMYFUNCTION("""COMPUTED_VALUE"""),"India")</f>
        <v>India</v>
      </c>
      <c r="D3206" s="2">
        <f>IFERROR(__xludf.DUMMYFUNCTION("""COMPUTED_VALUE"""),422201.0)</f>
        <v>422201</v>
      </c>
      <c r="E3206" s="2" t="str">
        <f>IFERROR(__xludf.DUMMYFUNCTION("""COMPUTED_VALUE"""),"Male")</f>
        <v>Male</v>
      </c>
    </row>
    <row r="3207">
      <c r="A3207" s="2">
        <v>3206.0</v>
      </c>
      <c r="B3207" s="4">
        <f>IFERROR(__xludf.DUMMYFUNCTION("""COMPUTED_VALUE"""),45195.00634723379)</f>
        <v>45195.00635</v>
      </c>
      <c r="C3207" s="2" t="str">
        <f>IFERROR(__xludf.DUMMYFUNCTION("""COMPUTED_VALUE"""),"India")</f>
        <v>India</v>
      </c>
      <c r="D3207" s="2">
        <f>IFERROR(__xludf.DUMMYFUNCTION("""COMPUTED_VALUE"""),423601.0)</f>
        <v>423601</v>
      </c>
      <c r="E3207" s="2" t="str">
        <f>IFERROR(__xludf.DUMMYFUNCTION("""COMPUTED_VALUE"""),"Male")</f>
        <v>Male</v>
      </c>
    </row>
    <row r="3208">
      <c r="A3208" s="2">
        <v>3207.0</v>
      </c>
      <c r="B3208" s="4">
        <f>IFERROR(__xludf.DUMMYFUNCTION("""COMPUTED_VALUE"""),45195.24993174768)</f>
        <v>45195.24993</v>
      </c>
      <c r="C3208" s="2" t="str">
        <f>IFERROR(__xludf.DUMMYFUNCTION("""COMPUTED_VALUE"""),"India")</f>
        <v>India</v>
      </c>
      <c r="D3208" s="2">
        <f>IFERROR(__xludf.DUMMYFUNCTION("""COMPUTED_VALUE"""),414302.0)</f>
        <v>414302</v>
      </c>
      <c r="E3208" s="2" t="str">
        <f>IFERROR(__xludf.DUMMYFUNCTION("""COMPUTED_VALUE"""),"Male")</f>
        <v>Male</v>
      </c>
    </row>
    <row r="3209">
      <c r="A3209" s="2">
        <v>3208.0</v>
      </c>
      <c r="B3209" s="4">
        <f>IFERROR(__xludf.DUMMYFUNCTION("""COMPUTED_VALUE"""),45195.46242046296)</f>
        <v>45195.46242</v>
      </c>
      <c r="C3209" s="2" t="str">
        <f>IFERROR(__xludf.DUMMYFUNCTION("""COMPUTED_VALUE"""),"India")</f>
        <v>India</v>
      </c>
      <c r="D3209" s="2">
        <f>IFERROR(__xludf.DUMMYFUNCTION("""COMPUTED_VALUE"""),632406.0)</f>
        <v>632406</v>
      </c>
      <c r="E3209" s="2" t="str">
        <f>IFERROR(__xludf.DUMMYFUNCTION("""COMPUTED_VALUE"""),"Female")</f>
        <v>Female</v>
      </c>
    </row>
    <row r="3210">
      <c r="A3210" s="2">
        <v>3209.0</v>
      </c>
      <c r="B3210" s="4">
        <f>IFERROR(__xludf.DUMMYFUNCTION("""COMPUTED_VALUE"""),45195.48178211805)</f>
        <v>45195.48178</v>
      </c>
      <c r="C3210" s="2" t="str">
        <f>IFERROR(__xludf.DUMMYFUNCTION("""COMPUTED_VALUE"""),"India")</f>
        <v>India</v>
      </c>
      <c r="D3210" s="2">
        <f>IFERROR(__xludf.DUMMYFUNCTION("""COMPUTED_VALUE"""),422401.0)</f>
        <v>422401</v>
      </c>
      <c r="E3210" s="2" t="str">
        <f>IFERROR(__xludf.DUMMYFUNCTION("""COMPUTED_VALUE"""),"Male")</f>
        <v>Male</v>
      </c>
    </row>
    <row r="3211">
      <c r="A3211" s="2">
        <v>3210.0</v>
      </c>
      <c r="B3211" s="4">
        <f>IFERROR(__xludf.DUMMYFUNCTION("""COMPUTED_VALUE"""),45195.54228899305)</f>
        <v>45195.54229</v>
      </c>
      <c r="C3211" s="2" t="str">
        <f>IFERROR(__xludf.DUMMYFUNCTION("""COMPUTED_VALUE"""),"India")</f>
        <v>India</v>
      </c>
      <c r="D3211" s="2">
        <f>IFERROR(__xludf.DUMMYFUNCTION("""COMPUTED_VALUE"""),639118.0)</f>
        <v>639118</v>
      </c>
      <c r="E3211" s="2" t="str">
        <f>IFERROR(__xludf.DUMMYFUNCTION("""COMPUTED_VALUE"""),"Female")</f>
        <v>Female</v>
      </c>
    </row>
    <row r="3212">
      <c r="A3212" s="2">
        <v>3211.0</v>
      </c>
      <c r="B3212" s="4">
        <f>IFERROR(__xludf.DUMMYFUNCTION("""COMPUTED_VALUE"""),45195.566336550924)</f>
        <v>45195.56634</v>
      </c>
      <c r="C3212" s="2" t="str">
        <f>IFERROR(__xludf.DUMMYFUNCTION("""COMPUTED_VALUE"""),"India")</f>
        <v>India</v>
      </c>
      <c r="D3212" s="2">
        <f>IFERROR(__xludf.DUMMYFUNCTION("""COMPUTED_VALUE"""),600059.0)</f>
        <v>600059</v>
      </c>
      <c r="E3212" s="2" t="str">
        <f>IFERROR(__xludf.DUMMYFUNCTION("""COMPUTED_VALUE"""),"Female")</f>
        <v>Female</v>
      </c>
    </row>
    <row r="3213">
      <c r="A3213" s="2">
        <v>3212.0</v>
      </c>
      <c r="B3213" s="4">
        <f>IFERROR(__xludf.DUMMYFUNCTION("""COMPUTED_VALUE"""),45195.64136277778)</f>
        <v>45195.64136</v>
      </c>
      <c r="C3213" s="2" t="str">
        <f>IFERROR(__xludf.DUMMYFUNCTION("""COMPUTED_VALUE"""),"India")</f>
        <v>India</v>
      </c>
      <c r="D3213" s="2">
        <f>IFERROR(__xludf.DUMMYFUNCTION("""COMPUTED_VALUE"""),462022.0)</f>
        <v>462022</v>
      </c>
      <c r="E3213" s="2" t="str">
        <f>IFERROR(__xludf.DUMMYFUNCTION("""COMPUTED_VALUE"""),"Male")</f>
        <v>Male</v>
      </c>
    </row>
    <row r="3214">
      <c r="A3214" s="2">
        <v>3213.0</v>
      </c>
      <c r="B3214" s="4">
        <f>IFERROR(__xludf.DUMMYFUNCTION("""COMPUTED_VALUE"""),45195.65960078704)</f>
        <v>45195.6596</v>
      </c>
      <c r="C3214" s="2" t="str">
        <f>IFERROR(__xludf.DUMMYFUNCTION("""COMPUTED_VALUE"""),"India")</f>
        <v>India</v>
      </c>
      <c r="D3214" s="2">
        <f>IFERROR(__xludf.DUMMYFUNCTION("""COMPUTED_VALUE"""),400101.0)</f>
        <v>400101</v>
      </c>
      <c r="E3214" s="2" t="str">
        <f>IFERROR(__xludf.DUMMYFUNCTION("""COMPUTED_VALUE"""),"Male")</f>
        <v>Male</v>
      </c>
    </row>
    <row r="3215">
      <c r="A3215" s="2">
        <v>3214.0</v>
      </c>
      <c r="B3215" s="4">
        <f>IFERROR(__xludf.DUMMYFUNCTION("""COMPUTED_VALUE"""),45195.706249386574)</f>
        <v>45195.70625</v>
      </c>
      <c r="C3215" s="2" t="str">
        <f>IFERROR(__xludf.DUMMYFUNCTION("""COMPUTED_VALUE"""),"India")</f>
        <v>India</v>
      </c>
      <c r="D3215" s="2">
        <f>IFERROR(__xludf.DUMMYFUNCTION("""COMPUTED_VALUE"""),517325.0)</f>
        <v>517325</v>
      </c>
      <c r="E3215" s="2" t="str">
        <f>IFERROR(__xludf.DUMMYFUNCTION("""COMPUTED_VALUE"""),"Female")</f>
        <v>Female</v>
      </c>
    </row>
    <row r="3216">
      <c r="A3216" s="2">
        <v>3215.0</v>
      </c>
      <c r="B3216" s="4">
        <f>IFERROR(__xludf.DUMMYFUNCTION("""COMPUTED_VALUE"""),45195.72745878472)</f>
        <v>45195.72746</v>
      </c>
      <c r="C3216" s="2" t="str">
        <f>IFERROR(__xludf.DUMMYFUNCTION("""COMPUTED_VALUE"""),"India")</f>
        <v>India</v>
      </c>
      <c r="D3216" s="2">
        <f>IFERROR(__xludf.DUMMYFUNCTION("""COMPUTED_VALUE"""),395001.0)</f>
        <v>395001</v>
      </c>
      <c r="E3216" s="2" t="str">
        <f>IFERROR(__xludf.DUMMYFUNCTION("""COMPUTED_VALUE"""),"Female")</f>
        <v>Female</v>
      </c>
    </row>
    <row r="3217">
      <c r="A3217" s="2">
        <v>3216.0</v>
      </c>
      <c r="B3217" s="4">
        <f>IFERROR(__xludf.DUMMYFUNCTION("""COMPUTED_VALUE"""),45195.74402747685)</f>
        <v>45195.74403</v>
      </c>
      <c r="C3217" s="2" t="str">
        <f>IFERROR(__xludf.DUMMYFUNCTION("""COMPUTED_VALUE"""),"India")</f>
        <v>India</v>
      </c>
      <c r="D3217" s="2">
        <f>IFERROR(__xludf.DUMMYFUNCTION("""COMPUTED_VALUE"""),600041.0)</f>
        <v>600041</v>
      </c>
      <c r="E3217" s="2" t="str">
        <f>IFERROR(__xludf.DUMMYFUNCTION("""COMPUTED_VALUE"""),"Male")</f>
        <v>Male</v>
      </c>
    </row>
    <row r="3218">
      <c r="A3218" s="2">
        <v>3217.0</v>
      </c>
      <c r="B3218" s="4">
        <f>IFERROR(__xludf.DUMMYFUNCTION("""COMPUTED_VALUE"""),45195.800198495366)</f>
        <v>45195.8002</v>
      </c>
      <c r="C3218" s="2" t="str">
        <f>IFERROR(__xludf.DUMMYFUNCTION("""COMPUTED_VALUE"""),"India")</f>
        <v>India</v>
      </c>
      <c r="D3218" s="2">
        <f>IFERROR(__xludf.DUMMYFUNCTION("""COMPUTED_VALUE"""),641024.0)</f>
        <v>641024</v>
      </c>
      <c r="E3218" s="2" t="str">
        <f>IFERROR(__xludf.DUMMYFUNCTION("""COMPUTED_VALUE"""),"Female")</f>
        <v>Female</v>
      </c>
    </row>
    <row r="3219">
      <c r="A3219" s="2">
        <v>3218.0</v>
      </c>
      <c r="B3219" s="4">
        <f>IFERROR(__xludf.DUMMYFUNCTION("""COMPUTED_VALUE"""),45195.89068832176)</f>
        <v>45195.89069</v>
      </c>
      <c r="C3219" s="2" t="str">
        <f>IFERROR(__xludf.DUMMYFUNCTION("""COMPUTED_VALUE"""),"India")</f>
        <v>India</v>
      </c>
      <c r="D3219" s="2">
        <f>IFERROR(__xludf.DUMMYFUNCTION("""COMPUTED_VALUE"""),110095.0)</f>
        <v>110095</v>
      </c>
      <c r="E3219" s="2" t="str">
        <f>IFERROR(__xludf.DUMMYFUNCTION("""COMPUTED_VALUE"""),"Male")</f>
        <v>Male</v>
      </c>
    </row>
    <row r="3220">
      <c r="A3220" s="2">
        <v>3219.0</v>
      </c>
      <c r="B3220" s="4">
        <f>IFERROR(__xludf.DUMMYFUNCTION("""COMPUTED_VALUE"""),45195.93647357639)</f>
        <v>45195.93647</v>
      </c>
      <c r="C3220" s="2" t="str">
        <f>IFERROR(__xludf.DUMMYFUNCTION("""COMPUTED_VALUE"""),"India")</f>
        <v>India</v>
      </c>
      <c r="D3220" s="2">
        <f>IFERROR(__xludf.DUMMYFUNCTION("""COMPUTED_VALUE"""),110052.0)</f>
        <v>110052</v>
      </c>
      <c r="E3220" s="2" t="str">
        <f>IFERROR(__xludf.DUMMYFUNCTION("""COMPUTED_VALUE"""),"Female")</f>
        <v>Female</v>
      </c>
    </row>
    <row r="3221">
      <c r="A3221" s="2">
        <v>3220.0</v>
      </c>
      <c r="B3221" s="4">
        <f>IFERROR(__xludf.DUMMYFUNCTION("""COMPUTED_VALUE"""),45196.00629481481)</f>
        <v>45196.00629</v>
      </c>
      <c r="C3221" s="2" t="str">
        <f>IFERROR(__xludf.DUMMYFUNCTION("""COMPUTED_VALUE"""),"India")</f>
        <v>India</v>
      </c>
      <c r="D3221" s="2">
        <f>IFERROR(__xludf.DUMMYFUNCTION("""COMPUTED_VALUE"""),641025.0)</f>
        <v>641025</v>
      </c>
      <c r="E3221" s="2" t="str">
        <f>IFERROR(__xludf.DUMMYFUNCTION("""COMPUTED_VALUE"""),"Male")</f>
        <v>Male</v>
      </c>
    </row>
    <row r="3222">
      <c r="A3222" s="2">
        <v>3221.0</v>
      </c>
      <c r="B3222" s="4">
        <f>IFERROR(__xludf.DUMMYFUNCTION("""COMPUTED_VALUE"""),45196.287413321756)</f>
        <v>45196.28741</v>
      </c>
      <c r="C3222" s="2" t="str">
        <f>IFERROR(__xludf.DUMMYFUNCTION("""COMPUTED_VALUE"""),"India")</f>
        <v>India</v>
      </c>
      <c r="D3222" s="2">
        <f>IFERROR(__xludf.DUMMYFUNCTION("""COMPUTED_VALUE"""),641035.0)</f>
        <v>641035</v>
      </c>
      <c r="E3222" s="2" t="str">
        <f>IFERROR(__xludf.DUMMYFUNCTION("""COMPUTED_VALUE"""),"Male")</f>
        <v>Male</v>
      </c>
    </row>
    <row r="3223">
      <c r="A3223" s="2">
        <v>3222.0</v>
      </c>
      <c r="B3223" s="4">
        <f>IFERROR(__xludf.DUMMYFUNCTION("""COMPUTED_VALUE"""),45196.77873146991)</f>
        <v>45196.77873</v>
      </c>
      <c r="C3223" s="2" t="str">
        <f>IFERROR(__xludf.DUMMYFUNCTION("""COMPUTED_VALUE"""),"India")</f>
        <v>India</v>
      </c>
      <c r="D3223" s="2">
        <f>IFERROR(__xludf.DUMMYFUNCTION("""COMPUTED_VALUE"""),208014.0)</f>
        <v>208014</v>
      </c>
      <c r="E3223" s="2" t="str">
        <f>IFERROR(__xludf.DUMMYFUNCTION("""COMPUTED_VALUE"""),"Female")</f>
        <v>Female</v>
      </c>
    </row>
    <row r="3224">
      <c r="A3224" s="2">
        <v>3223.0</v>
      </c>
      <c r="B3224" s="4">
        <f>IFERROR(__xludf.DUMMYFUNCTION("""COMPUTED_VALUE"""),45196.80641221065)</f>
        <v>45196.80641</v>
      </c>
      <c r="C3224" s="2" t="str">
        <f>IFERROR(__xludf.DUMMYFUNCTION("""COMPUTED_VALUE"""),"India")</f>
        <v>India</v>
      </c>
      <c r="D3224" s="2">
        <f>IFERROR(__xludf.DUMMYFUNCTION("""COMPUTED_VALUE"""),603111.0)</f>
        <v>603111</v>
      </c>
      <c r="E3224" s="2" t="str">
        <f>IFERROR(__xludf.DUMMYFUNCTION("""COMPUTED_VALUE"""),"Male")</f>
        <v>Male</v>
      </c>
    </row>
    <row r="3225">
      <c r="A3225" s="2">
        <v>3224.0</v>
      </c>
      <c r="B3225" s="4">
        <f>IFERROR(__xludf.DUMMYFUNCTION("""COMPUTED_VALUE"""),45196.87178939815)</f>
        <v>45196.87179</v>
      </c>
      <c r="C3225" s="2" t="str">
        <f>IFERROR(__xludf.DUMMYFUNCTION("""COMPUTED_VALUE"""),"India")</f>
        <v>India</v>
      </c>
      <c r="D3225" s="2">
        <f>IFERROR(__xludf.DUMMYFUNCTION("""COMPUTED_VALUE"""),560054.0)</f>
        <v>560054</v>
      </c>
      <c r="E3225" s="2" t="str">
        <f>IFERROR(__xludf.DUMMYFUNCTION("""COMPUTED_VALUE"""),"Male")</f>
        <v>Male</v>
      </c>
    </row>
    <row r="3226">
      <c r="A3226" s="2">
        <v>3225.0</v>
      </c>
      <c r="B3226" s="4">
        <f>IFERROR(__xludf.DUMMYFUNCTION("""COMPUTED_VALUE"""),45197.4975325463)</f>
        <v>45197.49753</v>
      </c>
      <c r="C3226" s="2" t="str">
        <f>IFERROR(__xludf.DUMMYFUNCTION("""COMPUTED_VALUE"""),"India")</f>
        <v>India</v>
      </c>
      <c r="D3226" s="2">
        <f>IFERROR(__xludf.DUMMYFUNCTION("""COMPUTED_VALUE"""),500035.0)</f>
        <v>500035</v>
      </c>
      <c r="E3226" s="2" t="str">
        <f>IFERROR(__xludf.DUMMYFUNCTION("""COMPUTED_VALUE"""),"Female")</f>
        <v>Female</v>
      </c>
    </row>
    <row r="3227">
      <c r="A3227" s="2">
        <v>3226.0</v>
      </c>
      <c r="B3227" s="4">
        <f>IFERROR(__xludf.DUMMYFUNCTION("""COMPUTED_VALUE"""),45197.57451322917)</f>
        <v>45197.57451</v>
      </c>
      <c r="C3227" s="2" t="str">
        <f>IFERROR(__xludf.DUMMYFUNCTION("""COMPUTED_VALUE"""),"India")</f>
        <v>India</v>
      </c>
      <c r="D3227" s="2">
        <f>IFERROR(__xludf.DUMMYFUNCTION("""COMPUTED_VALUE"""),500038.0)</f>
        <v>500038</v>
      </c>
      <c r="E3227" s="2" t="str">
        <f>IFERROR(__xludf.DUMMYFUNCTION("""COMPUTED_VALUE"""),"Female")</f>
        <v>Female</v>
      </c>
    </row>
    <row r="3228">
      <c r="A3228" s="2">
        <v>3227.0</v>
      </c>
      <c r="B3228" s="4">
        <f>IFERROR(__xludf.DUMMYFUNCTION("""COMPUTED_VALUE"""),45198.6827396875)</f>
        <v>45198.68274</v>
      </c>
      <c r="C3228" s="2" t="str">
        <f>IFERROR(__xludf.DUMMYFUNCTION("""COMPUTED_VALUE"""),"India")</f>
        <v>India</v>
      </c>
      <c r="D3228" s="2">
        <f>IFERROR(__xludf.DUMMYFUNCTION("""COMPUTED_VALUE"""),500003.0)</f>
        <v>500003</v>
      </c>
      <c r="E3228" s="2" t="str">
        <f>IFERROR(__xludf.DUMMYFUNCTION("""COMPUTED_VALUE"""),"Female")</f>
        <v>Female</v>
      </c>
    </row>
    <row r="3229">
      <c r="A3229" s="2">
        <v>3228.0</v>
      </c>
      <c r="B3229" s="4">
        <f>IFERROR(__xludf.DUMMYFUNCTION("""COMPUTED_VALUE"""),45198.82154327546)</f>
        <v>45198.82154</v>
      </c>
      <c r="C3229" s="2" t="str">
        <f>IFERROR(__xludf.DUMMYFUNCTION("""COMPUTED_VALUE"""),"India")</f>
        <v>India</v>
      </c>
      <c r="D3229" s="2">
        <f>IFERROR(__xludf.DUMMYFUNCTION("""COMPUTED_VALUE"""),635109.0)</f>
        <v>635109</v>
      </c>
      <c r="E3229" s="2" t="str">
        <f>IFERROR(__xludf.DUMMYFUNCTION("""COMPUTED_VALUE"""),"Female")</f>
        <v>Female</v>
      </c>
    </row>
    <row r="3230">
      <c r="A3230" s="2">
        <v>3229.0</v>
      </c>
      <c r="B3230" s="4">
        <f>IFERROR(__xludf.DUMMYFUNCTION("""COMPUTED_VALUE"""),45198.8711858449)</f>
        <v>45198.87119</v>
      </c>
      <c r="C3230" s="2" t="str">
        <f>IFERROR(__xludf.DUMMYFUNCTION("""COMPUTED_VALUE"""),"India")</f>
        <v>India</v>
      </c>
      <c r="D3230" s="2">
        <f>IFERROR(__xludf.DUMMYFUNCTION("""COMPUTED_VALUE"""),508116.0)</f>
        <v>508116</v>
      </c>
      <c r="E3230" s="2" t="str">
        <f>IFERROR(__xludf.DUMMYFUNCTION("""COMPUTED_VALUE"""),"Female")</f>
        <v>Female</v>
      </c>
    </row>
    <row r="3231">
      <c r="A3231" s="2">
        <v>3230.0</v>
      </c>
      <c r="B3231" s="4">
        <f>IFERROR(__xludf.DUMMYFUNCTION("""COMPUTED_VALUE"""),45198.907566030095)</f>
        <v>45198.90757</v>
      </c>
      <c r="C3231" s="2" t="str">
        <f>IFERROR(__xludf.DUMMYFUNCTION("""COMPUTED_VALUE"""),"India")</f>
        <v>India</v>
      </c>
      <c r="D3231" s="2">
        <f>IFERROR(__xludf.DUMMYFUNCTION("""COMPUTED_VALUE"""),410506.0)</f>
        <v>410506</v>
      </c>
      <c r="E3231" s="2" t="str">
        <f>IFERROR(__xludf.DUMMYFUNCTION("""COMPUTED_VALUE"""),"Male")</f>
        <v>Male</v>
      </c>
    </row>
    <row r="3232">
      <c r="A3232" s="2">
        <v>3231.0</v>
      </c>
      <c r="B3232" s="4">
        <f>IFERROR(__xludf.DUMMYFUNCTION("""COMPUTED_VALUE"""),45199.35622592592)</f>
        <v>45199.35623</v>
      </c>
      <c r="C3232" s="2" t="str">
        <f>IFERROR(__xludf.DUMMYFUNCTION("""COMPUTED_VALUE"""),"India")</f>
        <v>India</v>
      </c>
      <c r="D3232" s="2">
        <f>IFERROR(__xludf.DUMMYFUNCTION("""COMPUTED_VALUE"""),508001.0)</f>
        <v>508001</v>
      </c>
      <c r="E3232" s="2" t="str">
        <f>IFERROR(__xludf.DUMMYFUNCTION("""COMPUTED_VALUE"""),"Female")</f>
        <v>Female</v>
      </c>
    </row>
    <row r="3233">
      <c r="A3233" s="2">
        <v>3232.0</v>
      </c>
      <c r="B3233" s="4">
        <f>IFERROR(__xludf.DUMMYFUNCTION("""COMPUTED_VALUE"""),45199.68688515046)</f>
        <v>45199.68689</v>
      </c>
      <c r="C3233" s="2" t="str">
        <f>IFERROR(__xludf.DUMMYFUNCTION("""COMPUTED_VALUE"""),"India")</f>
        <v>India</v>
      </c>
      <c r="D3233" s="2">
        <f>IFERROR(__xludf.DUMMYFUNCTION("""COMPUTED_VALUE"""),123456.0)</f>
        <v>123456</v>
      </c>
      <c r="E3233" s="2" t="str">
        <f>IFERROR(__xludf.DUMMYFUNCTION("""COMPUTED_VALUE"""),"Female")</f>
        <v>Female</v>
      </c>
    </row>
    <row r="3234">
      <c r="A3234" s="2">
        <v>3233.0</v>
      </c>
      <c r="B3234" s="4">
        <f>IFERROR(__xludf.DUMMYFUNCTION("""COMPUTED_VALUE"""),45199.90107950231)</f>
        <v>45199.90108</v>
      </c>
      <c r="C3234" s="2" t="str">
        <f>IFERROR(__xludf.DUMMYFUNCTION("""COMPUTED_VALUE"""),"Canada")</f>
        <v>Canada</v>
      </c>
      <c r="D3234" s="2"/>
      <c r="E3234" s="2" t="str">
        <f>IFERROR(__xludf.DUMMYFUNCTION("""COMPUTED_VALUE"""),"Female")</f>
        <v>Female</v>
      </c>
    </row>
    <row r="3235">
      <c r="A3235" s="2">
        <v>3234.0</v>
      </c>
      <c r="B3235" s="4">
        <f>IFERROR(__xludf.DUMMYFUNCTION("""COMPUTED_VALUE"""),45199.96634300926)</f>
        <v>45199.96634</v>
      </c>
      <c r="C3235" s="2" t="str">
        <f>IFERROR(__xludf.DUMMYFUNCTION("""COMPUTED_VALUE"""),"India")</f>
        <v>India</v>
      </c>
      <c r="D3235" s="2">
        <f>IFERROR(__xludf.DUMMYFUNCTION("""COMPUTED_VALUE"""),302017.0)</f>
        <v>302017</v>
      </c>
      <c r="E3235" s="2" t="str">
        <f>IFERROR(__xludf.DUMMYFUNCTION("""COMPUTED_VALUE"""),"Female")</f>
        <v>Female</v>
      </c>
    </row>
    <row r="3236">
      <c r="A3236" s="2">
        <v>3235.0</v>
      </c>
      <c r="B3236" s="4">
        <f>IFERROR(__xludf.DUMMYFUNCTION("""COMPUTED_VALUE"""),45200.08860677083)</f>
        <v>45200.08861</v>
      </c>
      <c r="C3236" s="2" t="str">
        <f>IFERROR(__xludf.DUMMYFUNCTION("""COMPUTED_VALUE"""),"India")</f>
        <v>India</v>
      </c>
      <c r="D3236" s="2">
        <f>IFERROR(__xludf.DUMMYFUNCTION("""COMPUTED_VALUE"""),760001.0)</f>
        <v>760001</v>
      </c>
      <c r="E3236" s="2" t="str">
        <f>IFERROR(__xludf.DUMMYFUNCTION("""COMPUTED_VALUE"""),"Male")</f>
        <v>Male</v>
      </c>
    </row>
    <row r="3237">
      <c r="A3237" s="2">
        <v>3236.0</v>
      </c>
      <c r="B3237" s="4">
        <f>IFERROR(__xludf.DUMMYFUNCTION("""COMPUTED_VALUE"""),45200.40802328703)</f>
        <v>45200.40802</v>
      </c>
      <c r="C3237" s="2" t="str">
        <f>IFERROR(__xludf.DUMMYFUNCTION("""COMPUTED_VALUE"""),"India")</f>
        <v>India</v>
      </c>
      <c r="D3237" s="2">
        <f>IFERROR(__xludf.DUMMYFUNCTION("""COMPUTED_VALUE"""),751021.0)</f>
        <v>751021</v>
      </c>
      <c r="E3237" s="2" t="str">
        <f>IFERROR(__xludf.DUMMYFUNCTION("""COMPUTED_VALUE"""),"Male")</f>
        <v>Male</v>
      </c>
    </row>
    <row r="3238">
      <c r="A3238" s="2">
        <v>3237.0</v>
      </c>
      <c r="B3238" s="4">
        <f>IFERROR(__xludf.DUMMYFUNCTION("""COMPUTED_VALUE"""),45200.42085002315)</f>
        <v>45200.42085</v>
      </c>
      <c r="C3238" s="2" t="str">
        <f>IFERROR(__xludf.DUMMYFUNCTION("""COMPUTED_VALUE"""),"India")</f>
        <v>India</v>
      </c>
      <c r="D3238" s="2">
        <f>IFERROR(__xludf.DUMMYFUNCTION("""COMPUTED_VALUE"""),482003.0)</f>
        <v>482003</v>
      </c>
      <c r="E3238" s="2" t="str">
        <f>IFERROR(__xludf.DUMMYFUNCTION("""COMPUTED_VALUE"""),"Male")</f>
        <v>Male</v>
      </c>
    </row>
    <row r="3239">
      <c r="A3239" s="2">
        <v>3238.0</v>
      </c>
      <c r="B3239" s="4">
        <f>IFERROR(__xludf.DUMMYFUNCTION("""COMPUTED_VALUE"""),45200.45659217593)</f>
        <v>45200.45659</v>
      </c>
      <c r="C3239" s="2" t="str">
        <f>IFERROR(__xludf.DUMMYFUNCTION("""COMPUTED_VALUE"""),"India")</f>
        <v>India</v>
      </c>
      <c r="D3239" s="2">
        <f>IFERROR(__xludf.DUMMYFUNCTION("""COMPUTED_VALUE"""),247232.0)</f>
        <v>247232</v>
      </c>
      <c r="E3239" s="2" t="str">
        <f>IFERROR(__xludf.DUMMYFUNCTION("""COMPUTED_VALUE"""),"Male")</f>
        <v>Male</v>
      </c>
    </row>
    <row r="3240">
      <c r="A3240" s="2">
        <v>3239.0</v>
      </c>
      <c r="B3240" s="4">
        <f>IFERROR(__xludf.DUMMYFUNCTION("""COMPUTED_VALUE"""),45200.52217246528)</f>
        <v>45200.52217</v>
      </c>
      <c r="C3240" s="2" t="str">
        <f>IFERROR(__xludf.DUMMYFUNCTION("""COMPUTED_VALUE"""),"India")</f>
        <v>India</v>
      </c>
      <c r="D3240" s="2">
        <f>IFERROR(__xludf.DUMMYFUNCTION("""COMPUTED_VALUE"""),411017.0)</f>
        <v>411017</v>
      </c>
      <c r="E3240" s="2" t="str">
        <f>IFERROR(__xludf.DUMMYFUNCTION("""COMPUTED_VALUE"""),"Male")</f>
        <v>Male</v>
      </c>
    </row>
    <row r="3241">
      <c r="A3241" s="2">
        <v>3240.0</v>
      </c>
      <c r="B3241" s="4">
        <f>IFERROR(__xludf.DUMMYFUNCTION("""COMPUTED_VALUE"""),45201.42068819445)</f>
        <v>45201.42069</v>
      </c>
      <c r="C3241" s="2" t="str">
        <f>IFERROR(__xludf.DUMMYFUNCTION("""COMPUTED_VALUE"""),"India")</f>
        <v>India</v>
      </c>
      <c r="D3241" s="2">
        <f>IFERROR(__xludf.DUMMYFUNCTION("""COMPUTED_VALUE"""),637501.0)</f>
        <v>637501</v>
      </c>
      <c r="E3241" s="2" t="str">
        <f>IFERROR(__xludf.DUMMYFUNCTION("""COMPUTED_VALUE"""),"Female")</f>
        <v>Female</v>
      </c>
    </row>
    <row r="3242">
      <c r="A3242" s="2">
        <v>3241.0</v>
      </c>
      <c r="B3242" s="4">
        <f>IFERROR(__xludf.DUMMYFUNCTION("""COMPUTED_VALUE"""),45201.76658545139)</f>
        <v>45201.76659</v>
      </c>
      <c r="C3242" s="2" t="str">
        <f>IFERROR(__xludf.DUMMYFUNCTION("""COMPUTED_VALUE"""),"India")</f>
        <v>India</v>
      </c>
      <c r="D3242" s="2">
        <f>IFERROR(__xludf.DUMMYFUNCTION("""COMPUTED_VALUE"""),500062.0)</f>
        <v>500062</v>
      </c>
      <c r="E3242" s="2" t="str">
        <f>IFERROR(__xludf.DUMMYFUNCTION("""COMPUTED_VALUE"""),"Female")</f>
        <v>Female</v>
      </c>
    </row>
    <row r="3243">
      <c r="A3243" s="2">
        <v>3242.0</v>
      </c>
      <c r="B3243" s="4">
        <f>IFERROR(__xludf.DUMMYFUNCTION("""COMPUTED_VALUE"""),45202.20648502315)</f>
        <v>45202.20649</v>
      </c>
      <c r="C3243" s="2" t="str">
        <f>IFERROR(__xludf.DUMMYFUNCTION("""COMPUTED_VALUE"""),"India")</f>
        <v>India</v>
      </c>
      <c r="D3243" s="2">
        <f>IFERROR(__xludf.DUMMYFUNCTION("""COMPUTED_VALUE"""),400043.0)</f>
        <v>400043</v>
      </c>
      <c r="E3243" s="2" t="str">
        <f>IFERROR(__xludf.DUMMYFUNCTION("""COMPUTED_VALUE"""),"Female")</f>
        <v>Female</v>
      </c>
    </row>
    <row r="3244">
      <c r="A3244" s="2">
        <v>3243.0</v>
      </c>
      <c r="B3244" s="4">
        <f>IFERROR(__xludf.DUMMYFUNCTION("""COMPUTED_VALUE"""),45202.31673460649)</f>
        <v>45202.31673</v>
      </c>
      <c r="C3244" s="2" t="str">
        <f>IFERROR(__xludf.DUMMYFUNCTION("""COMPUTED_VALUE"""),"India")</f>
        <v>India</v>
      </c>
      <c r="D3244" s="2">
        <f>IFERROR(__xludf.DUMMYFUNCTION("""COMPUTED_VALUE"""),201307.0)</f>
        <v>201307</v>
      </c>
      <c r="E3244" s="2" t="str">
        <f>IFERROR(__xludf.DUMMYFUNCTION("""COMPUTED_VALUE"""),"Male")</f>
        <v>Male</v>
      </c>
    </row>
    <row r="3245">
      <c r="A3245" s="2">
        <v>3244.0</v>
      </c>
      <c r="B3245" s="4">
        <f>IFERROR(__xludf.DUMMYFUNCTION("""COMPUTED_VALUE"""),45202.56425952547)</f>
        <v>45202.56426</v>
      </c>
      <c r="C3245" s="2" t="str">
        <f>IFERROR(__xludf.DUMMYFUNCTION("""COMPUTED_VALUE"""),"India")</f>
        <v>India</v>
      </c>
      <c r="D3245" s="2">
        <f>IFERROR(__xludf.DUMMYFUNCTION("""COMPUTED_VALUE"""),500070.0)</f>
        <v>500070</v>
      </c>
      <c r="E3245" s="2" t="str">
        <f>IFERROR(__xludf.DUMMYFUNCTION("""COMPUTED_VALUE"""),"Female")</f>
        <v>Female</v>
      </c>
    </row>
    <row r="3246">
      <c r="A3246" s="2">
        <v>3245.0</v>
      </c>
      <c r="B3246" s="4">
        <f>IFERROR(__xludf.DUMMYFUNCTION("""COMPUTED_VALUE"""),45202.63668670139)</f>
        <v>45202.63669</v>
      </c>
      <c r="C3246" s="2" t="str">
        <f>IFERROR(__xludf.DUMMYFUNCTION("""COMPUTED_VALUE"""),"India")</f>
        <v>India</v>
      </c>
      <c r="D3246" s="2">
        <f>IFERROR(__xludf.DUMMYFUNCTION("""COMPUTED_VALUE"""),390019.0)</f>
        <v>390019</v>
      </c>
      <c r="E3246" s="2" t="str">
        <f>IFERROR(__xludf.DUMMYFUNCTION("""COMPUTED_VALUE"""),"Female")</f>
        <v>Female</v>
      </c>
    </row>
    <row r="3247">
      <c r="A3247" s="2">
        <v>3246.0</v>
      </c>
      <c r="B3247" s="4">
        <f>IFERROR(__xludf.DUMMYFUNCTION("""COMPUTED_VALUE"""),45202.7125427199)</f>
        <v>45202.71254</v>
      </c>
      <c r="C3247" s="2" t="str">
        <f>IFERROR(__xludf.DUMMYFUNCTION("""COMPUTED_VALUE"""),"India")</f>
        <v>India</v>
      </c>
      <c r="D3247" s="2">
        <f>IFERROR(__xludf.DUMMYFUNCTION("""COMPUTED_VALUE"""),400081.0)</f>
        <v>400081</v>
      </c>
      <c r="E3247" s="2" t="str">
        <f>IFERROR(__xludf.DUMMYFUNCTION("""COMPUTED_VALUE"""),"Male")</f>
        <v>Male</v>
      </c>
    </row>
    <row r="3248">
      <c r="A3248" s="2">
        <v>3247.0</v>
      </c>
      <c r="B3248" s="4">
        <f>IFERROR(__xludf.DUMMYFUNCTION("""COMPUTED_VALUE"""),45202.79021046296)</f>
        <v>45202.79021</v>
      </c>
      <c r="C3248" s="2" t="str">
        <f>IFERROR(__xludf.DUMMYFUNCTION("""COMPUTED_VALUE"""),"India")</f>
        <v>India</v>
      </c>
      <c r="D3248" s="2">
        <f>IFERROR(__xludf.DUMMYFUNCTION("""COMPUTED_VALUE"""),482009.0)</f>
        <v>482009</v>
      </c>
      <c r="E3248" s="2" t="str">
        <f>IFERROR(__xludf.DUMMYFUNCTION("""COMPUTED_VALUE"""),"Male")</f>
        <v>Male</v>
      </c>
    </row>
    <row r="3249">
      <c r="A3249" s="2">
        <v>3248.0</v>
      </c>
      <c r="B3249" s="4">
        <f>IFERROR(__xludf.DUMMYFUNCTION("""COMPUTED_VALUE"""),45203.55579369213)</f>
        <v>45203.55579</v>
      </c>
      <c r="C3249" s="2" t="str">
        <f>IFERROR(__xludf.DUMMYFUNCTION("""COMPUTED_VALUE"""),"India")</f>
        <v>India</v>
      </c>
      <c r="D3249" s="2">
        <f>IFERROR(__xludf.DUMMYFUNCTION("""COMPUTED_VALUE"""),203001.0)</f>
        <v>203001</v>
      </c>
      <c r="E3249" s="2" t="str">
        <f>IFERROR(__xludf.DUMMYFUNCTION("""COMPUTED_VALUE"""),"Male")</f>
        <v>Male</v>
      </c>
    </row>
    <row r="3250">
      <c r="A3250" s="2">
        <v>3249.0</v>
      </c>
      <c r="B3250" s="4">
        <f>IFERROR(__xludf.DUMMYFUNCTION("""COMPUTED_VALUE"""),45203.70908959491)</f>
        <v>45203.70909</v>
      </c>
      <c r="C3250" s="2" t="str">
        <f>IFERROR(__xludf.DUMMYFUNCTION("""COMPUTED_VALUE"""),"India")</f>
        <v>India</v>
      </c>
      <c r="D3250" s="2">
        <f>IFERROR(__xludf.DUMMYFUNCTION("""COMPUTED_VALUE"""),600056.0)</f>
        <v>600056</v>
      </c>
      <c r="E3250" s="2" t="str">
        <f>IFERROR(__xludf.DUMMYFUNCTION("""COMPUTED_VALUE"""),"Male")</f>
        <v>Male</v>
      </c>
    </row>
    <row r="3251">
      <c r="A3251" s="2">
        <v>3250.0</v>
      </c>
      <c r="B3251" s="4">
        <f>IFERROR(__xludf.DUMMYFUNCTION("""COMPUTED_VALUE"""),45203.848498865744)</f>
        <v>45203.8485</v>
      </c>
      <c r="C3251" s="2" t="str">
        <f>IFERROR(__xludf.DUMMYFUNCTION("""COMPUTED_VALUE"""),"India")</f>
        <v>India</v>
      </c>
      <c r="D3251" s="2">
        <f>IFERROR(__xludf.DUMMYFUNCTION("""COMPUTED_VALUE"""),263139.0)</f>
        <v>263139</v>
      </c>
      <c r="E3251" s="2" t="str">
        <f>IFERROR(__xludf.DUMMYFUNCTION("""COMPUTED_VALUE"""),"Male")</f>
        <v>Male</v>
      </c>
    </row>
    <row r="3252">
      <c r="A3252" s="2">
        <v>3251.0</v>
      </c>
      <c r="B3252" s="4">
        <f>IFERROR(__xludf.DUMMYFUNCTION("""COMPUTED_VALUE"""),45204.00501107639)</f>
        <v>45204.00501</v>
      </c>
      <c r="C3252" s="2" t="str">
        <f>IFERROR(__xludf.DUMMYFUNCTION("""COMPUTED_VALUE"""),"India")</f>
        <v>India</v>
      </c>
      <c r="D3252" s="2">
        <f>IFERROR(__xludf.DUMMYFUNCTION("""COMPUTED_VALUE"""),685535.0)</f>
        <v>685535</v>
      </c>
      <c r="E3252" s="2" t="str">
        <f>IFERROR(__xludf.DUMMYFUNCTION("""COMPUTED_VALUE"""),"Male")</f>
        <v>Male</v>
      </c>
    </row>
    <row r="3253">
      <c r="A3253" s="2">
        <v>3252.0</v>
      </c>
      <c r="B3253" s="4">
        <f>IFERROR(__xludf.DUMMYFUNCTION("""COMPUTED_VALUE"""),45204.83490984954)</f>
        <v>45204.83491</v>
      </c>
      <c r="C3253" s="2" t="str">
        <f>IFERROR(__xludf.DUMMYFUNCTION("""COMPUTED_VALUE"""),"India")</f>
        <v>India</v>
      </c>
      <c r="D3253" s="2">
        <f>IFERROR(__xludf.DUMMYFUNCTION("""COMPUTED_VALUE"""),843333.0)</f>
        <v>843333</v>
      </c>
      <c r="E3253" s="2" t="str">
        <f>IFERROR(__xludf.DUMMYFUNCTION("""COMPUTED_VALUE"""),"Male")</f>
        <v>Male</v>
      </c>
    </row>
    <row r="3254">
      <c r="A3254" s="2">
        <v>3253.0</v>
      </c>
      <c r="B3254" s="4">
        <f>IFERROR(__xludf.DUMMYFUNCTION("""COMPUTED_VALUE"""),45204.84023130787)</f>
        <v>45204.84023</v>
      </c>
      <c r="C3254" s="2" t="str">
        <f>IFERROR(__xludf.DUMMYFUNCTION("""COMPUTED_VALUE"""),"India")</f>
        <v>India</v>
      </c>
      <c r="D3254" s="2">
        <f>IFERROR(__xludf.DUMMYFUNCTION("""COMPUTED_VALUE"""),636813.0)</f>
        <v>636813</v>
      </c>
      <c r="E3254" s="2" t="str">
        <f>IFERROR(__xludf.DUMMYFUNCTION("""COMPUTED_VALUE"""),"Male")</f>
        <v>Male</v>
      </c>
    </row>
    <row r="3255">
      <c r="A3255" s="2">
        <v>3254.0</v>
      </c>
      <c r="B3255" s="4">
        <f>IFERROR(__xludf.DUMMYFUNCTION("""COMPUTED_VALUE"""),45204.862747673615)</f>
        <v>45204.86275</v>
      </c>
      <c r="C3255" s="2" t="str">
        <f>IFERROR(__xludf.DUMMYFUNCTION("""COMPUTED_VALUE"""),"India")</f>
        <v>India</v>
      </c>
      <c r="D3255" s="2">
        <f>IFERROR(__xludf.DUMMYFUNCTION("""COMPUTED_VALUE"""),327023.0)</f>
        <v>327023</v>
      </c>
      <c r="E3255" s="2" t="str">
        <f>IFERROR(__xludf.DUMMYFUNCTION("""COMPUTED_VALUE"""),"Male")</f>
        <v>Male</v>
      </c>
    </row>
    <row r="3256">
      <c r="A3256" s="2">
        <v>3255.0</v>
      </c>
      <c r="B3256" s="4">
        <f>IFERROR(__xludf.DUMMYFUNCTION("""COMPUTED_VALUE"""),45204.89827967592)</f>
        <v>45204.89828</v>
      </c>
      <c r="C3256" s="2" t="str">
        <f>IFERROR(__xludf.DUMMYFUNCTION("""COMPUTED_VALUE"""),"India")</f>
        <v>India</v>
      </c>
      <c r="D3256" s="2">
        <f>IFERROR(__xludf.DUMMYFUNCTION("""COMPUTED_VALUE"""),400009.0)</f>
        <v>400009</v>
      </c>
      <c r="E3256" s="2" t="str">
        <f>IFERROR(__xludf.DUMMYFUNCTION("""COMPUTED_VALUE"""),"Male")</f>
        <v>Male</v>
      </c>
    </row>
    <row r="3257">
      <c r="A3257" s="2">
        <v>3256.0</v>
      </c>
      <c r="B3257" s="4">
        <f>IFERROR(__xludf.DUMMYFUNCTION("""COMPUTED_VALUE"""),45204.907784490744)</f>
        <v>45204.90778</v>
      </c>
      <c r="C3257" s="2" t="str">
        <f>IFERROR(__xludf.DUMMYFUNCTION("""COMPUTED_VALUE"""),"India")</f>
        <v>India</v>
      </c>
      <c r="D3257" s="2">
        <f>IFERROR(__xludf.DUMMYFUNCTION("""COMPUTED_VALUE"""),423109.0)</f>
        <v>423109</v>
      </c>
      <c r="E3257" s="2" t="str">
        <f>IFERROR(__xludf.DUMMYFUNCTION("""COMPUTED_VALUE"""),"Male")</f>
        <v>Male</v>
      </c>
    </row>
    <row r="3258">
      <c r="A3258" s="2">
        <v>3257.0</v>
      </c>
      <c r="B3258" s="4">
        <f>IFERROR(__xludf.DUMMYFUNCTION("""COMPUTED_VALUE"""),45204.90955520833)</f>
        <v>45204.90956</v>
      </c>
      <c r="C3258" s="2" t="str">
        <f>IFERROR(__xludf.DUMMYFUNCTION("""COMPUTED_VALUE"""),"India")</f>
        <v>India</v>
      </c>
      <c r="D3258" s="2">
        <f>IFERROR(__xludf.DUMMYFUNCTION("""COMPUTED_VALUE"""),781029.0)</f>
        <v>781029</v>
      </c>
      <c r="E3258" s="2" t="str">
        <f>IFERROR(__xludf.DUMMYFUNCTION("""COMPUTED_VALUE"""),"Female")</f>
        <v>Female</v>
      </c>
    </row>
    <row r="3259">
      <c r="A3259" s="2">
        <v>3258.0</v>
      </c>
      <c r="B3259" s="4">
        <f>IFERROR(__xludf.DUMMYFUNCTION("""COMPUTED_VALUE"""),45204.91145981481)</f>
        <v>45204.91146</v>
      </c>
      <c r="C3259" s="2" t="str">
        <f>IFERROR(__xludf.DUMMYFUNCTION("""COMPUTED_VALUE"""),"India")</f>
        <v>India</v>
      </c>
      <c r="D3259" s="2">
        <f>IFERROR(__xludf.DUMMYFUNCTION("""COMPUTED_VALUE"""),431112.0)</f>
        <v>431112</v>
      </c>
      <c r="E3259" s="2" t="str">
        <f>IFERROR(__xludf.DUMMYFUNCTION("""COMPUTED_VALUE"""),"Female")</f>
        <v>Female</v>
      </c>
    </row>
    <row r="3260">
      <c r="A3260" s="2">
        <v>3259.0</v>
      </c>
      <c r="B3260" s="4">
        <f>IFERROR(__xludf.DUMMYFUNCTION("""COMPUTED_VALUE"""),45204.91390709491)</f>
        <v>45204.91391</v>
      </c>
      <c r="C3260" s="2" t="str">
        <f>IFERROR(__xludf.DUMMYFUNCTION("""COMPUTED_VALUE"""),"India")</f>
        <v>India</v>
      </c>
      <c r="D3260" s="2">
        <f>IFERROR(__xludf.DUMMYFUNCTION("""COMPUTED_VALUE"""),401101.0)</f>
        <v>401101</v>
      </c>
      <c r="E3260" s="2" t="str">
        <f>IFERROR(__xludf.DUMMYFUNCTION("""COMPUTED_VALUE"""),"Male")</f>
        <v>Male</v>
      </c>
    </row>
    <row r="3261">
      <c r="A3261" s="2">
        <v>3260.0</v>
      </c>
      <c r="B3261" s="4">
        <f>IFERROR(__xludf.DUMMYFUNCTION("""COMPUTED_VALUE"""),45204.9297869213)</f>
        <v>45204.92979</v>
      </c>
      <c r="C3261" s="2" t="str">
        <f>IFERROR(__xludf.DUMMYFUNCTION("""COMPUTED_VALUE"""),"India")</f>
        <v>India</v>
      </c>
      <c r="D3261" s="2">
        <f>IFERROR(__xludf.DUMMYFUNCTION("""COMPUTED_VALUE"""),400009.0)</f>
        <v>400009</v>
      </c>
      <c r="E3261" s="2" t="str">
        <f>IFERROR(__xludf.DUMMYFUNCTION("""COMPUTED_VALUE"""),"Male")</f>
        <v>Male</v>
      </c>
    </row>
    <row r="3262">
      <c r="A3262" s="2">
        <v>3261.0</v>
      </c>
      <c r="B3262" s="4">
        <f>IFERROR(__xludf.DUMMYFUNCTION("""COMPUTED_VALUE"""),45204.964332696756)</f>
        <v>45204.96433</v>
      </c>
      <c r="C3262" s="2" t="str">
        <f>IFERROR(__xludf.DUMMYFUNCTION("""COMPUTED_VALUE"""),"India")</f>
        <v>India</v>
      </c>
      <c r="D3262" s="2">
        <f>IFERROR(__xludf.DUMMYFUNCTION("""COMPUTED_VALUE"""),400009.0)</f>
        <v>400009</v>
      </c>
      <c r="E3262" s="2" t="str">
        <f>IFERROR(__xludf.DUMMYFUNCTION("""COMPUTED_VALUE"""),"Male")</f>
        <v>Male</v>
      </c>
    </row>
    <row r="3263">
      <c r="A3263" s="2">
        <v>3262.0</v>
      </c>
      <c r="B3263" s="4">
        <f>IFERROR(__xludf.DUMMYFUNCTION("""COMPUTED_VALUE"""),45205.26145774305)</f>
        <v>45205.26146</v>
      </c>
      <c r="C3263" s="2" t="str">
        <f>IFERROR(__xludf.DUMMYFUNCTION("""COMPUTED_VALUE"""),"India")</f>
        <v>India</v>
      </c>
      <c r="D3263" s="2">
        <f>IFERROR(__xludf.DUMMYFUNCTION("""COMPUTED_VALUE"""),620020.0)</f>
        <v>620020</v>
      </c>
      <c r="E3263" s="2" t="str">
        <f>IFERROR(__xludf.DUMMYFUNCTION("""COMPUTED_VALUE"""),"Female")</f>
        <v>Female</v>
      </c>
    </row>
    <row r="3264">
      <c r="A3264" s="2">
        <v>3263.0</v>
      </c>
      <c r="B3264" s="4">
        <f>IFERROR(__xludf.DUMMYFUNCTION("""COMPUTED_VALUE"""),45205.40360597222)</f>
        <v>45205.40361</v>
      </c>
      <c r="C3264" s="2" t="str">
        <f>IFERROR(__xludf.DUMMYFUNCTION("""COMPUTED_VALUE"""),"India")</f>
        <v>India</v>
      </c>
      <c r="D3264" s="2">
        <f>IFERROR(__xludf.DUMMYFUNCTION("""COMPUTED_VALUE"""),625009.0)</f>
        <v>625009</v>
      </c>
      <c r="E3264" s="2" t="str">
        <f>IFERROR(__xludf.DUMMYFUNCTION("""COMPUTED_VALUE"""),"Male")</f>
        <v>Male</v>
      </c>
    </row>
    <row r="3265">
      <c r="A3265" s="2">
        <v>3264.0</v>
      </c>
      <c r="B3265" s="4">
        <f>IFERROR(__xludf.DUMMYFUNCTION("""COMPUTED_VALUE"""),45205.40907467593)</f>
        <v>45205.40907</v>
      </c>
      <c r="C3265" s="2" t="str">
        <f>IFERROR(__xludf.DUMMYFUNCTION("""COMPUTED_VALUE"""),"India")</f>
        <v>India</v>
      </c>
      <c r="D3265" s="2">
        <f>IFERROR(__xludf.DUMMYFUNCTION("""COMPUTED_VALUE"""),211003.0)</f>
        <v>211003</v>
      </c>
      <c r="E3265" s="2" t="str">
        <f>IFERROR(__xludf.DUMMYFUNCTION("""COMPUTED_VALUE"""),"Male")</f>
        <v>Male</v>
      </c>
    </row>
    <row r="3266">
      <c r="A3266" s="2">
        <v>3265.0</v>
      </c>
      <c r="B3266" s="4">
        <f>IFERROR(__xludf.DUMMYFUNCTION("""COMPUTED_VALUE"""),45205.4159553125)</f>
        <v>45205.41596</v>
      </c>
      <c r="C3266" s="2" t="str">
        <f>IFERROR(__xludf.DUMMYFUNCTION("""COMPUTED_VALUE"""),"India")</f>
        <v>India</v>
      </c>
      <c r="D3266" s="2">
        <f>IFERROR(__xludf.DUMMYFUNCTION("""COMPUTED_VALUE"""),226016.0)</f>
        <v>226016</v>
      </c>
      <c r="E3266" s="2" t="str">
        <f>IFERROR(__xludf.DUMMYFUNCTION("""COMPUTED_VALUE"""),"Female")</f>
        <v>Female</v>
      </c>
    </row>
    <row r="3267">
      <c r="A3267" s="2">
        <v>3266.0</v>
      </c>
      <c r="B3267" s="4">
        <f>IFERROR(__xludf.DUMMYFUNCTION("""COMPUTED_VALUE"""),45205.459042870374)</f>
        <v>45205.45904</v>
      </c>
      <c r="C3267" s="2" t="str">
        <f>IFERROR(__xludf.DUMMYFUNCTION("""COMPUTED_VALUE"""),"India")</f>
        <v>India</v>
      </c>
      <c r="D3267" s="2">
        <f>IFERROR(__xludf.DUMMYFUNCTION("""COMPUTED_VALUE"""),450331.0)</f>
        <v>450331</v>
      </c>
      <c r="E3267" s="2" t="str">
        <f>IFERROR(__xludf.DUMMYFUNCTION("""COMPUTED_VALUE"""),"Male")</f>
        <v>Male</v>
      </c>
    </row>
    <row r="3268">
      <c r="A3268" s="2">
        <v>3267.0</v>
      </c>
      <c r="B3268" s="4">
        <f>IFERROR(__xludf.DUMMYFUNCTION("""COMPUTED_VALUE"""),45205.46880138889)</f>
        <v>45205.4688</v>
      </c>
      <c r="C3268" s="2" t="str">
        <f>IFERROR(__xludf.DUMMYFUNCTION("""COMPUTED_VALUE"""),"India")</f>
        <v>India</v>
      </c>
      <c r="D3268" s="2">
        <f>IFERROR(__xludf.DUMMYFUNCTION("""COMPUTED_VALUE"""),211003.0)</f>
        <v>211003</v>
      </c>
      <c r="E3268" s="2" t="str">
        <f>IFERROR(__xludf.DUMMYFUNCTION("""COMPUTED_VALUE"""),"Male")</f>
        <v>Male</v>
      </c>
    </row>
    <row r="3269">
      <c r="A3269" s="2">
        <v>3268.0</v>
      </c>
      <c r="B3269" s="4">
        <f>IFERROR(__xludf.DUMMYFUNCTION("""COMPUTED_VALUE"""),45205.48451376158)</f>
        <v>45205.48451</v>
      </c>
      <c r="C3269" s="2" t="str">
        <f>IFERROR(__xludf.DUMMYFUNCTION("""COMPUTED_VALUE"""),"India")</f>
        <v>India</v>
      </c>
      <c r="D3269" s="2">
        <f>IFERROR(__xludf.DUMMYFUNCTION("""COMPUTED_VALUE"""),401101.0)</f>
        <v>401101</v>
      </c>
      <c r="E3269" s="2" t="str">
        <f>IFERROR(__xludf.DUMMYFUNCTION("""COMPUTED_VALUE"""),"Male")</f>
        <v>Male</v>
      </c>
    </row>
    <row r="3270">
      <c r="A3270" s="2">
        <v>3269.0</v>
      </c>
      <c r="B3270" s="4">
        <f>IFERROR(__xludf.DUMMYFUNCTION("""COMPUTED_VALUE"""),45205.51918527778)</f>
        <v>45205.51919</v>
      </c>
      <c r="C3270" s="2" t="str">
        <f>IFERROR(__xludf.DUMMYFUNCTION("""COMPUTED_VALUE"""),"India")</f>
        <v>India</v>
      </c>
      <c r="D3270" s="2">
        <f>IFERROR(__xludf.DUMMYFUNCTION("""COMPUTED_VALUE"""),625016.0)</f>
        <v>625016</v>
      </c>
      <c r="E3270" s="2" t="str">
        <f>IFERROR(__xludf.DUMMYFUNCTION("""COMPUTED_VALUE"""),"Male")</f>
        <v>Male</v>
      </c>
    </row>
    <row r="3271">
      <c r="A3271" s="2">
        <v>3270.0</v>
      </c>
      <c r="B3271" s="4">
        <f>IFERROR(__xludf.DUMMYFUNCTION("""COMPUTED_VALUE"""),45205.52377716435)</f>
        <v>45205.52378</v>
      </c>
      <c r="C3271" s="2" t="str">
        <f>IFERROR(__xludf.DUMMYFUNCTION("""COMPUTED_VALUE"""),"India")</f>
        <v>India</v>
      </c>
      <c r="D3271" s="2">
        <f>IFERROR(__xludf.DUMMYFUNCTION("""COMPUTED_VALUE"""),560045.0)</f>
        <v>560045</v>
      </c>
      <c r="E3271" s="2" t="str">
        <f>IFERROR(__xludf.DUMMYFUNCTION("""COMPUTED_VALUE"""),"Female")</f>
        <v>Female</v>
      </c>
    </row>
    <row r="3272">
      <c r="A3272" s="2">
        <v>3271.0</v>
      </c>
      <c r="B3272" s="4">
        <f>IFERROR(__xludf.DUMMYFUNCTION("""COMPUTED_VALUE"""),45205.5607217014)</f>
        <v>45205.56072</v>
      </c>
      <c r="C3272" s="2" t="str">
        <f>IFERROR(__xludf.DUMMYFUNCTION("""COMPUTED_VALUE"""),"India")</f>
        <v>India</v>
      </c>
      <c r="D3272" s="2">
        <f>IFERROR(__xludf.DUMMYFUNCTION("""COMPUTED_VALUE"""),400069.0)</f>
        <v>400069</v>
      </c>
      <c r="E3272" s="2" t="str">
        <f>IFERROR(__xludf.DUMMYFUNCTION("""COMPUTED_VALUE"""),"Male")</f>
        <v>Male</v>
      </c>
    </row>
    <row r="3273">
      <c r="A3273" s="2">
        <v>3272.0</v>
      </c>
      <c r="B3273" s="4">
        <f>IFERROR(__xludf.DUMMYFUNCTION("""COMPUTED_VALUE"""),45205.56165815972)</f>
        <v>45205.56166</v>
      </c>
      <c r="C3273" s="2" t="str">
        <f>IFERROR(__xludf.DUMMYFUNCTION("""COMPUTED_VALUE"""),"India")</f>
        <v>India</v>
      </c>
      <c r="D3273" s="2">
        <f>IFERROR(__xludf.DUMMYFUNCTION("""COMPUTED_VALUE"""),421201.0)</f>
        <v>421201</v>
      </c>
      <c r="E3273" s="2" t="str">
        <f>IFERROR(__xludf.DUMMYFUNCTION("""COMPUTED_VALUE"""),"Male")</f>
        <v>Male</v>
      </c>
    </row>
    <row r="3274">
      <c r="A3274" s="2">
        <v>3273.0</v>
      </c>
      <c r="B3274" s="4">
        <f>IFERROR(__xludf.DUMMYFUNCTION("""COMPUTED_VALUE"""),45205.5626666088)</f>
        <v>45205.56267</v>
      </c>
      <c r="C3274" s="2" t="str">
        <f>IFERROR(__xludf.DUMMYFUNCTION("""COMPUTED_VALUE"""),"India")</f>
        <v>India</v>
      </c>
      <c r="D3274" s="2">
        <f>IFERROR(__xludf.DUMMYFUNCTION("""COMPUTED_VALUE"""),431003.0)</f>
        <v>431003</v>
      </c>
      <c r="E3274" s="2" t="str">
        <f>IFERROR(__xludf.DUMMYFUNCTION("""COMPUTED_VALUE"""),"Male")</f>
        <v>Male</v>
      </c>
    </row>
    <row r="3275">
      <c r="A3275" s="2">
        <v>3274.0</v>
      </c>
      <c r="B3275" s="4">
        <f>IFERROR(__xludf.DUMMYFUNCTION("""COMPUTED_VALUE"""),45205.58968777778)</f>
        <v>45205.58969</v>
      </c>
      <c r="C3275" s="2" t="str">
        <f>IFERROR(__xludf.DUMMYFUNCTION("""COMPUTED_VALUE"""),"India")</f>
        <v>India</v>
      </c>
      <c r="D3275" s="2">
        <f>IFERROR(__xludf.DUMMYFUNCTION("""COMPUTED_VALUE"""),625003.0)</f>
        <v>625003</v>
      </c>
      <c r="E3275" s="2" t="str">
        <f>IFERROR(__xludf.DUMMYFUNCTION("""COMPUTED_VALUE"""),"Male")</f>
        <v>Male</v>
      </c>
    </row>
    <row r="3276">
      <c r="A3276" s="2">
        <v>3275.0</v>
      </c>
      <c r="B3276" s="4">
        <f>IFERROR(__xludf.DUMMYFUNCTION("""COMPUTED_VALUE"""),45205.629059432875)</f>
        <v>45205.62906</v>
      </c>
      <c r="C3276" s="2" t="str">
        <f>IFERROR(__xludf.DUMMYFUNCTION("""COMPUTED_VALUE"""),"India")</f>
        <v>India</v>
      </c>
      <c r="D3276" s="2">
        <f>IFERROR(__xludf.DUMMYFUNCTION("""COMPUTED_VALUE"""),110027.0)</f>
        <v>110027</v>
      </c>
      <c r="E3276" s="2" t="str">
        <f>IFERROR(__xludf.DUMMYFUNCTION("""COMPUTED_VALUE"""),"Male")</f>
        <v>Male</v>
      </c>
    </row>
    <row r="3277">
      <c r="A3277" s="2">
        <v>3276.0</v>
      </c>
      <c r="B3277" s="4">
        <f>IFERROR(__xludf.DUMMYFUNCTION("""COMPUTED_VALUE"""),45205.63059825232)</f>
        <v>45205.6306</v>
      </c>
      <c r="C3277" s="2" t="str">
        <f>IFERROR(__xludf.DUMMYFUNCTION("""COMPUTED_VALUE"""),"India")</f>
        <v>India</v>
      </c>
      <c r="D3277" s="2">
        <f>IFERROR(__xludf.DUMMYFUNCTION("""COMPUTED_VALUE"""),211003.0)</f>
        <v>211003</v>
      </c>
      <c r="E3277" s="2" t="str">
        <f>IFERROR(__xludf.DUMMYFUNCTION("""COMPUTED_VALUE"""),"Female")</f>
        <v>Female</v>
      </c>
    </row>
    <row r="3278">
      <c r="A3278" s="2">
        <v>3277.0</v>
      </c>
      <c r="B3278" s="4">
        <f>IFERROR(__xludf.DUMMYFUNCTION("""COMPUTED_VALUE"""),45205.64306333334)</f>
        <v>45205.64306</v>
      </c>
      <c r="C3278" s="2" t="str">
        <f>IFERROR(__xludf.DUMMYFUNCTION("""COMPUTED_VALUE"""),"India")</f>
        <v>India</v>
      </c>
      <c r="D3278" s="2">
        <f>IFERROR(__xludf.DUMMYFUNCTION("""COMPUTED_VALUE"""),201005.0)</f>
        <v>201005</v>
      </c>
      <c r="E3278" s="2" t="str">
        <f>IFERROR(__xludf.DUMMYFUNCTION("""COMPUTED_VALUE"""),"Female")</f>
        <v>Female</v>
      </c>
    </row>
    <row r="3279">
      <c r="A3279" s="2">
        <v>3278.0</v>
      </c>
      <c r="B3279" s="4">
        <f>IFERROR(__xludf.DUMMYFUNCTION("""COMPUTED_VALUE"""),45205.6532037037)</f>
        <v>45205.6532</v>
      </c>
      <c r="C3279" s="2" t="str">
        <f>IFERROR(__xludf.DUMMYFUNCTION("""COMPUTED_VALUE"""),"India")</f>
        <v>India</v>
      </c>
      <c r="D3279" s="2">
        <f>IFERROR(__xludf.DUMMYFUNCTION("""COMPUTED_VALUE"""),851112.0)</f>
        <v>851112</v>
      </c>
      <c r="E3279" s="2" t="str">
        <f>IFERROR(__xludf.DUMMYFUNCTION("""COMPUTED_VALUE"""),"Male")</f>
        <v>Male</v>
      </c>
    </row>
    <row r="3280">
      <c r="A3280" s="2">
        <v>3279.0</v>
      </c>
      <c r="B3280" s="4">
        <f>IFERROR(__xludf.DUMMYFUNCTION("""COMPUTED_VALUE"""),45205.65321627315)</f>
        <v>45205.65322</v>
      </c>
      <c r="C3280" s="2" t="str">
        <f>IFERROR(__xludf.DUMMYFUNCTION("""COMPUTED_VALUE"""),"India")</f>
        <v>India</v>
      </c>
      <c r="D3280" s="2">
        <f>IFERROR(__xludf.DUMMYFUNCTION("""COMPUTED_VALUE"""),848114.0)</f>
        <v>848114</v>
      </c>
      <c r="E3280" s="2" t="str">
        <f>IFERROR(__xludf.DUMMYFUNCTION("""COMPUTED_VALUE"""),"Male")</f>
        <v>Male</v>
      </c>
    </row>
    <row r="3281">
      <c r="A3281" s="2">
        <v>3280.0</v>
      </c>
      <c r="B3281" s="4">
        <f>IFERROR(__xludf.DUMMYFUNCTION("""COMPUTED_VALUE"""),45205.65815563657)</f>
        <v>45205.65816</v>
      </c>
      <c r="C3281" s="2" t="str">
        <f>IFERROR(__xludf.DUMMYFUNCTION("""COMPUTED_VALUE"""),"India")</f>
        <v>India</v>
      </c>
      <c r="D3281" s="2">
        <f>IFERROR(__xludf.DUMMYFUNCTION("""COMPUTED_VALUE"""),690505.0)</f>
        <v>690505</v>
      </c>
      <c r="E3281" s="2" t="str">
        <f>IFERROR(__xludf.DUMMYFUNCTION("""COMPUTED_VALUE"""),"Male")</f>
        <v>Male</v>
      </c>
    </row>
    <row r="3282">
      <c r="A3282" s="2">
        <v>3281.0</v>
      </c>
      <c r="B3282" s="4">
        <f>IFERROR(__xludf.DUMMYFUNCTION("""COMPUTED_VALUE"""),45205.665390208334)</f>
        <v>45205.66539</v>
      </c>
      <c r="C3282" s="2" t="str">
        <f>IFERROR(__xludf.DUMMYFUNCTION("""COMPUTED_VALUE"""),"India")</f>
        <v>India</v>
      </c>
      <c r="D3282" s="2">
        <f>IFERROR(__xludf.DUMMYFUNCTION("""COMPUTED_VALUE"""),211003.0)</f>
        <v>211003</v>
      </c>
      <c r="E3282" s="2" t="str">
        <f>IFERROR(__xludf.DUMMYFUNCTION("""COMPUTED_VALUE"""),"Female")</f>
        <v>Female</v>
      </c>
    </row>
    <row r="3283">
      <c r="A3283" s="2">
        <v>3282.0</v>
      </c>
      <c r="B3283" s="4">
        <f>IFERROR(__xludf.DUMMYFUNCTION("""COMPUTED_VALUE"""),45205.6756865162)</f>
        <v>45205.67569</v>
      </c>
      <c r="C3283" s="2" t="str">
        <f>IFERROR(__xludf.DUMMYFUNCTION("""COMPUTED_VALUE"""),"India")</f>
        <v>India</v>
      </c>
      <c r="D3283" s="2">
        <f>IFERROR(__xludf.DUMMYFUNCTION("""COMPUTED_VALUE"""),560076.0)</f>
        <v>560076</v>
      </c>
      <c r="E3283" s="2" t="str">
        <f>IFERROR(__xludf.DUMMYFUNCTION("""COMPUTED_VALUE"""),"Male")</f>
        <v>Male</v>
      </c>
    </row>
    <row r="3284">
      <c r="A3284" s="2">
        <v>3283.0</v>
      </c>
      <c r="B3284" s="4">
        <f>IFERROR(__xludf.DUMMYFUNCTION("""COMPUTED_VALUE"""),45205.754445416664)</f>
        <v>45205.75445</v>
      </c>
      <c r="C3284" s="2" t="str">
        <f>IFERROR(__xludf.DUMMYFUNCTION("""COMPUTED_VALUE"""),"India")</f>
        <v>India</v>
      </c>
      <c r="D3284" s="2">
        <f>IFERROR(__xludf.DUMMYFUNCTION("""COMPUTED_VALUE"""),110033.0)</f>
        <v>110033</v>
      </c>
      <c r="E3284" s="2" t="str">
        <f>IFERROR(__xludf.DUMMYFUNCTION("""COMPUTED_VALUE"""),"Female")</f>
        <v>Female</v>
      </c>
    </row>
    <row r="3285">
      <c r="A3285" s="2">
        <v>3284.0</v>
      </c>
      <c r="B3285" s="4">
        <f>IFERROR(__xludf.DUMMYFUNCTION("""COMPUTED_VALUE"""),45205.76342537037)</f>
        <v>45205.76343</v>
      </c>
      <c r="C3285" s="2" t="str">
        <f>IFERROR(__xludf.DUMMYFUNCTION("""COMPUTED_VALUE"""),"India")</f>
        <v>India</v>
      </c>
      <c r="D3285" s="2">
        <f>IFERROR(__xludf.DUMMYFUNCTION("""COMPUTED_VALUE"""),848101.0)</f>
        <v>848101</v>
      </c>
      <c r="E3285" s="2" t="str">
        <f>IFERROR(__xludf.DUMMYFUNCTION("""COMPUTED_VALUE"""),"Female")</f>
        <v>Female</v>
      </c>
    </row>
    <row r="3286">
      <c r="A3286" s="2">
        <v>3285.0</v>
      </c>
      <c r="B3286" s="4">
        <f>IFERROR(__xludf.DUMMYFUNCTION("""COMPUTED_VALUE"""),45205.790883449066)</f>
        <v>45205.79088</v>
      </c>
      <c r="C3286" s="2" t="str">
        <f>IFERROR(__xludf.DUMMYFUNCTION("""COMPUTED_VALUE"""),"India")</f>
        <v>India</v>
      </c>
      <c r="D3286" s="2">
        <f>IFERROR(__xludf.DUMMYFUNCTION("""COMPUTED_VALUE"""),110085.0)</f>
        <v>110085</v>
      </c>
      <c r="E3286" s="2" t="str">
        <f>IFERROR(__xludf.DUMMYFUNCTION("""COMPUTED_VALUE"""),"Male")</f>
        <v>Male</v>
      </c>
    </row>
    <row r="3287">
      <c r="A3287" s="2">
        <v>3286.0</v>
      </c>
      <c r="B3287" s="4">
        <f>IFERROR(__xludf.DUMMYFUNCTION("""COMPUTED_VALUE"""),45205.81278501157)</f>
        <v>45205.81279</v>
      </c>
      <c r="C3287" s="2" t="str">
        <f>IFERROR(__xludf.DUMMYFUNCTION("""COMPUTED_VALUE"""),"India")</f>
        <v>India</v>
      </c>
      <c r="D3287" s="2">
        <f>IFERROR(__xludf.DUMMYFUNCTION("""COMPUTED_VALUE"""),506003.0)</f>
        <v>506003</v>
      </c>
      <c r="E3287" s="2" t="str">
        <f>IFERROR(__xludf.DUMMYFUNCTION("""COMPUTED_VALUE"""),"Female")</f>
        <v>Female</v>
      </c>
    </row>
    <row r="3288">
      <c r="A3288" s="2">
        <v>3287.0</v>
      </c>
      <c r="B3288" s="4">
        <f>IFERROR(__xludf.DUMMYFUNCTION("""COMPUTED_VALUE"""),45205.823880393524)</f>
        <v>45205.82388</v>
      </c>
      <c r="C3288" s="2" t="str">
        <f>IFERROR(__xludf.DUMMYFUNCTION("""COMPUTED_VALUE"""),"India")</f>
        <v>India</v>
      </c>
      <c r="D3288" s="2">
        <f>IFERROR(__xludf.DUMMYFUNCTION("""COMPUTED_VALUE"""),635810.0)</f>
        <v>635810</v>
      </c>
      <c r="E3288" s="2" t="str">
        <f>IFERROR(__xludf.DUMMYFUNCTION("""COMPUTED_VALUE"""),"Male")</f>
        <v>Male</v>
      </c>
    </row>
    <row r="3289">
      <c r="A3289" s="2">
        <v>3288.0</v>
      </c>
      <c r="B3289" s="4">
        <f>IFERROR(__xludf.DUMMYFUNCTION("""COMPUTED_VALUE"""),45205.85913452546)</f>
        <v>45205.85913</v>
      </c>
      <c r="C3289" s="2" t="str">
        <f>IFERROR(__xludf.DUMMYFUNCTION("""COMPUTED_VALUE"""),"India")</f>
        <v>India</v>
      </c>
      <c r="D3289" s="2">
        <f>IFERROR(__xludf.DUMMYFUNCTION("""COMPUTED_VALUE"""),562114.0)</f>
        <v>562114</v>
      </c>
      <c r="E3289" s="2" t="str">
        <f>IFERROR(__xludf.DUMMYFUNCTION("""COMPUTED_VALUE"""),"Female")</f>
        <v>Female</v>
      </c>
    </row>
    <row r="3290">
      <c r="A3290" s="2">
        <v>3289.0</v>
      </c>
      <c r="B3290" s="4">
        <f>IFERROR(__xludf.DUMMYFUNCTION("""COMPUTED_VALUE"""),45205.93164008102)</f>
        <v>45205.93164</v>
      </c>
      <c r="C3290" s="2" t="str">
        <f>IFERROR(__xludf.DUMMYFUNCTION("""COMPUTED_VALUE"""),"India")</f>
        <v>India</v>
      </c>
      <c r="D3290" s="2">
        <f>IFERROR(__xludf.DUMMYFUNCTION("""COMPUTED_VALUE"""),211003.0)</f>
        <v>211003</v>
      </c>
      <c r="E3290" s="2" t="str">
        <f>IFERROR(__xludf.DUMMYFUNCTION("""COMPUTED_VALUE"""),"Male")</f>
        <v>Male</v>
      </c>
    </row>
    <row r="3291">
      <c r="A3291" s="2">
        <v>3290.0</v>
      </c>
      <c r="B3291" s="4">
        <f>IFERROR(__xludf.DUMMYFUNCTION("""COMPUTED_VALUE"""),45206.01679993056)</f>
        <v>45206.0168</v>
      </c>
      <c r="C3291" s="2" t="str">
        <f>IFERROR(__xludf.DUMMYFUNCTION("""COMPUTED_VALUE"""),"India")</f>
        <v>India</v>
      </c>
      <c r="D3291" s="2">
        <f>IFERROR(__xludf.DUMMYFUNCTION("""COMPUTED_VALUE"""),211008.0)</f>
        <v>211008</v>
      </c>
      <c r="E3291" s="2" t="str">
        <f>IFERROR(__xludf.DUMMYFUNCTION("""COMPUTED_VALUE"""),"Female")</f>
        <v>Female</v>
      </c>
    </row>
    <row r="3292">
      <c r="A3292" s="2">
        <v>3291.0</v>
      </c>
      <c r="B3292" s="4">
        <f>IFERROR(__xludf.DUMMYFUNCTION("""COMPUTED_VALUE"""),45206.16022112269)</f>
        <v>45206.16022</v>
      </c>
      <c r="C3292" s="2" t="str">
        <f>IFERROR(__xludf.DUMMYFUNCTION("""COMPUTED_VALUE"""),"India")</f>
        <v>India</v>
      </c>
      <c r="D3292" s="2">
        <f>IFERROR(__xludf.DUMMYFUNCTION("""COMPUTED_VALUE"""),411057.0)</f>
        <v>411057</v>
      </c>
      <c r="E3292" s="2" t="str">
        <f>IFERROR(__xludf.DUMMYFUNCTION("""COMPUTED_VALUE"""),"Female")</f>
        <v>Female</v>
      </c>
    </row>
    <row r="3293">
      <c r="A3293" s="2">
        <v>3292.0</v>
      </c>
      <c r="B3293" s="4">
        <f>IFERROR(__xludf.DUMMYFUNCTION("""COMPUTED_VALUE"""),45206.572459710645)</f>
        <v>45206.57246</v>
      </c>
      <c r="C3293" s="2" t="str">
        <f>IFERROR(__xludf.DUMMYFUNCTION("""COMPUTED_VALUE"""),"India")</f>
        <v>India</v>
      </c>
      <c r="D3293" s="2">
        <f>IFERROR(__xludf.DUMMYFUNCTION("""COMPUTED_VALUE"""),400009.0)</f>
        <v>400009</v>
      </c>
      <c r="E3293" s="2" t="str">
        <f>IFERROR(__xludf.DUMMYFUNCTION("""COMPUTED_VALUE"""),"Male")</f>
        <v>Male</v>
      </c>
    </row>
    <row r="3294">
      <c r="A3294" s="2">
        <v>3293.0</v>
      </c>
      <c r="B3294" s="4">
        <f>IFERROR(__xludf.DUMMYFUNCTION("""COMPUTED_VALUE"""),45206.810145578704)</f>
        <v>45206.81015</v>
      </c>
      <c r="C3294" s="2" t="str">
        <f>IFERROR(__xludf.DUMMYFUNCTION("""COMPUTED_VALUE"""),"India")</f>
        <v>India</v>
      </c>
      <c r="D3294" s="2">
        <f>IFERROR(__xludf.DUMMYFUNCTION("""COMPUTED_VALUE"""),560078.0)</f>
        <v>560078</v>
      </c>
      <c r="E3294" s="2" t="str">
        <f>IFERROR(__xludf.DUMMYFUNCTION("""COMPUTED_VALUE"""),"Male")</f>
        <v>Male</v>
      </c>
    </row>
    <row r="3295">
      <c r="A3295" s="2">
        <v>3294.0</v>
      </c>
      <c r="B3295" s="4">
        <f>IFERROR(__xludf.DUMMYFUNCTION("""COMPUTED_VALUE"""),45206.83405152778)</f>
        <v>45206.83405</v>
      </c>
      <c r="C3295" s="2" t="str">
        <f>IFERROR(__xludf.DUMMYFUNCTION("""COMPUTED_VALUE"""),"India")</f>
        <v>India</v>
      </c>
      <c r="D3295" s="2">
        <f>IFERROR(__xludf.DUMMYFUNCTION("""COMPUTED_VALUE"""),560004.0)</f>
        <v>560004</v>
      </c>
      <c r="E3295" s="2" t="str">
        <f>IFERROR(__xludf.DUMMYFUNCTION("""COMPUTED_VALUE"""),"Male")</f>
        <v>Male</v>
      </c>
    </row>
    <row r="3296">
      <c r="A3296" s="2">
        <v>3295.0</v>
      </c>
      <c r="B3296" s="4">
        <f>IFERROR(__xludf.DUMMYFUNCTION("""COMPUTED_VALUE"""),45206.8377755787)</f>
        <v>45206.83778</v>
      </c>
      <c r="C3296" s="2" t="str">
        <f>IFERROR(__xludf.DUMMYFUNCTION("""COMPUTED_VALUE"""),"India")</f>
        <v>India</v>
      </c>
      <c r="D3296" s="2">
        <f>IFERROR(__xludf.DUMMYFUNCTION("""COMPUTED_VALUE"""),560040.0)</f>
        <v>560040</v>
      </c>
      <c r="E3296" s="2" t="str">
        <f>IFERROR(__xludf.DUMMYFUNCTION("""COMPUTED_VALUE"""),"Male")</f>
        <v>Male</v>
      </c>
    </row>
    <row r="3297">
      <c r="A3297" s="2">
        <v>3296.0</v>
      </c>
      <c r="B3297" s="4">
        <f>IFERROR(__xludf.DUMMYFUNCTION("""COMPUTED_VALUE"""),45206.83882981481)</f>
        <v>45206.83883</v>
      </c>
      <c r="C3297" s="2" t="str">
        <f>IFERROR(__xludf.DUMMYFUNCTION("""COMPUTED_VALUE"""),"India")</f>
        <v>India</v>
      </c>
      <c r="D3297" s="2">
        <f>IFERROR(__xludf.DUMMYFUNCTION("""COMPUTED_VALUE"""),560083.0)</f>
        <v>560083</v>
      </c>
      <c r="E3297" s="2" t="str">
        <f>IFERROR(__xludf.DUMMYFUNCTION("""COMPUTED_VALUE"""),"Male")</f>
        <v>Male</v>
      </c>
    </row>
    <row r="3298">
      <c r="A3298" s="2">
        <v>3297.0</v>
      </c>
      <c r="B3298" s="4">
        <f>IFERROR(__xludf.DUMMYFUNCTION("""COMPUTED_VALUE"""),45206.92966652777)</f>
        <v>45206.92967</v>
      </c>
      <c r="C3298" s="2" t="str">
        <f>IFERROR(__xludf.DUMMYFUNCTION("""COMPUTED_VALUE"""),"India")</f>
        <v>India</v>
      </c>
      <c r="D3298" s="2">
        <f>IFERROR(__xludf.DUMMYFUNCTION("""COMPUTED_VALUE"""),560032.0)</f>
        <v>560032</v>
      </c>
      <c r="E3298" s="2" t="str">
        <f>IFERROR(__xludf.DUMMYFUNCTION("""COMPUTED_VALUE"""),"Male")</f>
        <v>Male</v>
      </c>
    </row>
    <row r="3299">
      <c r="A3299" s="2">
        <v>3298.0</v>
      </c>
      <c r="B3299" s="4">
        <f>IFERROR(__xludf.DUMMYFUNCTION("""COMPUTED_VALUE"""),45206.983903622684)</f>
        <v>45206.9839</v>
      </c>
      <c r="C3299" s="2" t="str">
        <f>IFERROR(__xludf.DUMMYFUNCTION("""COMPUTED_VALUE"""),"India")</f>
        <v>India</v>
      </c>
      <c r="D3299" s="2">
        <f>IFERROR(__xludf.DUMMYFUNCTION("""COMPUTED_VALUE"""),201011.0)</f>
        <v>201011</v>
      </c>
      <c r="E3299" s="2" t="str">
        <f>IFERROR(__xludf.DUMMYFUNCTION("""COMPUTED_VALUE"""),"Female")</f>
        <v>Female</v>
      </c>
    </row>
    <row r="3300">
      <c r="A3300" s="2">
        <v>3299.0</v>
      </c>
      <c r="B3300" s="4">
        <f>IFERROR(__xludf.DUMMYFUNCTION("""COMPUTED_VALUE"""),45207.0091546875)</f>
        <v>45207.00915</v>
      </c>
      <c r="C3300" s="2" t="str">
        <f>IFERROR(__xludf.DUMMYFUNCTION("""COMPUTED_VALUE"""),"India")</f>
        <v>India</v>
      </c>
      <c r="D3300" s="2">
        <f>IFERROR(__xludf.DUMMYFUNCTION("""COMPUTED_VALUE"""),110025.0)</f>
        <v>110025</v>
      </c>
      <c r="E3300" s="2" t="str">
        <f>IFERROR(__xludf.DUMMYFUNCTION("""COMPUTED_VALUE"""),"Male")</f>
        <v>Male</v>
      </c>
    </row>
    <row r="3301">
      <c r="A3301" s="2">
        <v>3300.0</v>
      </c>
      <c r="B3301" s="4">
        <f>IFERROR(__xludf.DUMMYFUNCTION("""COMPUTED_VALUE"""),45207.07037789352)</f>
        <v>45207.07038</v>
      </c>
      <c r="C3301" s="2" t="str">
        <f>IFERROR(__xludf.DUMMYFUNCTION("""COMPUTED_VALUE"""),"India")</f>
        <v>India</v>
      </c>
      <c r="D3301" s="2">
        <f>IFERROR(__xludf.DUMMYFUNCTION("""COMPUTED_VALUE"""),422003.0)</f>
        <v>422003</v>
      </c>
      <c r="E3301" s="2" t="str">
        <f>IFERROR(__xludf.DUMMYFUNCTION("""COMPUTED_VALUE"""),"Male")</f>
        <v>Male</v>
      </c>
    </row>
    <row r="3302">
      <c r="A3302" s="2">
        <v>3301.0</v>
      </c>
      <c r="B3302" s="4">
        <f>IFERROR(__xludf.DUMMYFUNCTION("""COMPUTED_VALUE"""),45207.54961195602)</f>
        <v>45207.54961</v>
      </c>
      <c r="C3302" s="2" t="str">
        <f>IFERROR(__xludf.DUMMYFUNCTION("""COMPUTED_VALUE"""),"India")</f>
        <v>India</v>
      </c>
      <c r="D3302" s="2">
        <f>IFERROR(__xludf.DUMMYFUNCTION("""COMPUTED_VALUE"""),411057.0)</f>
        <v>411057</v>
      </c>
      <c r="E3302" s="2" t="str">
        <f>IFERROR(__xludf.DUMMYFUNCTION("""COMPUTED_VALUE"""),"Male")</f>
        <v>Male</v>
      </c>
    </row>
    <row r="3303">
      <c r="A3303" s="2">
        <v>3302.0</v>
      </c>
      <c r="B3303" s="4">
        <f>IFERROR(__xludf.DUMMYFUNCTION("""COMPUTED_VALUE"""),45207.59028452547)</f>
        <v>45207.59028</v>
      </c>
      <c r="C3303" s="2" t="str">
        <f>IFERROR(__xludf.DUMMYFUNCTION("""COMPUTED_VALUE"""),"India")</f>
        <v>India</v>
      </c>
      <c r="D3303" s="2">
        <f>IFERROR(__xludf.DUMMYFUNCTION("""COMPUTED_VALUE"""),411057.0)</f>
        <v>411057</v>
      </c>
      <c r="E3303" s="2" t="str">
        <f>IFERROR(__xludf.DUMMYFUNCTION("""COMPUTED_VALUE"""),"Female")</f>
        <v>Female</v>
      </c>
    </row>
    <row r="3304">
      <c r="A3304" s="2">
        <v>3303.0</v>
      </c>
      <c r="B3304" s="4">
        <f>IFERROR(__xludf.DUMMYFUNCTION("""COMPUTED_VALUE"""),45207.70488704862)</f>
        <v>45207.70489</v>
      </c>
      <c r="C3304" s="2" t="str">
        <f>IFERROR(__xludf.DUMMYFUNCTION("""COMPUTED_VALUE"""),"India")</f>
        <v>India</v>
      </c>
      <c r="D3304" s="2">
        <f>IFERROR(__xludf.DUMMYFUNCTION("""COMPUTED_VALUE"""),201310.0)</f>
        <v>201310</v>
      </c>
      <c r="E3304" s="2" t="str">
        <f>IFERROR(__xludf.DUMMYFUNCTION("""COMPUTED_VALUE"""),"Male")</f>
        <v>Male</v>
      </c>
    </row>
    <row r="3305">
      <c r="A3305" s="2">
        <v>3304.0</v>
      </c>
      <c r="B3305" s="4">
        <f>IFERROR(__xludf.DUMMYFUNCTION("""COMPUTED_VALUE"""),45208.36766498843)</f>
        <v>45208.36766</v>
      </c>
      <c r="C3305" s="2" t="str">
        <f>IFERROR(__xludf.DUMMYFUNCTION("""COMPUTED_VALUE"""),"Afganistan")</f>
        <v>Afganistan</v>
      </c>
      <c r="D3305" s="2">
        <f>IFERROR(__xludf.DUMMYFUNCTION("""COMPUTED_VALUE"""),411057.0)</f>
        <v>411057</v>
      </c>
      <c r="E3305" s="2" t="str">
        <f>IFERROR(__xludf.DUMMYFUNCTION("""COMPUTED_VALUE"""),"Male")</f>
        <v>Male</v>
      </c>
    </row>
    <row r="3306">
      <c r="A3306" s="2">
        <v>3305.0</v>
      </c>
      <c r="B3306" s="4">
        <f>IFERROR(__xludf.DUMMYFUNCTION("""COMPUTED_VALUE"""),45208.70868481482)</f>
        <v>45208.70868</v>
      </c>
      <c r="C3306" s="2" t="str">
        <f>IFERROR(__xludf.DUMMYFUNCTION("""COMPUTED_VALUE"""),"India")</f>
        <v>India</v>
      </c>
      <c r="D3306" s="2">
        <f>IFERROR(__xludf.DUMMYFUNCTION("""COMPUTED_VALUE"""),410203.0)</f>
        <v>410203</v>
      </c>
      <c r="E3306" s="2" t="str">
        <f>IFERROR(__xludf.DUMMYFUNCTION("""COMPUTED_VALUE"""),"Male")</f>
        <v>Male</v>
      </c>
    </row>
    <row r="3307">
      <c r="A3307" s="2">
        <v>3306.0</v>
      </c>
      <c r="B3307" s="4">
        <f>IFERROR(__xludf.DUMMYFUNCTION("""COMPUTED_VALUE"""),45208.716105127314)</f>
        <v>45208.71611</v>
      </c>
      <c r="C3307" s="2" t="str">
        <f>IFERROR(__xludf.DUMMYFUNCTION("""COMPUTED_VALUE"""),"India")</f>
        <v>India</v>
      </c>
      <c r="D3307" s="2">
        <f>IFERROR(__xludf.DUMMYFUNCTION("""COMPUTED_VALUE"""),572101.0)</f>
        <v>572101</v>
      </c>
      <c r="E3307" s="2" t="str">
        <f>IFERROR(__xludf.DUMMYFUNCTION("""COMPUTED_VALUE"""),"Female")</f>
        <v>Female</v>
      </c>
    </row>
    <row r="3308">
      <c r="A3308" s="2">
        <v>3307.0</v>
      </c>
      <c r="B3308" s="4">
        <f>IFERROR(__xludf.DUMMYFUNCTION("""COMPUTED_VALUE"""),45208.724639837965)</f>
        <v>45208.72464</v>
      </c>
      <c r="C3308" s="2" t="str">
        <f>IFERROR(__xludf.DUMMYFUNCTION("""COMPUTED_VALUE"""),"India")</f>
        <v>India</v>
      </c>
      <c r="D3308" s="2">
        <f>IFERROR(__xludf.DUMMYFUNCTION("""COMPUTED_VALUE"""),560056.0)</f>
        <v>560056</v>
      </c>
      <c r="E3308" s="2" t="str">
        <f>IFERROR(__xludf.DUMMYFUNCTION("""COMPUTED_VALUE"""),"Male")</f>
        <v>Male</v>
      </c>
    </row>
    <row r="3309">
      <c r="A3309" s="2">
        <v>3308.0</v>
      </c>
      <c r="B3309" s="4">
        <f>IFERROR(__xludf.DUMMYFUNCTION("""COMPUTED_VALUE"""),45208.725266180554)</f>
        <v>45208.72527</v>
      </c>
      <c r="C3309" s="2" t="str">
        <f>IFERROR(__xludf.DUMMYFUNCTION("""COMPUTED_VALUE"""),"India")</f>
        <v>India</v>
      </c>
      <c r="D3309" s="2">
        <f>IFERROR(__xludf.DUMMYFUNCTION("""COMPUTED_VALUE"""),583126.0)</f>
        <v>583126</v>
      </c>
      <c r="E3309" s="2" t="str">
        <f>IFERROR(__xludf.DUMMYFUNCTION("""COMPUTED_VALUE"""),"Male")</f>
        <v>Male</v>
      </c>
    </row>
    <row r="3310">
      <c r="A3310" s="2">
        <v>3309.0</v>
      </c>
      <c r="B3310" s="4">
        <f>IFERROR(__xludf.DUMMYFUNCTION("""COMPUTED_VALUE"""),45208.75892966435)</f>
        <v>45208.75893</v>
      </c>
      <c r="C3310" s="2" t="str">
        <f>IFERROR(__xludf.DUMMYFUNCTION("""COMPUTED_VALUE"""),"India")</f>
        <v>India</v>
      </c>
      <c r="D3310" s="2">
        <f>IFERROR(__xludf.DUMMYFUNCTION("""COMPUTED_VALUE"""),560091.0)</f>
        <v>560091</v>
      </c>
      <c r="E3310" s="2" t="str">
        <f>IFERROR(__xludf.DUMMYFUNCTION("""COMPUTED_VALUE"""),"Male")</f>
        <v>Male</v>
      </c>
    </row>
    <row r="3311">
      <c r="A3311" s="2">
        <v>3310.0</v>
      </c>
      <c r="B3311" s="4">
        <f>IFERROR(__xludf.DUMMYFUNCTION("""COMPUTED_VALUE"""),45208.77790288194)</f>
        <v>45208.7779</v>
      </c>
      <c r="C3311" s="2" t="str">
        <f>IFERROR(__xludf.DUMMYFUNCTION("""COMPUTED_VALUE"""),"India")</f>
        <v>India</v>
      </c>
      <c r="D3311" s="2">
        <f>IFERROR(__xludf.DUMMYFUNCTION("""COMPUTED_VALUE"""),560091.0)</f>
        <v>560091</v>
      </c>
      <c r="E3311" s="2" t="str">
        <f>IFERROR(__xludf.DUMMYFUNCTION("""COMPUTED_VALUE"""),"Male")</f>
        <v>Male</v>
      </c>
    </row>
    <row r="3312">
      <c r="A3312" s="2">
        <v>3311.0</v>
      </c>
      <c r="B3312" s="4">
        <f>IFERROR(__xludf.DUMMYFUNCTION("""COMPUTED_VALUE"""),45208.84802542824)</f>
        <v>45208.84803</v>
      </c>
      <c r="C3312" s="2" t="str">
        <f>IFERROR(__xludf.DUMMYFUNCTION("""COMPUTED_VALUE"""),"India")</f>
        <v>India</v>
      </c>
      <c r="D3312" s="2">
        <f>IFERROR(__xludf.DUMMYFUNCTION("""COMPUTED_VALUE"""),500035.0)</f>
        <v>500035</v>
      </c>
      <c r="E3312" s="2" t="str">
        <f>IFERROR(__xludf.DUMMYFUNCTION("""COMPUTED_VALUE"""),"Female")</f>
        <v>Female</v>
      </c>
    </row>
    <row r="3313">
      <c r="A3313" s="2">
        <v>3312.0</v>
      </c>
      <c r="B3313" s="4">
        <f>IFERROR(__xludf.DUMMYFUNCTION("""COMPUTED_VALUE"""),45208.850070914355)</f>
        <v>45208.85007</v>
      </c>
      <c r="C3313" s="2" t="str">
        <f>IFERROR(__xludf.DUMMYFUNCTION("""COMPUTED_VALUE"""),"India")</f>
        <v>India</v>
      </c>
      <c r="D3313" s="2">
        <f>IFERROR(__xludf.DUMMYFUNCTION("""COMPUTED_VALUE"""),560067.0)</f>
        <v>560067</v>
      </c>
      <c r="E3313" s="2" t="str">
        <f>IFERROR(__xludf.DUMMYFUNCTION("""COMPUTED_VALUE"""),"Female")</f>
        <v>Female</v>
      </c>
    </row>
    <row r="3314">
      <c r="A3314" s="2">
        <v>3313.0</v>
      </c>
      <c r="B3314" s="4">
        <f>IFERROR(__xludf.DUMMYFUNCTION("""COMPUTED_VALUE"""),45208.91340295139)</f>
        <v>45208.9134</v>
      </c>
      <c r="C3314" s="2" t="str">
        <f>IFERROR(__xludf.DUMMYFUNCTION("""COMPUTED_VALUE"""),"India")</f>
        <v>India</v>
      </c>
      <c r="D3314" s="2">
        <f>IFERROR(__xludf.DUMMYFUNCTION("""COMPUTED_VALUE"""),211003.0)</f>
        <v>211003</v>
      </c>
      <c r="E3314" s="2" t="str">
        <f>IFERROR(__xludf.DUMMYFUNCTION("""COMPUTED_VALUE"""),"Male")</f>
        <v>Male</v>
      </c>
    </row>
    <row r="3315">
      <c r="A3315" s="2">
        <v>3314.0</v>
      </c>
      <c r="B3315" s="4">
        <f>IFERROR(__xludf.DUMMYFUNCTION("""COMPUTED_VALUE"""),45208.99264059027)</f>
        <v>45208.99264</v>
      </c>
      <c r="C3315" s="2" t="str">
        <f>IFERROR(__xludf.DUMMYFUNCTION("""COMPUTED_VALUE"""),"India")</f>
        <v>India</v>
      </c>
      <c r="D3315" s="2">
        <f>IFERROR(__xludf.DUMMYFUNCTION("""COMPUTED_VALUE"""),402109.0)</f>
        <v>402109</v>
      </c>
      <c r="E3315" s="2" t="str">
        <f>IFERROR(__xludf.DUMMYFUNCTION("""COMPUTED_VALUE"""),"Male")</f>
        <v>Male</v>
      </c>
    </row>
    <row r="3316">
      <c r="A3316" s="2">
        <v>3315.0</v>
      </c>
      <c r="B3316" s="4">
        <f>IFERROR(__xludf.DUMMYFUNCTION("""COMPUTED_VALUE"""),45209.030114560184)</f>
        <v>45209.03011</v>
      </c>
      <c r="C3316" s="2" t="str">
        <f>IFERROR(__xludf.DUMMYFUNCTION("""COMPUTED_VALUE"""),"India")</f>
        <v>India</v>
      </c>
      <c r="D3316" s="2">
        <f>IFERROR(__xludf.DUMMYFUNCTION("""COMPUTED_VALUE"""),831012.0)</f>
        <v>831012</v>
      </c>
      <c r="E3316" s="2" t="str">
        <f>IFERROR(__xludf.DUMMYFUNCTION("""COMPUTED_VALUE"""),"Female")</f>
        <v>Female</v>
      </c>
    </row>
    <row r="3317">
      <c r="A3317" s="2">
        <v>3316.0</v>
      </c>
      <c r="B3317" s="4">
        <f>IFERROR(__xludf.DUMMYFUNCTION("""COMPUTED_VALUE"""),45209.053155682865)</f>
        <v>45209.05316</v>
      </c>
      <c r="C3317" s="2" t="str">
        <f>IFERROR(__xludf.DUMMYFUNCTION("""COMPUTED_VALUE"""),"India")</f>
        <v>India</v>
      </c>
      <c r="D3317" s="2">
        <f>IFERROR(__xludf.DUMMYFUNCTION("""COMPUTED_VALUE"""),583126.0)</f>
        <v>583126</v>
      </c>
      <c r="E3317" s="2" t="str">
        <f>IFERROR(__xludf.DUMMYFUNCTION("""COMPUTED_VALUE"""),"Male")</f>
        <v>Male</v>
      </c>
    </row>
    <row r="3318">
      <c r="A3318" s="2">
        <v>3317.0</v>
      </c>
      <c r="B3318" s="4">
        <f>IFERROR(__xludf.DUMMYFUNCTION("""COMPUTED_VALUE"""),45209.305801504626)</f>
        <v>45209.3058</v>
      </c>
      <c r="C3318" s="2" t="str">
        <f>IFERROR(__xludf.DUMMYFUNCTION("""COMPUTED_VALUE"""),"India")</f>
        <v>India</v>
      </c>
      <c r="D3318" s="2">
        <f>IFERROR(__xludf.DUMMYFUNCTION("""COMPUTED_VALUE"""),517501.0)</f>
        <v>517501</v>
      </c>
      <c r="E3318" s="2" t="str">
        <f>IFERROR(__xludf.DUMMYFUNCTION("""COMPUTED_VALUE"""),"Male")</f>
        <v>Male</v>
      </c>
    </row>
    <row r="3319">
      <c r="A3319" s="2">
        <v>3318.0</v>
      </c>
      <c r="B3319" s="4">
        <f>IFERROR(__xludf.DUMMYFUNCTION("""COMPUTED_VALUE"""),45209.58724267361)</f>
        <v>45209.58724</v>
      </c>
      <c r="C3319" s="2" t="str">
        <f>IFERROR(__xludf.DUMMYFUNCTION("""COMPUTED_VALUE"""),"India")</f>
        <v>India</v>
      </c>
      <c r="D3319" s="2">
        <f>IFERROR(__xludf.DUMMYFUNCTION("""COMPUTED_VALUE"""),641041.0)</f>
        <v>641041</v>
      </c>
      <c r="E3319" s="2" t="str">
        <f>IFERROR(__xludf.DUMMYFUNCTION("""COMPUTED_VALUE"""),"Male")</f>
        <v>Male</v>
      </c>
    </row>
    <row r="3320">
      <c r="A3320" s="2">
        <v>3319.0</v>
      </c>
      <c r="B3320" s="4">
        <f>IFERROR(__xludf.DUMMYFUNCTION("""COMPUTED_VALUE"""),45209.59824144676)</f>
        <v>45209.59824</v>
      </c>
      <c r="C3320" s="2" t="str">
        <f>IFERROR(__xludf.DUMMYFUNCTION("""COMPUTED_VALUE"""),"India")</f>
        <v>India</v>
      </c>
      <c r="D3320" s="2">
        <f>IFERROR(__xludf.DUMMYFUNCTION("""COMPUTED_VALUE"""),607001.0)</f>
        <v>607001</v>
      </c>
      <c r="E3320" s="2" t="str">
        <f>IFERROR(__xludf.DUMMYFUNCTION("""COMPUTED_VALUE"""),"Female")</f>
        <v>Female</v>
      </c>
    </row>
    <row r="3321">
      <c r="A3321" s="2">
        <v>3320.0</v>
      </c>
      <c r="B3321" s="4">
        <f>IFERROR(__xludf.DUMMYFUNCTION("""COMPUTED_VALUE"""),45210.88831700231)</f>
        <v>45210.88832</v>
      </c>
      <c r="C3321" s="2" t="str">
        <f>IFERROR(__xludf.DUMMYFUNCTION("""COMPUTED_VALUE"""),"India")</f>
        <v>India</v>
      </c>
      <c r="D3321" s="2">
        <f>IFERROR(__xludf.DUMMYFUNCTION("""COMPUTED_VALUE"""),441206.0)</f>
        <v>441206</v>
      </c>
      <c r="E3321" s="2" t="str">
        <f>IFERROR(__xludf.DUMMYFUNCTION("""COMPUTED_VALUE"""),"Male")</f>
        <v>Male</v>
      </c>
    </row>
    <row r="3322">
      <c r="A3322" s="2">
        <v>3321.0</v>
      </c>
      <c r="B3322" s="4">
        <f>IFERROR(__xludf.DUMMYFUNCTION("""COMPUTED_VALUE"""),45210.989482199075)</f>
        <v>45210.98948</v>
      </c>
      <c r="C3322" s="2" t="str">
        <f>IFERROR(__xludf.DUMMYFUNCTION("""COMPUTED_VALUE"""),"Malaysia")</f>
        <v>Malaysia</v>
      </c>
      <c r="D3322" s="2">
        <f>IFERROR(__xludf.DUMMYFUNCTION("""COMPUTED_VALUE"""),400097.0)</f>
        <v>400097</v>
      </c>
      <c r="E3322" s="2" t="str">
        <f>IFERROR(__xludf.DUMMYFUNCTION("""COMPUTED_VALUE"""),"Male")</f>
        <v>Male</v>
      </c>
    </row>
    <row r="3323">
      <c r="A3323" s="2">
        <v>3322.0</v>
      </c>
      <c r="B3323" s="4">
        <f>IFERROR(__xludf.DUMMYFUNCTION("""COMPUTED_VALUE"""),45210.99076199074)</f>
        <v>45210.99076</v>
      </c>
      <c r="C3323" s="2" t="str">
        <f>IFERROR(__xludf.DUMMYFUNCTION("""COMPUTED_VALUE"""),"India")</f>
        <v>India</v>
      </c>
      <c r="D3323" s="2">
        <f>IFERROR(__xludf.DUMMYFUNCTION("""COMPUTED_VALUE"""),400064.0)</f>
        <v>400064</v>
      </c>
      <c r="E3323" s="2" t="str">
        <f>IFERROR(__xludf.DUMMYFUNCTION("""COMPUTED_VALUE"""),"Male")</f>
        <v>Male</v>
      </c>
    </row>
    <row r="3324">
      <c r="A3324" s="2">
        <v>3323.0</v>
      </c>
      <c r="B3324" s="4">
        <f>IFERROR(__xludf.DUMMYFUNCTION("""COMPUTED_VALUE"""),45211.378504444445)</f>
        <v>45211.3785</v>
      </c>
      <c r="C3324" s="2" t="str">
        <f>IFERROR(__xludf.DUMMYFUNCTION("""COMPUTED_VALUE"""),"India")</f>
        <v>India</v>
      </c>
      <c r="D3324" s="2">
        <f>IFERROR(__xludf.DUMMYFUNCTION("""COMPUTED_VALUE"""),422205.0)</f>
        <v>422205</v>
      </c>
      <c r="E3324" s="2" t="str">
        <f>IFERROR(__xludf.DUMMYFUNCTION("""COMPUTED_VALUE"""),"Male")</f>
        <v>Male</v>
      </c>
    </row>
    <row r="3325">
      <c r="A3325" s="2">
        <v>3324.0</v>
      </c>
      <c r="B3325" s="4">
        <f>IFERROR(__xludf.DUMMYFUNCTION("""COMPUTED_VALUE"""),45211.38819761574)</f>
        <v>45211.3882</v>
      </c>
      <c r="C3325" s="2" t="str">
        <f>IFERROR(__xludf.DUMMYFUNCTION("""COMPUTED_VALUE"""),"India")</f>
        <v>India</v>
      </c>
      <c r="D3325" s="2">
        <f>IFERROR(__xludf.DUMMYFUNCTION("""COMPUTED_VALUE"""),500013.0)</f>
        <v>500013</v>
      </c>
      <c r="E3325" s="2" t="str">
        <f>IFERROR(__xludf.DUMMYFUNCTION("""COMPUTED_VALUE"""),"Male")</f>
        <v>Male</v>
      </c>
    </row>
    <row r="3326">
      <c r="A3326" s="2">
        <v>3325.0</v>
      </c>
      <c r="B3326" s="4">
        <f>IFERROR(__xludf.DUMMYFUNCTION("""COMPUTED_VALUE"""),45212.68762488426)</f>
        <v>45212.68762</v>
      </c>
      <c r="C3326" s="2" t="str">
        <f>IFERROR(__xludf.DUMMYFUNCTION("""COMPUTED_VALUE"""),"India")</f>
        <v>India</v>
      </c>
      <c r="D3326" s="2">
        <f>IFERROR(__xludf.DUMMYFUNCTION("""COMPUTED_VALUE"""),423205.0)</f>
        <v>423205</v>
      </c>
      <c r="E3326" s="2" t="str">
        <f>IFERROR(__xludf.DUMMYFUNCTION("""COMPUTED_VALUE"""),"Female")</f>
        <v>Female</v>
      </c>
    </row>
    <row r="3327">
      <c r="A3327" s="2">
        <v>3326.0</v>
      </c>
      <c r="B3327" s="4">
        <f>IFERROR(__xludf.DUMMYFUNCTION("""COMPUTED_VALUE"""),45213.74560876158)</f>
        <v>45213.74561</v>
      </c>
      <c r="C3327" s="2" t="str">
        <f>IFERROR(__xludf.DUMMYFUNCTION("""COMPUTED_VALUE"""),"India")</f>
        <v>India</v>
      </c>
      <c r="D3327" s="2">
        <f>IFERROR(__xludf.DUMMYFUNCTION("""COMPUTED_VALUE"""),560039.0)</f>
        <v>560039</v>
      </c>
      <c r="E3327" s="2" t="str">
        <f>IFERROR(__xludf.DUMMYFUNCTION("""COMPUTED_VALUE"""),"Male")</f>
        <v>Male</v>
      </c>
    </row>
    <row r="3328">
      <c r="A3328" s="2">
        <v>3327.0</v>
      </c>
      <c r="B3328" s="4">
        <f>IFERROR(__xludf.DUMMYFUNCTION("""COMPUTED_VALUE"""),45213.80056094908)</f>
        <v>45213.80056</v>
      </c>
      <c r="C3328" s="2" t="str">
        <f>IFERROR(__xludf.DUMMYFUNCTION("""COMPUTED_VALUE"""),"India")</f>
        <v>India</v>
      </c>
      <c r="D3328" s="2">
        <f>IFERROR(__xludf.DUMMYFUNCTION("""COMPUTED_VALUE"""),500036.0)</f>
        <v>500036</v>
      </c>
      <c r="E3328" s="2" t="str">
        <f>IFERROR(__xludf.DUMMYFUNCTION("""COMPUTED_VALUE"""),"Male")</f>
        <v>Male</v>
      </c>
    </row>
    <row r="3329">
      <c r="A3329" s="2">
        <v>3328.0</v>
      </c>
      <c r="B3329" s="4">
        <f>IFERROR(__xludf.DUMMYFUNCTION("""COMPUTED_VALUE"""),45213.90172259259)</f>
        <v>45213.90172</v>
      </c>
      <c r="C3329" s="2" t="str">
        <f>IFERROR(__xludf.DUMMYFUNCTION("""COMPUTED_VALUE"""),"India")</f>
        <v>India</v>
      </c>
      <c r="D3329" s="2">
        <f>IFERROR(__xludf.DUMMYFUNCTION("""COMPUTED_VALUE"""),332001.0)</f>
        <v>332001</v>
      </c>
      <c r="E3329" s="2" t="str">
        <f>IFERROR(__xludf.DUMMYFUNCTION("""COMPUTED_VALUE"""),"Male")</f>
        <v>Male</v>
      </c>
    </row>
    <row r="3330">
      <c r="A3330" s="2">
        <v>3329.0</v>
      </c>
      <c r="B3330" s="4">
        <f>IFERROR(__xludf.DUMMYFUNCTION("""COMPUTED_VALUE"""),45213.914190787036)</f>
        <v>45213.91419</v>
      </c>
      <c r="C3330" s="2" t="str">
        <f>IFERROR(__xludf.DUMMYFUNCTION("""COMPUTED_VALUE"""),"India")</f>
        <v>India</v>
      </c>
      <c r="D3330" s="2">
        <f>IFERROR(__xludf.DUMMYFUNCTION("""COMPUTED_VALUE"""),425405.0)</f>
        <v>425405</v>
      </c>
      <c r="E3330" s="2" t="str">
        <f>IFERROR(__xludf.DUMMYFUNCTION("""COMPUTED_VALUE"""),"Male")</f>
        <v>Male</v>
      </c>
    </row>
    <row r="3331">
      <c r="A3331" s="2">
        <v>3330.0</v>
      </c>
      <c r="B3331" s="4">
        <f>IFERROR(__xludf.DUMMYFUNCTION("""COMPUTED_VALUE"""),45214.41710554398)</f>
        <v>45214.41711</v>
      </c>
      <c r="C3331" s="2" t="str">
        <f>IFERROR(__xludf.DUMMYFUNCTION("""COMPUTED_VALUE"""),"India")</f>
        <v>India</v>
      </c>
      <c r="D3331" s="2">
        <f>IFERROR(__xludf.DUMMYFUNCTION("""COMPUTED_VALUE"""),201304.0)</f>
        <v>201304</v>
      </c>
      <c r="E3331" s="2" t="str">
        <f>IFERROR(__xludf.DUMMYFUNCTION("""COMPUTED_VALUE"""),"Male")</f>
        <v>Male</v>
      </c>
    </row>
    <row r="3332">
      <c r="A3332" s="2">
        <v>3331.0</v>
      </c>
      <c r="B3332" s="4">
        <f>IFERROR(__xludf.DUMMYFUNCTION("""COMPUTED_VALUE"""),45214.5391443287)</f>
        <v>45214.53914</v>
      </c>
      <c r="C3332" s="2" t="str">
        <f>IFERROR(__xludf.DUMMYFUNCTION("""COMPUTED_VALUE"""),"India")</f>
        <v>India</v>
      </c>
      <c r="D3332" s="2">
        <f>IFERROR(__xludf.DUMMYFUNCTION("""COMPUTED_VALUE"""),712246.0)</f>
        <v>712246</v>
      </c>
      <c r="E3332" s="2" t="str">
        <f>IFERROR(__xludf.DUMMYFUNCTION("""COMPUTED_VALUE"""),"Female")</f>
        <v>Female</v>
      </c>
    </row>
    <row r="3333">
      <c r="A3333" s="2">
        <v>3332.0</v>
      </c>
      <c r="B3333" s="4">
        <f>IFERROR(__xludf.DUMMYFUNCTION("""COMPUTED_VALUE"""),45214.70525599537)</f>
        <v>45214.70526</v>
      </c>
      <c r="C3333" s="2" t="str">
        <f>IFERROR(__xludf.DUMMYFUNCTION("""COMPUTED_VALUE"""),"India")</f>
        <v>India</v>
      </c>
      <c r="D3333" s="2">
        <f>IFERROR(__xludf.DUMMYFUNCTION("""COMPUTED_VALUE"""),560038.0)</f>
        <v>560038</v>
      </c>
      <c r="E3333" s="2" t="str">
        <f>IFERROR(__xludf.DUMMYFUNCTION("""COMPUTED_VALUE"""),"Male")</f>
        <v>Male</v>
      </c>
    </row>
    <row r="3334">
      <c r="A3334" s="2">
        <v>3333.0</v>
      </c>
      <c r="B3334" s="4">
        <f>IFERROR(__xludf.DUMMYFUNCTION("""COMPUTED_VALUE"""),45214.994294398144)</f>
        <v>45214.99429</v>
      </c>
      <c r="C3334" s="2" t="str">
        <f>IFERROR(__xludf.DUMMYFUNCTION("""COMPUTED_VALUE"""),"United Arab Emirates")</f>
        <v>United Arab Emirates</v>
      </c>
      <c r="D3334" s="2">
        <f>IFERROR(__xludf.DUMMYFUNCTION("""COMPUTED_VALUE"""),211016.0)</f>
        <v>211016</v>
      </c>
      <c r="E3334" s="2" t="str">
        <f>IFERROR(__xludf.DUMMYFUNCTION("""COMPUTED_VALUE"""),"Male")</f>
        <v>Male</v>
      </c>
    </row>
    <row r="3335">
      <c r="A3335" s="2">
        <v>3334.0</v>
      </c>
      <c r="B3335" s="4">
        <f>IFERROR(__xludf.DUMMYFUNCTION("""COMPUTED_VALUE"""),45215.439362418976)</f>
        <v>45215.43936</v>
      </c>
      <c r="C3335" s="2" t="str">
        <f>IFERROR(__xludf.DUMMYFUNCTION("""COMPUTED_VALUE"""),"India")</f>
        <v>India</v>
      </c>
      <c r="D3335" s="2">
        <f>IFERROR(__xludf.DUMMYFUNCTION("""COMPUTED_VALUE"""),560102.0)</f>
        <v>560102</v>
      </c>
      <c r="E3335" s="2" t="str">
        <f>IFERROR(__xludf.DUMMYFUNCTION("""COMPUTED_VALUE"""),"Male")</f>
        <v>Male</v>
      </c>
    </row>
    <row r="3336">
      <c r="A3336" s="2">
        <v>3335.0</v>
      </c>
      <c r="B3336" s="4">
        <f>IFERROR(__xludf.DUMMYFUNCTION("""COMPUTED_VALUE"""),45215.47482440972)</f>
        <v>45215.47482</v>
      </c>
      <c r="C3336" s="2" t="str">
        <f>IFERROR(__xludf.DUMMYFUNCTION("""COMPUTED_VALUE"""),"India")</f>
        <v>India</v>
      </c>
      <c r="D3336" s="2">
        <f>IFERROR(__xludf.DUMMYFUNCTION("""COMPUTED_VALUE"""),382424.0)</f>
        <v>382424</v>
      </c>
      <c r="E3336" s="2" t="str">
        <f>IFERROR(__xludf.DUMMYFUNCTION("""COMPUTED_VALUE"""),"Female")</f>
        <v>Female</v>
      </c>
    </row>
    <row r="3337">
      <c r="A3337" s="2">
        <v>3336.0</v>
      </c>
      <c r="B3337" s="4">
        <f>IFERROR(__xludf.DUMMYFUNCTION("""COMPUTED_VALUE"""),45215.59329454861)</f>
        <v>45215.59329</v>
      </c>
      <c r="C3337" s="2" t="str">
        <f>IFERROR(__xludf.DUMMYFUNCTION("""COMPUTED_VALUE"""),"India")</f>
        <v>India</v>
      </c>
      <c r="D3337" s="2">
        <f>IFERROR(__xludf.DUMMYFUNCTION("""COMPUTED_VALUE"""),211002.0)</f>
        <v>211002</v>
      </c>
      <c r="E3337" s="2" t="str">
        <f>IFERROR(__xludf.DUMMYFUNCTION("""COMPUTED_VALUE"""),"Male")</f>
        <v>Male</v>
      </c>
    </row>
    <row r="3338">
      <c r="A3338" s="2">
        <v>3337.0</v>
      </c>
      <c r="B3338" s="4">
        <f>IFERROR(__xludf.DUMMYFUNCTION("""COMPUTED_VALUE"""),45215.661824745366)</f>
        <v>45215.66182</v>
      </c>
      <c r="C3338" s="2" t="str">
        <f>IFERROR(__xludf.DUMMYFUNCTION("""COMPUTED_VALUE"""),"India")</f>
        <v>India</v>
      </c>
      <c r="D3338" s="2">
        <f>IFERROR(__xludf.DUMMYFUNCTION("""COMPUTED_VALUE"""),410203.0)</f>
        <v>410203</v>
      </c>
      <c r="E3338" s="2" t="str">
        <f>IFERROR(__xludf.DUMMYFUNCTION("""COMPUTED_VALUE"""),"Male")</f>
        <v>Male</v>
      </c>
    </row>
    <row r="3339">
      <c r="A3339" s="2">
        <v>3338.0</v>
      </c>
      <c r="B3339" s="4">
        <f>IFERROR(__xludf.DUMMYFUNCTION("""COMPUTED_VALUE"""),45215.76016157407)</f>
        <v>45215.76016</v>
      </c>
      <c r="C3339" s="2" t="str">
        <f>IFERROR(__xludf.DUMMYFUNCTION("""COMPUTED_VALUE"""),"India")</f>
        <v>India</v>
      </c>
      <c r="D3339" s="2">
        <f>IFERROR(__xludf.DUMMYFUNCTION("""COMPUTED_VALUE"""),402201.0)</f>
        <v>402201</v>
      </c>
      <c r="E3339" s="2" t="str">
        <f>IFERROR(__xludf.DUMMYFUNCTION("""COMPUTED_VALUE"""),"Female")</f>
        <v>Female</v>
      </c>
    </row>
    <row r="3340">
      <c r="A3340" s="2">
        <v>3339.0</v>
      </c>
      <c r="B3340" s="4">
        <f>IFERROR(__xludf.DUMMYFUNCTION("""COMPUTED_VALUE"""),45216.53456013889)</f>
        <v>45216.53456</v>
      </c>
      <c r="C3340" s="2" t="str">
        <f>IFERROR(__xludf.DUMMYFUNCTION("""COMPUTED_VALUE"""),"India")</f>
        <v>India</v>
      </c>
      <c r="D3340" s="2">
        <f>IFERROR(__xludf.DUMMYFUNCTION("""COMPUTED_VALUE"""),411033.0)</f>
        <v>411033</v>
      </c>
      <c r="E3340" s="2" t="str">
        <f>IFERROR(__xludf.DUMMYFUNCTION("""COMPUTED_VALUE"""),"Female")</f>
        <v>Female</v>
      </c>
    </row>
    <row r="3341">
      <c r="A3341" s="2">
        <v>3340.0</v>
      </c>
      <c r="B3341" s="4">
        <f>IFERROR(__xludf.DUMMYFUNCTION("""COMPUTED_VALUE"""),45216.67693383101)</f>
        <v>45216.67693</v>
      </c>
      <c r="C3341" s="2" t="str">
        <f>IFERROR(__xludf.DUMMYFUNCTION("""COMPUTED_VALUE"""),"India")</f>
        <v>India</v>
      </c>
      <c r="D3341" s="2">
        <f>IFERROR(__xludf.DUMMYFUNCTION("""COMPUTED_VALUE"""),482001.0)</f>
        <v>482001</v>
      </c>
      <c r="E3341" s="2" t="str">
        <f>IFERROR(__xludf.DUMMYFUNCTION("""COMPUTED_VALUE"""),"Male")</f>
        <v>Male</v>
      </c>
    </row>
    <row r="3342">
      <c r="A3342" s="2">
        <v>3341.0</v>
      </c>
      <c r="B3342" s="4">
        <f>IFERROR(__xludf.DUMMYFUNCTION("""COMPUTED_VALUE"""),45216.83885439815)</f>
        <v>45216.83885</v>
      </c>
      <c r="C3342" s="2" t="str">
        <f>IFERROR(__xludf.DUMMYFUNCTION("""COMPUTED_VALUE"""),"India")</f>
        <v>India</v>
      </c>
      <c r="D3342" s="2">
        <f>IFERROR(__xludf.DUMMYFUNCTION("""COMPUTED_VALUE"""),500010.0)</f>
        <v>500010</v>
      </c>
      <c r="E3342" s="2" t="str">
        <f>IFERROR(__xludf.DUMMYFUNCTION("""COMPUTED_VALUE"""),"Female")</f>
        <v>Female</v>
      </c>
    </row>
    <row r="3343">
      <c r="A3343" s="2">
        <v>3342.0</v>
      </c>
      <c r="B3343" s="4">
        <f>IFERROR(__xludf.DUMMYFUNCTION("""COMPUTED_VALUE"""),45217.246201562506)</f>
        <v>45217.2462</v>
      </c>
      <c r="C3343" s="2" t="str">
        <f>IFERROR(__xludf.DUMMYFUNCTION("""COMPUTED_VALUE"""),"India")</f>
        <v>India</v>
      </c>
      <c r="D3343" s="2">
        <f>IFERROR(__xludf.DUMMYFUNCTION("""COMPUTED_VALUE"""),500016.0)</f>
        <v>500016</v>
      </c>
      <c r="E3343" s="2" t="str">
        <f>IFERROR(__xludf.DUMMYFUNCTION("""COMPUTED_VALUE"""),"Female")</f>
        <v>Female</v>
      </c>
    </row>
    <row r="3344">
      <c r="A3344" s="2">
        <v>3343.0</v>
      </c>
      <c r="B3344" s="4">
        <f>IFERROR(__xludf.DUMMYFUNCTION("""COMPUTED_VALUE"""),45217.44853465277)</f>
        <v>45217.44853</v>
      </c>
      <c r="C3344" s="2" t="str">
        <f>IFERROR(__xludf.DUMMYFUNCTION("""COMPUTED_VALUE"""),"India")</f>
        <v>India</v>
      </c>
      <c r="D3344" s="2">
        <f>IFERROR(__xludf.DUMMYFUNCTION("""COMPUTED_VALUE"""),562125.0)</f>
        <v>562125</v>
      </c>
      <c r="E3344" s="2" t="str">
        <f>IFERROR(__xludf.DUMMYFUNCTION("""COMPUTED_VALUE"""),"Male")</f>
        <v>Male</v>
      </c>
    </row>
    <row r="3345">
      <c r="A3345" s="2">
        <v>3344.0</v>
      </c>
      <c r="B3345" s="4">
        <f>IFERROR(__xludf.DUMMYFUNCTION("""COMPUTED_VALUE"""),45217.51098427083)</f>
        <v>45217.51098</v>
      </c>
      <c r="C3345" s="2" t="str">
        <f>IFERROR(__xludf.DUMMYFUNCTION("""COMPUTED_VALUE"""),"India")</f>
        <v>India</v>
      </c>
      <c r="D3345" s="2">
        <f>IFERROR(__xludf.DUMMYFUNCTION("""COMPUTED_VALUE"""),509125.0)</f>
        <v>509125</v>
      </c>
      <c r="E3345" s="2" t="str">
        <f>IFERROR(__xludf.DUMMYFUNCTION("""COMPUTED_VALUE"""),"Male")</f>
        <v>Male</v>
      </c>
    </row>
    <row r="3346">
      <c r="A3346" s="2">
        <v>3345.0</v>
      </c>
      <c r="B3346" s="4">
        <f>IFERROR(__xludf.DUMMYFUNCTION("""COMPUTED_VALUE"""),45217.722464583334)</f>
        <v>45217.72246</v>
      </c>
      <c r="C3346" s="2" t="str">
        <f>IFERROR(__xludf.DUMMYFUNCTION("""COMPUTED_VALUE"""),"India")</f>
        <v>India</v>
      </c>
      <c r="D3346" s="2">
        <f>IFERROR(__xludf.DUMMYFUNCTION("""COMPUTED_VALUE"""),400095.0)</f>
        <v>400095</v>
      </c>
      <c r="E3346" s="2" t="str">
        <f>IFERROR(__xludf.DUMMYFUNCTION("""COMPUTED_VALUE"""),"Male")</f>
        <v>Male</v>
      </c>
    </row>
    <row r="3347">
      <c r="A3347" s="2">
        <v>3346.0</v>
      </c>
      <c r="B3347" s="4">
        <f>IFERROR(__xludf.DUMMYFUNCTION("""COMPUTED_VALUE"""),45218.40653565972)</f>
        <v>45218.40654</v>
      </c>
      <c r="C3347" s="2" t="str">
        <f>IFERROR(__xludf.DUMMYFUNCTION("""COMPUTED_VALUE"""),"India")</f>
        <v>India</v>
      </c>
      <c r="D3347" s="2">
        <f>IFERROR(__xludf.DUMMYFUNCTION("""COMPUTED_VALUE"""),533003.0)</f>
        <v>533003</v>
      </c>
      <c r="E3347" s="2" t="str">
        <f>IFERROR(__xludf.DUMMYFUNCTION("""COMPUTED_VALUE"""),"Male")</f>
        <v>Male</v>
      </c>
    </row>
    <row r="3348">
      <c r="A3348" s="2">
        <v>3347.0</v>
      </c>
      <c r="B3348" s="4">
        <f>IFERROR(__xludf.DUMMYFUNCTION("""COMPUTED_VALUE"""),45218.77157146991)</f>
        <v>45218.77157</v>
      </c>
      <c r="C3348" s="2" t="str">
        <f>IFERROR(__xludf.DUMMYFUNCTION("""COMPUTED_VALUE"""),"India")</f>
        <v>India</v>
      </c>
      <c r="D3348" s="2">
        <f>IFERROR(__xludf.DUMMYFUNCTION("""COMPUTED_VALUE"""),400098.0)</f>
        <v>400098</v>
      </c>
      <c r="E3348" s="2" t="str">
        <f>IFERROR(__xludf.DUMMYFUNCTION("""COMPUTED_VALUE"""),"Female")</f>
        <v>Female</v>
      </c>
    </row>
    <row r="3349">
      <c r="A3349" s="2">
        <v>3348.0</v>
      </c>
      <c r="B3349" s="4">
        <f>IFERROR(__xludf.DUMMYFUNCTION("""COMPUTED_VALUE"""),45218.79935342592)</f>
        <v>45218.79935</v>
      </c>
      <c r="C3349" s="2" t="str">
        <f>IFERROR(__xludf.DUMMYFUNCTION("""COMPUTED_VALUE"""),"India")</f>
        <v>India</v>
      </c>
      <c r="D3349" s="2">
        <f>IFERROR(__xludf.DUMMYFUNCTION("""COMPUTED_VALUE"""),411068.0)</f>
        <v>411068</v>
      </c>
      <c r="E3349" s="2" t="str">
        <f>IFERROR(__xludf.DUMMYFUNCTION("""COMPUTED_VALUE"""),"Male")</f>
        <v>Male</v>
      </c>
    </row>
    <row r="3350">
      <c r="A3350" s="2">
        <v>3349.0</v>
      </c>
      <c r="B3350" s="4">
        <f>IFERROR(__xludf.DUMMYFUNCTION("""COMPUTED_VALUE"""),45218.81562620371)</f>
        <v>45218.81563</v>
      </c>
      <c r="C3350" s="2" t="str">
        <f>IFERROR(__xludf.DUMMYFUNCTION("""COMPUTED_VALUE"""),"India")</f>
        <v>India</v>
      </c>
      <c r="D3350" s="2">
        <f>IFERROR(__xludf.DUMMYFUNCTION("""COMPUTED_VALUE"""),422001.0)</f>
        <v>422001</v>
      </c>
      <c r="E3350" s="2" t="str">
        <f>IFERROR(__xludf.DUMMYFUNCTION("""COMPUTED_VALUE"""),"Female")</f>
        <v>Female</v>
      </c>
    </row>
    <row r="3351">
      <c r="A3351" s="2">
        <v>3350.0</v>
      </c>
      <c r="B3351" s="4">
        <f>IFERROR(__xludf.DUMMYFUNCTION("""COMPUTED_VALUE"""),45218.97852832176)</f>
        <v>45218.97853</v>
      </c>
      <c r="C3351" s="2" t="str">
        <f>IFERROR(__xludf.DUMMYFUNCTION("""COMPUTED_VALUE"""),"India")</f>
        <v>India</v>
      </c>
      <c r="D3351" s="2">
        <f>IFERROR(__xludf.DUMMYFUNCTION("""COMPUTED_VALUE"""),410222.0)</f>
        <v>410222</v>
      </c>
      <c r="E3351" s="2" t="str">
        <f>IFERROR(__xludf.DUMMYFUNCTION("""COMPUTED_VALUE"""),"Male")</f>
        <v>Male</v>
      </c>
    </row>
    <row r="3352">
      <c r="A3352" s="2">
        <v>3351.0</v>
      </c>
      <c r="B3352" s="4">
        <f>IFERROR(__xludf.DUMMYFUNCTION("""COMPUTED_VALUE"""),45219.34884484953)</f>
        <v>45219.34884</v>
      </c>
      <c r="C3352" s="2" t="str">
        <f>IFERROR(__xludf.DUMMYFUNCTION("""COMPUTED_VALUE"""),"India")</f>
        <v>India</v>
      </c>
      <c r="D3352" s="2">
        <f>IFERROR(__xludf.DUMMYFUNCTION("""COMPUTED_VALUE"""),410206.0)</f>
        <v>410206</v>
      </c>
      <c r="E3352" s="2" t="str">
        <f>IFERROR(__xludf.DUMMYFUNCTION("""COMPUTED_VALUE"""),"Male")</f>
        <v>Male</v>
      </c>
    </row>
    <row r="3353">
      <c r="A3353" s="2">
        <v>3352.0</v>
      </c>
      <c r="B3353" s="4">
        <f>IFERROR(__xludf.DUMMYFUNCTION("""COMPUTED_VALUE"""),45219.52132658565)</f>
        <v>45219.52133</v>
      </c>
      <c r="C3353" s="2" t="str">
        <f>IFERROR(__xludf.DUMMYFUNCTION("""COMPUTED_VALUE"""),"India")</f>
        <v>India</v>
      </c>
      <c r="D3353" s="2">
        <f>IFERROR(__xludf.DUMMYFUNCTION("""COMPUTED_VALUE"""),422206.0)</f>
        <v>422206</v>
      </c>
      <c r="E3353" s="2" t="str">
        <f>IFERROR(__xludf.DUMMYFUNCTION("""COMPUTED_VALUE"""),"Female")</f>
        <v>Female</v>
      </c>
    </row>
    <row r="3354">
      <c r="A3354" s="2">
        <v>3353.0</v>
      </c>
      <c r="B3354" s="4">
        <f>IFERROR(__xludf.DUMMYFUNCTION("""COMPUTED_VALUE"""),45219.52477511574)</f>
        <v>45219.52478</v>
      </c>
      <c r="C3354" s="2" t="str">
        <f>IFERROR(__xludf.DUMMYFUNCTION("""COMPUTED_VALUE"""),"India")</f>
        <v>India</v>
      </c>
      <c r="D3354" s="2">
        <f>IFERROR(__xludf.DUMMYFUNCTION("""COMPUTED_VALUE"""),422011.0)</f>
        <v>422011</v>
      </c>
      <c r="E3354" s="2" t="str">
        <f>IFERROR(__xludf.DUMMYFUNCTION("""COMPUTED_VALUE"""),"Female")</f>
        <v>Female</v>
      </c>
    </row>
    <row r="3355">
      <c r="A3355" s="2">
        <v>3354.0</v>
      </c>
      <c r="B3355" s="4">
        <f>IFERROR(__xludf.DUMMYFUNCTION("""COMPUTED_VALUE"""),45219.9819278125)</f>
        <v>45219.98193</v>
      </c>
      <c r="C3355" s="2" t="str">
        <f>IFERROR(__xludf.DUMMYFUNCTION("""COMPUTED_VALUE"""),"India")</f>
        <v>India</v>
      </c>
      <c r="D3355" s="2">
        <f>IFERROR(__xludf.DUMMYFUNCTION("""COMPUTED_VALUE"""),248001.0)</f>
        <v>248001</v>
      </c>
      <c r="E3355" s="2" t="str">
        <f>IFERROR(__xludf.DUMMYFUNCTION("""COMPUTED_VALUE"""),"Male")</f>
        <v>Male</v>
      </c>
    </row>
    <row r="3356">
      <c r="A3356" s="2">
        <v>3355.0</v>
      </c>
      <c r="B3356" s="4">
        <f>IFERROR(__xludf.DUMMYFUNCTION("""COMPUTED_VALUE"""),45220.430033067125)</f>
        <v>45220.43003</v>
      </c>
      <c r="C3356" s="2" t="str">
        <f>IFERROR(__xludf.DUMMYFUNCTION("""COMPUTED_VALUE"""),"India")</f>
        <v>India</v>
      </c>
      <c r="D3356" s="2">
        <f>IFERROR(__xludf.DUMMYFUNCTION("""COMPUTED_VALUE"""),402201.0)</f>
        <v>402201</v>
      </c>
      <c r="E3356" s="2" t="str">
        <f>IFERROR(__xludf.DUMMYFUNCTION("""COMPUTED_VALUE"""),"Female")</f>
        <v>Female</v>
      </c>
    </row>
    <row r="3357">
      <c r="A3357" s="2">
        <v>3356.0</v>
      </c>
      <c r="B3357" s="4">
        <f>IFERROR(__xludf.DUMMYFUNCTION("""COMPUTED_VALUE"""),45220.486725625)</f>
        <v>45220.48673</v>
      </c>
      <c r="C3357" s="2" t="str">
        <f>IFERROR(__xludf.DUMMYFUNCTION("""COMPUTED_VALUE"""),"India")</f>
        <v>India</v>
      </c>
      <c r="D3357" s="2">
        <f>IFERROR(__xludf.DUMMYFUNCTION("""COMPUTED_VALUE"""),585103.0)</f>
        <v>585103</v>
      </c>
      <c r="E3357" s="2" t="str">
        <f>IFERROR(__xludf.DUMMYFUNCTION("""COMPUTED_VALUE"""),"Male")</f>
        <v>Male</v>
      </c>
    </row>
    <row r="3358">
      <c r="A3358" s="2">
        <v>3357.0</v>
      </c>
      <c r="B3358" s="4">
        <f>IFERROR(__xludf.DUMMYFUNCTION("""COMPUTED_VALUE"""),45220.493229733795)</f>
        <v>45220.49323</v>
      </c>
      <c r="C3358" s="2" t="str">
        <f>IFERROR(__xludf.DUMMYFUNCTION("""COMPUTED_VALUE"""),"India")</f>
        <v>India</v>
      </c>
      <c r="D3358" s="2">
        <f>IFERROR(__xludf.DUMMYFUNCTION("""COMPUTED_VALUE"""),421302.0)</f>
        <v>421302</v>
      </c>
      <c r="E3358" s="2" t="str">
        <f>IFERROR(__xludf.DUMMYFUNCTION("""COMPUTED_VALUE"""),"Female")</f>
        <v>Female</v>
      </c>
    </row>
    <row r="3359">
      <c r="A3359" s="2">
        <v>3358.0</v>
      </c>
      <c r="B3359" s="4">
        <f>IFERROR(__xludf.DUMMYFUNCTION("""COMPUTED_VALUE"""),45220.599333935184)</f>
        <v>45220.59933</v>
      </c>
      <c r="C3359" s="2" t="str">
        <f>IFERROR(__xludf.DUMMYFUNCTION("""COMPUTED_VALUE"""),"India")</f>
        <v>India</v>
      </c>
      <c r="D3359" s="2">
        <f>IFERROR(__xludf.DUMMYFUNCTION("""COMPUTED_VALUE"""),422.0)</f>
        <v>422</v>
      </c>
      <c r="E3359" s="2" t="str">
        <f>IFERROR(__xludf.DUMMYFUNCTION("""COMPUTED_VALUE"""),"Male")</f>
        <v>Male</v>
      </c>
    </row>
    <row r="3360">
      <c r="A3360" s="2">
        <v>3359.0</v>
      </c>
      <c r="B3360" s="4">
        <f>IFERROR(__xludf.DUMMYFUNCTION("""COMPUTED_VALUE"""),45220.701549606485)</f>
        <v>45220.70155</v>
      </c>
      <c r="C3360" s="2" t="str">
        <f>IFERROR(__xludf.DUMMYFUNCTION("""COMPUTED_VALUE"""),"India")</f>
        <v>India</v>
      </c>
      <c r="D3360" s="2">
        <f>IFERROR(__xludf.DUMMYFUNCTION("""COMPUTED_VALUE"""),392015.0)</f>
        <v>392015</v>
      </c>
      <c r="E3360" s="2" t="str">
        <f>IFERROR(__xludf.DUMMYFUNCTION("""COMPUTED_VALUE"""),"Male")</f>
        <v>Male</v>
      </c>
    </row>
    <row r="3361">
      <c r="A3361" s="2">
        <v>3360.0</v>
      </c>
      <c r="B3361" s="4">
        <f>IFERROR(__xludf.DUMMYFUNCTION("""COMPUTED_VALUE"""),45220.882427280085)</f>
        <v>45220.88243</v>
      </c>
      <c r="C3361" s="2" t="str">
        <f>IFERROR(__xludf.DUMMYFUNCTION("""COMPUTED_VALUE"""),"India")</f>
        <v>India</v>
      </c>
      <c r="D3361" s="2">
        <f>IFERROR(__xludf.DUMMYFUNCTION("""COMPUTED_VALUE"""),600100.0)</f>
        <v>600100</v>
      </c>
      <c r="E3361" s="2" t="str">
        <f>IFERROR(__xludf.DUMMYFUNCTION("""COMPUTED_VALUE"""),"Female")</f>
        <v>Female</v>
      </c>
    </row>
    <row r="3362">
      <c r="A3362" s="2">
        <v>3361.0</v>
      </c>
      <c r="B3362" s="4">
        <f>IFERROR(__xludf.DUMMYFUNCTION("""COMPUTED_VALUE"""),45220.94400908565)</f>
        <v>45220.94401</v>
      </c>
      <c r="C3362" s="2" t="str">
        <f>IFERROR(__xludf.DUMMYFUNCTION("""COMPUTED_VALUE"""),"India")</f>
        <v>India</v>
      </c>
      <c r="D3362" s="2">
        <f>IFERROR(__xludf.DUMMYFUNCTION("""COMPUTED_VALUE"""),248007.0)</f>
        <v>248007</v>
      </c>
      <c r="E3362" s="2" t="str">
        <f>IFERROR(__xludf.DUMMYFUNCTION("""COMPUTED_VALUE"""),"Female")</f>
        <v>Female</v>
      </c>
    </row>
    <row r="3363">
      <c r="A3363" s="2">
        <v>3362.0</v>
      </c>
      <c r="B3363" s="4">
        <f>IFERROR(__xludf.DUMMYFUNCTION("""COMPUTED_VALUE"""),45222.435770358796)</f>
        <v>45222.43577</v>
      </c>
      <c r="C3363" s="2" t="str">
        <f>IFERROR(__xludf.DUMMYFUNCTION("""COMPUTED_VALUE"""),"United States of America")</f>
        <v>United States of America</v>
      </c>
      <c r="D3363" s="2">
        <f>IFERROR(__xludf.DUMMYFUNCTION("""COMPUTED_VALUE"""),94566.0)</f>
        <v>94566</v>
      </c>
      <c r="E3363" s="2" t="str">
        <f>IFERROR(__xludf.DUMMYFUNCTION("""COMPUTED_VALUE"""),"Male")</f>
        <v>Male</v>
      </c>
    </row>
    <row r="3364">
      <c r="A3364" s="2">
        <v>3363.0</v>
      </c>
      <c r="B3364" s="4">
        <f>IFERROR(__xludf.DUMMYFUNCTION("""COMPUTED_VALUE"""),45223.033320787035)</f>
        <v>45223.03332</v>
      </c>
      <c r="C3364" s="2" t="str">
        <f>IFERROR(__xludf.DUMMYFUNCTION("""COMPUTED_VALUE"""),"India")</f>
        <v>India</v>
      </c>
      <c r="D3364" s="2">
        <f>IFERROR(__xludf.DUMMYFUNCTION("""COMPUTED_VALUE"""),425423.0)</f>
        <v>425423</v>
      </c>
      <c r="E3364" s="2" t="str">
        <f>IFERROR(__xludf.DUMMYFUNCTION("""COMPUTED_VALUE"""),"Female")</f>
        <v>Female</v>
      </c>
    </row>
    <row r="3365">
      <c r="A3365" s="2">
        <v>3364.0</v>
      </c>
      <c r="B3365" s="4">
        <f>IFERROR(__xludf.DUMMYFUNCTION("""COMPUTED_VALUE"""),45223.491406597226)</f>
        <v>45223.49141</v>
      </c>
      <c r="C3365" s="2" t="str">
        <f>IFERROR(__xludf.DUMMYFUNCTION("""COMPUTED_VALUE"""),"India")</f>
        <v>India</v>
      </c>
      <c r="D3365" s="2">
        <f>IFERROR(__xludf.DUMMYFUNCTION("""COMPUTED_VALUE"""),124504.0)</f>
        <v>124504</v>
      </c>
      <c r="E3365" s="2" t="str">
        <f>IFERROR(__xludf.DUMMYFUNCTION("""COMPUTED_VALUE"""),"Female")</f>
        <v>Female</v>
      </c>
    </row>
    <row r="3366">
      <c r="A3366" s="2">
        <v>3365.0</v>
      </c>
      <c r="B3366" s="4">
        <f>IFERROR(__xludf.DUMMYFUNCTION("""COMPUTED_VALUE"""),45223.50292528935)</f>
        <v>45223.50293</v>
      </c>
      <c r="C3366" s="2" t="str">
        <f>IFERROR(__xludf.DUMMYFUNCTION("""COMPUTED_VALUE"""),"India")</f>
        <v>India</v>
      </c>
      <c r="D3366" s="2">
        <f>IFERROR(__xludf.DUMMYFUNCTION("""COMPUTED_VALUE"""),424107.0)</f>
        <v>424107</v>
      </c>
      <c r="E3366" s="2" t="str">
        <f>IFERROR(__xludf.DUMMYFUNCTION("""COMPUTED_VALUE"""),"Female")</f>
        <v>Female</v>
      </c>
    </row>
    <row r="3367">
      <c r="A3367" s="2">
        <v>3366.0</v>
      </c>
      <c r="B3367" s="4">
        <f>IFERROR(__xludf.DUMMYFUNCTION("""COMPUTED_VALUE"""),45223.87204903935)</f>
        <v>45223.87205</v>
      </c>
      <c r="C3367" s="2" t="str">
        <f>IFERROR(__xludf.DUMMYFUNCTION("""COMPUTED_VALUE"""),"India")</f>
        <v>India</v>
      </c>
      <c r="D3367" s="2">
        <f>IFERROR(__xludf.DUMMYFUNCTION("""COMPUTED_VALUE"""),244901.0)</f>
        <v>244901</v>
      </c>
      <c r="E3367" s="2" t="str">
        <f>IFERROR(__xludf.DUMMYFUNCTION("""COMPUTED_VALUE"""),"Male")</f>
        <v>Male</v>
      </c>
    </row>
    <row r="3368">
      <c r="A3368" s="2">
        <v>3367.0</v>
      </c>
      <c r="B3368" s="4">
        <f>IFERROR(__xludf.DUMMYFUNCTION("""COMPUTED_VALUE"""),45223.88514128472)</f>
        <v>45223.88514</v>
      </c>
      <c r="C3368" s="2" t="str">
        <f>IFERROR(__xludf.DUMMYFUNCTION("""COMPUTED_VALUE"""),"India")</f>
        <v>India</v>
      </c>
      <c r="D3368" s="2">
        <f>IFERROR(__xludf.DUMMYFUNCTION("""COMPUTED_VALUE"""),624709.0)</f>
        <v>624709</v>
      </c>
      <c r="E3368" s="2" t="str">
        <f>IFERROR(__xludf.DUMMYFUNCTION("""COMPUTED_VALUE"""),"Male")</f>
        <v>Male</v>
      </c>
    </row>
    <row r="3369">
      <c r="A3369" s="2">
        <v>3368.0</v>
      </c>
      <c r="B3369" s="4">
        <f>IFERROR(__xludf.DUMMYFUNCTION("""COMPUTED_VALUE"""),45223.89437548612)</f>
        <v>45223.89438</v>
      </c>
      <c r="C3369" s="2" t="str">
        <f>IFERROR(__xludf.DUMMYFUNCTION("""COMPUTED_VALUE"""),"India")</f>
        <v>India</v>
      </c>
      <c r="D3369" s="2">
        <f>IFERROR(__xludf.DUMMYFUNCTION("""COMPUTED_VALUE"""),411027.0)</f>
        <v>411027</v>
      </c>
      <c r="E3369" s="2" t="str">
        <f>IFERROR(__xludf.DUMMYFUNCTION("""COMPUTED_VALUE"""),"Male")</f>
        <v>Male</v>
      </c>
    </row>
    <row r="3370">
      <c r="A3370" s="2">
        <v>3369.0</v>
      </c>
      <c r="B3370" s="4">
        <f>IFERROR(__xludf.DUMMYFUNCTION("""COMPUTED_VALUE"""),45224.01422289352)</f>
        <v>45224.01422</v>
      </c>
      <c r="C3370" s="2" t="str">
        <f>IFERROR(__xludf.DUMMYFUNCTION("""COMPUTED_VALUE"""),"India")</f>
        <v>India</v>
      </c>
      <c r="D3370" s="2">
        <f>IFERROR(__xludf.DUMMYFUNCTION("""COMPUTED_VALUE"""),208001.0)</f>
        <v>208001</v>
      </c>
      <c r="E3370" s="2" t="str">
        <f>IFERROR(__xludf.DUMMYFUNCTION("""COMPUTED_VALUE"""),"Female")</f>
        <v>Female</v>
      </c>
    </row>
    <row r="3371">
      <c r="A3371" s="2">
        <v>3370.0</v>
      </c>
      <c r="B3371" s="4">
        <f>IFERROR(__xludf.DUMMYFUNCTION("""COMPUTED_VALUE"""),45224.787072453706)</f>
        <v>45224.78707</v>
      </c>
      <c r="C3371" s="2" t="str">
        <f>IFERROR(__xludf.DUMMYFUNCTION("""COMPUTED_VALUE"""),"India")</f>
        <v>India</v>
      </c>
      <c r="D3371" s="2">
        <f>IFERROR(__xludf.DUMMYFUNCTION("""COMPUTED_VALUE"""),400604.0)</f>
        <v>400604</v>
      </c>
      <c r="E3371" s="2" t="str">
        <f>IFERROR(__xludf.DUMMYFUNCTION("""COMPUTED_VALUE"""),"Female")</f>
        <v>Female</v>
      </c>
    </row>
    <row r="3372">
      <c r="A3372" s="2">
        <v>3371.0</v>
      </c>
      <c r="B3372" s="4">
        <f>IFERROR(__xludf.DUMMYFUNCTION("""COMPUTED_VALUE"""),45224.79404518518)</f>
        <v>45224.79405</v>
      </c>
      <c r="C3372" s="2" t="str">
        <f>IFERROR(__xludf.DUMMYFUNCTION("""COMPUTED_VALUE"""),"India")</f>
        <v>India</v>
      </c>
      <c r="D3372" s="2">
        <f>IFERROR(__xludf.DUMMYFUNCTION("""COMPUTED_VALUE"""),262401.0)</f>
        <v>262401</v>
      </c>
      <c r="E3372" s="2" t="str">
        <f>IFERROR(__xludf.DUMMYFUNCTION("""COMPUTED_VALUE"""),"Female")</f>
        <v>Female</v>
      </c>
    </row>
    <row r="3373">
      <c r="A3373" s="2">
        <v>3372.0</v>
      </c>
      <c r="B3373" s="4">
        <f>IFERROR(__xludf.DUMMYFUNCTION("""COMPUTED_VALUE"""),45224.82648884259)</f>
        <v>45224.82649</v>
      </c>
      <c r="C3373" s="2" t="str">
        <f>IFERROR(__xludf.DUMMYFUNCTION("""COMPUTED_VALUE"""),"India")</f>
        <v>India</v>
      </c>
      <c r="D3373" s="2">
        <f>IFERROR(__xludf.DUMMYFUNCTION("""COMPUTED_VALUE"""),700150.0)</f>
        <v>700150</v>
      </c>
      <c r="E3373" s="2" t="str">
        <f>IFERROR(__xludf.DUMMYFUNCTION("""COMPUTED_VALUE"""),"Female")</f>
        <v>Female</v>
      </c>
    </row>
    <row r="3374">
      <c r="A3374" s="2">
        <v>3373.0</v>
      </c>
      <c r="B3374" s="4">
        <f>IFERROR(__xludf.DUMMYFUNCTION("""COMPUTED_VALUE"""),45224.948175405094)</f>
        <v>45224.94818</v>
      </c>
      <c r="C3374" s="2" t="str">
        <f>IFERROR(__xludf.DUMMYFUNCTION("""COMPUTED_VALUE"""),"India")</f>
        <v>India</v>
      </c>
      <c r="D3374" s="2">
        <f>IFERROR(__xludf.DUMMYFUNCTION("""COMPUTED_VALUE"""),422101.0)</f>
        <v>422101</v>
      </c>
      <c r="E3374" s="2" t="str">
        <f>IFERROR(__xludf.DUMMYFUNCTION("""COMPUTED_VALUE"""),"Female")</f>
        <v>Female</v>
      </c>
    </row>
    <row r="3375">
      <c r="A3375" s="2">
        <v>3374.0</v>
      </c>
      <c r="B3375" s="4">
        <f>IFERROR(__xludf.DUMMYFUNCTION("""COMPUTED_VALUE"""),45225.31428918981)</f>
        <v>45225.31429</v>
      </c>
      <c r="C3375" s="2" t="str">
        <f>IFERROR(__xludf.DUMMYFUNCTION("""COMPUTED_VALUE"""),"India")</f>
        <v>India</v>
      </c>
      <c r="D3375" s="2">
        <f>IFERROR(__xludf.DUMMYFUNCTION("""COMPUTED_VALUE"""),620007.0)</f>
        <v>620007</v>
      </c>
      <c r="E3375" s="2" t="str">
        <f>IFERROR(__xludf.DUMMYFUNCTION("""COMPUTED_VALUE"""),"Male")</f>
        <v>Male</v>
      </c>
    </row>
    <row r="3376">
      <c r="A3376" s="2">
        <v>3375.0</v>
      </c>
      <c r="B3376" s="4">
        <f>IFERROR(__xludf.DUMMYFUNCTION("""COMPUTED_VALUE"""),45225.51004340277)</f>
        <v>45225.51004</v>
      </c>
      <c r="C3376" s="2" t="str">
        <f>IFERROR(__xludf.DUMMYFUNCTION("""COMPUTED_VALUE"""),"India")</f>
        <v>India</v>
      </c>
      <c r="D3376" s="2">
        <f>IFERROR(__xludf.DUMMYFUNCTION("""COMPUTED_VALUE"""),411033.0)</f>
        <v>411033</v>
      </c>
      <c r="E3376" s="2" t="str">
        <f>IFERROR(__xludf.DUMMYFUNCTION("""COMPUTED_VALUE"""),"Male")</f>
        <v>Male</v>
      </c>
    </row>
    <row r="3377">
      <c r="A3377" s="2">
        <v>3376.0</v>
      </c>
      <c r="B3377" s="4">
        <f>IFERROR(__xludf.DUMMYFUNCTION("""COMPUTED_VALUE"""),45225.74231833334)</f>
        <v>45225.74232</v>
      </c>
      <c r="C3377" s="2" t="str">
        <f>IFERROR(__xludf.DUMMYFUNCTION("""COMPUTED_VALUE"""),"India")</f>
        <v>India</v>
      </c>
      <c r="D3377" s="2">
        <f>IFERROR(__xludf.DUMMYFUNCTION("""COMPUTED_VALUE"""),501505.0)</f>
        <v>501505</v>
      </c>
      <c r="E3377" s="2" t="str">
        <f>IFERROR(__xludf.DUMMYFUNCTION("""COMPUTED_VALUE"""),"Female")</f>
        <v>Female</v>
      </c>
    </row>
    <row r="3378">
      <c r="A3378" s="2">
        <v>3377.0</v>
      </c>
      <c r="B3378" s="4">
        <f>IFERROR(__xludf.DUMMYFUNCTION("""COMPUTED_VALUE"""),45225.77692210648)</f>
        <v>45225.77692</v>
      </c>
      <c r="C3378" s="2" t="str">
        <f>IFERROR(__xludf.DUMMYFUNCTION("""COMPUTED_VALUE"""),"India")</f>
        <v>India</v>
      </c>
      <c r="D3378" s="2">
        <f>IFERROR(__xludf.DUMMYFUNCTION("""COMPUTED_VALUE"""),501505.0)</f>
        <v>501505</v>
      </c>
      <c r="E3378" s="2" t="str">
        <f>IFERROR(__xludf.DUMMYFUNCTION("""COMPUTED_VALUE"""),"Female")</f>
        <v>Female</v>
      </c>
    </row>
    <row r="3379">
      <c r="A3379" s="2">
        <v>3378.0</v>
      </c>
      <c r="B3379" s="4">
        <f>IFERROR(__xludf.DUMMYFUNCTION("""COMPUTED_VALUE"""),45225.837361261576)</f>
        <v>45225.83736</v>
      </c>
      <c r="C3379" s="2" t="str">
        <f>IFERROR(__xludf.DUMMYFUNCTION("""COMPUTED_VALUE"""),"India")</f>
        <v>India</v>
      </c>
      <c r="D3379" s="2">
        <f>IFERROR(__xludf.DUMMYFUNCTION("""COMPUTED_VALUE"""),500070.0)</f>
        <v>500070</v>
      </c>
      <c r="E3379" s="2" t="str">
        <f>IFERROR(__xludf.DUMMYFUNCTION("""COMPUTED_VALUE"""),"Female")</f>
        <v>Female</v>
      </c>
    </row>
    <row r="3380">
      <c r="A3380" s="2">
        <v>3379.0</v>
      </c>
      <c r="B3380" s="4">
        <f>IFERROR(__xludf.DUMMYFUNCTION("""COMPUTED_VALUE"""),45226.334149606475)</f>
        <v>45226.33415</v>
      </c>
      <c r="C3380" s="2" t="str">
        <f>IFERROR(__xludf.DUMMYFUNCTION("""COMPUTED_VALUE"""),"India")</f>
        <v>India</v>
      </c>
      <c r="D3380" s="2">
        <f>IFERROR(__xludf.DUMMYFUNCTION("""COMPUTED_VALUE"""),64786.0)</f>
        <v>64786</v>
      </c>
      <c r="E3380" s="2" t="str">
        <f>IFERROR(__xludf.DUMMYFUNCTION("""COMPUTED_VALUE"""),"Male")</f>
        <v>Male</v>
      </c>
    </row>
    <row r="3381">
      <c r="A3381" s="2">
        <v>3380.0</v>
      </c>
      <c r="B3381" s="4">
        <f>IFERROR(__xludf.DUMMYFUNCTION("""COMPUTED_VALUE"""),45226.38404950231)</f>
        <v>45226.38405</v>
      </c>
      <c r="C3381" s="2" t="str">
        <f>IFERROR(__xludf.DUMMYFUNCTION("""COMPUTED_VALUE"""),"India")</f>
        <v>India</v>
      </c>
      <c r="D3381" s="2">
        <f>IFERROR(__xludf.DUMMYFUNCTION("""COMPUTED_VALUE"""),641005.0)</f>
        <v>641005</v>
      </c>
      <c r="E3381" s="2" t="str">
        <f>IFERROR(__xludf.DUMMYFUNCTION("""COMPUTED_VALUE"""),"Male")</f>
        <v>Male</v>
      </c>
    </row>
    <row r="3382">
      <c r="A3382" s="2">
        <v>3381.0</v>
      </c>
      <c r="B3382" s="4">
        <f>IFERROR(__xludf.DUMMYFUNCTION("""COMPUTED_VALUE"""),45226.40438130787)</f>
        <v>45226.40438</v>
      </c>
      <c r="C3382" s="2" t="str">
        <f>IFERROR(__xludf.DUMMYFUNCTION("""COMPUTED_VALUE"""),"India")</f>
        <v>India</v>
      </c>
      <c r="D3382" s="2">
        <f>IFERROR(__xludf.DUMMYFUNCTION("""COMPUTED_VALUE"""),412105.0)</f>
        <v>412105</v>
      </c>
      <c r="E3382" s="2" t="str">
        <f>IFERROR(__xludf.DUMMYFUNCTION("""COMPUTED_VALUE"""),"Female")</f>
        <v>Female</v>
      </c>
    </row>
    <row r="3383">
      <c r="A3383" s="2">
        <v>3382.0</v>
      </c>
      <c r="B3383" s="4">
        <f>IFERROR(__xludf.DUMMYFUNCTION("""COMPUTED_VALUE"""),45226.56264584491)</f>
        <v>45226.56265</v>
      </c>
      <c r="C3383" s="2" t="str">
        <f>IFERROR(__xludf.DUMMYFUNCTION("""COMPUTED_VALUE"""),"India")</f>
        <v>India</v>
      </c>
      <c r="D3383" s="2">
        <f>IFERROR(__xludf.DUMMYFUNCTION("""COMPUTED_VALUE"""),495001.0)</f>
        <v>495001</v>
      </c>
      <c r="E3383" s="2" t="str">
        <f>IFERROR(__xludf.DUMMYFUNCTION("""COMPUTED_VALUE"""),"Male")</f>
        <v>Male</v>
      </c>
    </row>
    <row r="3384">
      <c r="A3384" s="2">
        <v>3383.0</v>
      </c>
      <c r="B3384" s="4">
        <f>IFERROR(__xludf.DUMMYFUNCTION("""COMPUTED_VALUE"""),45227.78801305556)</f>
        <v>45227.78801</v>
      </c>
      <c r="C3384" s="2" t="str">
        <f>IFERROR(__xludf.DUMMYFUNCTION("""COMPUTED_VALUE"""),"India")</f>
        <v>India</v>
      </c>
      <c r="D3384" s="2">
        <f>IFERROR(__xludf.DUMMYFUNCTION("""COMPUTED_VALUE"""),500035.0)</f>
        <v>500035</v>
      </c>
      <c r="E3384" s="2" t="str">
        <f>IFERROR(__xludf.DUMMYFUNCTION("""COMPUTED_VALUE"""),"Female")</f>
        <v>Female</v>
      </c>
    </row>
    <row r="3385">
      <c r="A3385" s="2">
        <v>3384.0</v>
      </c>
      <c r="B3385" s="4">
        <f>IFERROR(__xludf.DUMMYFUNCTION("""COMPUTED_VALUE"""),45227.98033028935)</f>
        <v>45227.98033</v>
      </c>
      <c r="C3385" s="2" t="str">
        <f>IFERROR(__xludf.DUMMYFUNCTION("""COMPUTED_VALUE"""),"India")</f>
        <v>India</v>
      </c>
      <c r="D3385" s="2">
        <f>IFERROR(__xludf.DUMMYFUNCTION("""COMPUTED_VALUE"""),700055.0)</f>
        <v>700055</v>
      </c>
      <c r="E3385" s="2" t="str">
        <f>IFERROR(__xludf.DUMMYFUNCTION("""COMPUTED_VALUE"""),"Female")</f>
        <v>Female</v>
      </c>
    </row>
    <row r="3386">
      <c r="A3386" s="2">
        <v>3385.0</v>
      </c>
      <c r="B3386" s="4">
        <f>IFERROR(__xludf.DUMMYFUNCTION("""COMPUTED_VALUE"""),45228.02399324074)</f>
        <v>45228.02399</v>
      </c>
      <c r="C3386" s="2" t="str">
        <f>IFERROR(__xludf.DUMMYFUNCTION("""COMPUTED_VALUE"""),"India")</f>
        <v>India</v>
      </c>
      <c r="D3386" s="2">
        <f>IFERROR(__xludf.DUMMYFUNCTION("""COMPUTED_VALUE"""),823001.0)</f>
        <v>823001</v>
      </c>
      <c r="E3386" s="2" t="str">
        <f>IFERROR(__xludf.DUMMYFUNCTION("""COMPUTED_VALUE"""),"Male")</f>
        <v>Male</v>
      </c>
    </row>
    <row r="3387">
      <c r="A3387" s="2">
        <v>3386.0</v>
      </c>
      <c r="B3387" s="4">
        <f>IFERROR(__xludf.DUMMYFUNCTION("""COMPUTED_VALUE"""),45228.867944212965)</f>
        <v>45228.86794</v>
      </c>
      <c r="C3387" s="2" t="str">
        <f>IFERROR(__xludf.DUMMYFUNCTION("""COMPUTED_VALUE"""),"India")</f>
        <v>India</v>
      </c>
      <c r="D3387" s="2">
        <f>IFERROR(__xludf.DUMMYFUNCTION("""COMPUTED_VALUE"""),627803.0)</f>
        <v>627803</v>
      </c>
      <c r="E3387" s="2" t="str">
        <f>IFERROR(__xludf.DUMMYFUNCTION("""COMPUTED_VALUE"""),"Female")</f>
        <v>Female</v>
      </c>
    </row>
    <row r="3388">
      <c r="A3388" s="2">
        <v>3387.0</v>
      </c>
      <c r="B3388" s="4">
        <f>IFERROR(__xludf.DUMMYFUNCTION("""COMPUTED_VALUE"""),45228.87896277778)</f>
        <v>45228.87896</v>
      </c>
      <c r="C3388" s="2" t="str">
        <f>IFERROR(__xludf.DUMMYFUNCTION("""COMPUTED_VALUE"""),"India")</f>
        <v>India</v>
      </c>
      <c r="D3388" s="2">
        <f>IFERROR(__xludf.DUMMYFUNCTION("""COMPUTED_VALUE"""),626189.0)</f>
        <v>626189</v>
      </c>
      <c r="E3388" s="2" t="str">
        <f>IFERROR(__xludf.DUMMYFUNCTION("""COMPUTED_VALUE"""),"Male")</f>
        <v>Male</v>
      </c>
    </row>
    <row r="3389">
      <c r="A3389" s="2">
        <v>3388.0</v>
      </c>
      <c r="B3389" s="4">
        <f>IFERROR(__xludf.DUMMYFUNCTION("""COMPUTED_VALUE"""),45228.89016835648)</f>
        <v>45228.89017</v>
      </c>
      <c r="C3389" s="2" t="str">
        <f>IFERROR(__xludf.DUMMYFUNCTION("""COMPUTED_VALUE"""),"India")</f>
        <v>India</v>
      </c>
      <c r="D3389" s="2">
        <f>IFERROR(__xludf.DUMMYFUNCTION("""COMPUTED_VALUE"""),560090.0)</f>
        <v>560090</v>
      </c>
      <c r="E3389" s="2" t="str">
        <f>IFERROR(__xludf.DUMMYFUNCTION("""COMPUTED_VALUE"""),"Male")</f>
        <v>Male</v>
      </c>
    </row>
    <row r="3390">
      <c r="A3390" s="2">
        <v>3389.0</v>
      </c>
      <c r="B3390" s="4">
        <f>IFERROR(__xludf.DUMMYFUNCTION("""COMPUTED_VALUE"""),45228.9074275)</f>
        <v>45228.90743</v>
      </c>
      <c r="C3390" s="2" t="str">
        <f>IFERROR(__xludf.DUMMYFUNCTION("""COMPUTED_VALUE"""),"India")</f>
        <v>India</v>
      </c>
      <c r="D3390" s="2">
        <f>IFERROR(__xludf.DUMMYFUNCTION("""COMPUTED_VALUE"""),626124.0)</f>
        <v>626124</v>
      </c>
      <c r="E3390" s="2" t="str">
        <f>IFERROR(__xludf.DUMMYFUNCTION("""COMPUTED_VALUE"""),"Male")</f>
        <v>Male</v>
      </c>
    </row>
    <row r="3391">
      <c r="A3391" s="2">
        <v>3390.0</v>
      </c>
      <c r="B3391" s="4">
        <f>IFERROR(__xludf.DUMMYFUNCTION("""COMPUTED_VALUE"""),45228.920248657414)</f>
        <v>45228.92025</v>
      </c>
      <c r="C3391" s="2" t="str">
        <f>IFERROR(__xludf.DUMMYFUNCTION("""COMPUTED_VALUE"""),"India")</f>
        <v>India</v>
      </c>
      <c r="D3391" s="2">
        <f>IFERROR(__xludf.DUMMYFUNCTION("""COMPUTED_VALUE"""),626124.0)</f>
        <v>626124</v>
      </c>
      <c r="E3391" s="2" t="str">
        <f>IFERROR(__xludf.DUMMYFUNCTION("""COMPUTED_VALUE"""),"Female")</f>
        <v>Female</v>
      </c>
    </row>
    <row r="3392">
      <c r="A3392" s="2">
        <v>3391.0</v>
      </c>
      <c r="B3392" s="4">
        <f>IFERROR(__xludf.DUMMYFUNCTION("""COMPUTED_VALUE"""),45228.93313590277)</f>
        <v>45228.93314</v>
      </c>
      <c r="C3392" s="2" t="str">
        <f>IFERROR(__xludf.DUMMYFUNCTION("""COMPUTED_VALUE"""),"India")</f>
        <v>India</v>
      </c>
      <c r="D3392" s="2">
        <f>IFERROR(__xludf.DUMMYFUNCTION("""COMPUTED_VALUE"""),626125.0)</f>
        <v>626125</v>
      </c>
      <c r="E3392" s="2" t="str">
        <f>IFERROR(__xludf.DUMMYFUNCTION("""COMPUTED_VALUE"""),"Female")</f>
        <v>Female</v>
      </c>
    </row>
    <row r="3393">
      <c r="A3393" s="2">
        <v>3392.0</v>
      </c>
      <c r="B3393" s="4">
        <f>IFERROR(__xludf.DUMMYFUNCTION("""COMPUTED_VALUE"""),45228.94377543981)</f>
        <v>45228.94378</v>
      </c>
      <c r="C3393" s="2" t="str">
        <f>IFERROR(__xludf.DUMMYFUNCTION("""COMPUTED_VALUE"""),"India")</f>
        <v>India</v>
      </c>
      <c r="D3393" s="2">
        <f>IFERROR(__xludf.DUMMYFUNCTION("""COMPUTED_VALUE"""),614616.0)</f>
        <v>614616</v>
      </c>
      <c r="E3393" s="2" t="str">
        <f>IFERROR(__xludf.DUMMYFUNCTION("""COMPUTED_VALUE"""),"Female")</f>
        <v>Female</v>
      </c>
    </row>
    <row r="3394">
      <c r="A3394" s="2">
        <v>3393.0</v>
      </c>
      <c r="B3394" s="4">
        <f>IFERROR(__xludf.DUMMYFUNCTION("""COMPUTED_VALUE"""),45229.3527256713)</f>
        <v>45229.35273</v>
      </c>
      <c r="C3394" s="2" t="str">
        <f>IFERROR(__xludf.DUMMYFUNCTION("""COMPUTED_VALUE"""),"India")</f>
        <v>India</v>
      </c>
      <c r="D3394" s="2">
        <f>IFERROR(__xludf.DUMMYFUNCTION("""COMPUTED_VALUE"""),626123.0)</f>
        <v>626123</v>
      </c>
      <c r="E3394" s="2" t="str">
        <f>IFERROR(__xludf.DUMMYFUNCTION("""COMPUTED_VALUE"""),"Female")</f>
        <v>Female</v>
      </c>
    </row>
    <row r="3395">
      <c r="A3395" s="2">
        <v>3394.0</v>
      </c>
      <c r="B3395" s="4">
        <f>IFERROR(__xludf.DUMMYFUNCTION("""COMPUTED_VALUE"""),45229.4142804051)</f>
        <v>45229.41428</v>
      </c>
      <c r="C3395" s="2" t="str">
        <f>IFERROR(__xludf.DUMMYFUNCTION("""COMPUTED_VALUE"""),"India")</f>
        <v>India</v>
      </c>
      <c r="D3395" s="2">
        <f>IFERROR(__xludf.DUMMYFUNCTION("""COMPUTED_VALUE"""),626142.0)</f>
        <v>626142</v>
      </c>
      <c r="E3395" s="2" t="str">
        <f>IFERROR(__xludf.DUMMYFUNCTION("""COMPUTED_VALUE"""),"Male")</f>
        <v>Male</v>
      </c>
    </row>
    <row r="3396">
      <c r="A3396" s="2">
        <v>3395.0</v>
      </c>
      <c r="B3396" s="4">
        <f>IFERROR(__xludf.DUMMYFUNCTION("""COMPUTED_VALUE"""),45229.429957546294)</f>
        <v>45229.42996</v>
      </c>
      <c r="C3396" s="2" t="str">
        <f>IFERROR(__xludf.DUMMYFUNCTION("""COMPUTED_VALUE"""),"India")</f>
        <v>India</v>
      </c>
      <c r="D3396" s="2">
        <f>IFERROR(__xludf.DUMMYFUNCTION("""COMPUTED_VALUE"""),628907.0)</f>
        <v>628907</v>
      </c>
      <c r="E3396" s="2" t="str">
        <f>IFERROR(__xludf.DUMMYFUNCTION("""COMPUTED_VALUE"""),"Male")</f>
        <v>Male</v>
      </c>
    </row>
    <row r="3397">
      <c r="A3397" s="2">
        <v>3396.0</v>
      </c>
      <c r="B3397" s="4">
        <f>IFERROR(__xludf.DUMMYFUNCTION("""COMPUTED_VALUE"""),45229.594347743056)</f>
        <v>45229.59435</v>
      </c>
      <c r="C3397" s="2" t="str">
        <f>IFERROR(__xludf.DUMMYFUNCTION("""COMPUTED_VALUE"""),"India")</f>
        <v>India</v>
      </c>
      <c r="D3397" s="2">
        <f>IFERROR(__xludf.DUMMYFUNCTION("""COMPUTED_VALUE"""),626117.0)</f>
        <v>626117</v>
      </c>
      <c r="E3397" s="2" t="str">
        <f>IFERROR(__xludf.DUMMYFUNCTION("""COMPUTED_VALUE"""),"Male")</f>
        <v>Male</v>
      </c>
    </row>
    <row r="3398">
      <c r="A3398" s="2">
        <v>3397.0</v>
      </c>
      <c r="B3398" s="4">
        <f>IFERROR(__xludf.DUMMYFUNCTION("""COMPUTED_VALUE"""),45229.60151112269)</f>
        <v>45229.60151</v>
      </c>
      <c r="C3398" s="2" t="str">
        <f>IFERROR(__xludf.DUMMYFUNCTION("""COMPUTED_VALUE"""),"India")</f>
        <v>India</v>
      </c>
      <c r="D3398" s="2">
        <f>IFERROR(__xludf.DUMMYFUNCTION("""COMPUTED_VALUE"""),626123.0)</f>
        <v>626123</v>
      </c>
      <c r="E3398" s="2" t="str">
        <f>IFERROR(__xludf.DUMMYFUNCTION("""COMPUTED_VALUE"""),"Female")</f>
        <v>Female</v>
      </c>
    </row>
    <row r="3399">
      <c r="A3399" s="2">
        <v>3398.0</v>
      </c>
      <c r="B3399" s="4">
        <f>IFERROR(__xludf.DUMMYFUNCTION("""COMPUTED_VALUE"""),45229.61237516203)</f>
        <v>45229.61238</v>
      </c>
      <c r="C3399" s="2" t="str">
        <f>IFERROR(__xludf.DUMMYFUNCTION("""COMPUTED_VALUE"""),"India")</f>
        <v>India</v>
      </c>
      <c r="D3399" s="2">
        <f>IFERROR(__xludf.DUMMYFUNCTION("""COMPUTED_VALUE"""),626123.0)</f>
        <v>626123</v>
      </c>
      <c r="E3399" s="2" t="str">
        <f>IFERROR(__xludf.DUMMYFUNCTION("""COMPUTED_VALUE"""),"Female")</f>
        <v>Female</v>
      </c>
    </row>
    <row r="3400">
      <c r="A3400" s="2">
        <v>3399.0</v>
      </c>
      <c r="B3400" s="4">
        <f>IFERROR(__xludf.DUMMYFUNCTION("""COMPUTED_VALUE"""),45230.430905787034)</f>
        <v>45230.43091</v>
      </c>
      <c r="C3400" s="2" t="str">
        <f>IFERROR(__xludf.DUMMYFUNCTION("""COMPUTED_VALUE"""),"India")</f>
        <v>India</v>
      </c>
      <c r="D3400" s="2">
        <f>IFERROR(__xludf.DUMMYFUNCTION("""COMPUTED_VALUE"""),415014.0)</f>
        <v>415014</v>
      </c>
      <c r="E3400" s="2" t="str">
        <f>IFERROR(__xludf.DUMMYFUNCTION("""COMPUTED_VALUE"""),"Male")</f>
        <v>Male</v>
      </c>
    </row>
    <row r="3401">
      <c r="A3401" s="2">
        <v>3400.0</v>
      </c>
      <c r="B3401" s="4">
        <f>IFERROR(__xludf.DUMMYFUNCTION("""COMPUTED_VALUE"""),45230.983956296295)</f>
        <v>45230.98396</v>
      </c>
      <c r="C3401" s="2" t="str">
        <f>IFERROR(__xludf.DUMMYFUNCTION("""COMPUTED_VALUE"""),"India")</f>
        <v>India</v>
      </c>
      <c r="D3401" s="2">
        <f>IFERROR(__xludf.DUMMYFUNCTION("""COMPUTED_VALUE"""),281001.0)</f>
        <v>281001</v>
      </c>
      <c r="E3401" s="2" t="str">
        <f>IFERROR(__xludf.DUMMYFUNCTION("""COMPUTED_VALUE"""),"Male")</f>
        <v>Male</v>
      </c>
    </row>
    <row r="3402">
      <c r="A3402" s="2">
        <v>3401.0</v>
      </c>
      <c r="B3402" s="4">
        <f>IFERROR(__xludf.DUMMYFUNCTION("""COMPUTED_VALUE"""),45231.63906232639)</f>
        <v>45231.63906</v>
      </c>
      <c r="C3402" s="2" t="str">
        <f>IFERROR(__xludf.DUMMYFUNCTION("""COMPUTED_VALUE"""),"India")</f>
        <v>India</v>
      </c>
      <c r="D3402" s="2">
        <f>IFERROR(__xludf.DUMMYFUNCTION("""COMPUTED_VALUE"""),209861.0)</f>
        <v>209861</v>
      </c>
      <c r="E3402" s="2" t="str">
        <f>IFERROR(__xludf.DUMMYFUNCTION("""COMPUTED_VALUE"""),"Female")</f>
        <v>Female</v>
      </c>
    </row>
    <row r="3403">
      <c r="A3403" s="2">
        <v>3402.0</v>
      </c>
      <c r="B3403" s="4">
        <f>IFERROR(__xludf.DUMMYFUNCTION("""COMPUTED_VALUE"""),45231.79562428241)</f>
        <v>45231.79562</v>
      </c>
      <c r="C3403" s="2" t="str">
        <f>IFERROR(__xludf.DUMMYFUNCTION("""COMPUTED_VALUE"""),"India")</f>
        <v>India</v>
      </c>
      <c r="D3403" s="2">
        <f>IFERROR(__xludf.DUMMYFUNCTION("""COMPUTED_VALUE"""),121012.0)</f>
        <v>121012</v>
      </c>
      <c r="E3403" s="2" t="str">
        <f>IFERROR(__xludf.DUMMYFUNCTION("""COMPUTED_VALUE"""),"Male")</f>
        <v>Male</v>
      </c>
    </row>
    <row r="3404">
      <c r="A3404" s="2">
        <v>3403.0</v>
      </c>
      <c r="B3404" s="4">
        <f>IFERROR(__xludf.DUMMYFUNCTION("""COMPUTED_VALUE"""),45232.35390783565)</f>
        <v>45232.35391</v>
      </c>
      <c r="C3404" s="2" t="str">
        <f>IFERROR(__xludf.DUMMYFUNCTION("""COMPUTED_VALUE"""),"India")</f>
        <v>India</v>
      </c>
      <c r="D3404" s="2">
        <f>IFERROR(__xludf.DUMMYFUNCTION("""COMPUTED_VALUE"""),209861.0)</f>
        <v>209861</v>
      </c>
      <c r="E3404" s="2" t="str">
        <f>IFERROR(__xludf.DUMMYFUNCTION("""COMPUTED_VALUE"""),"Male")</f>
        <v>Male</v>
      </c>
    </row>
    <row r="3405">
      <c r="A3405" s="2">
        <v>3404.0</v>
      </c>
      <c r="B3405" s="4">
        <f>IFERROR(__xludf.DUMMYFUNCTION("""COMPUTED_VALUE"""),45232.36012099537)</f>
        <v>45232.36012</v>
      </c>
      <c r="C3405" s="2" t="str">
        <f>IFERROR(__xludf.DUMMYFUNCTION("""COMPUTED_VALUE"""),"India")</f>
        <v>India</v>
      </c>
      <c r="D3405" s="2">
        <f>IFERROR(__xludf.DUMMYFUNCTION("""COMPUTED_VALUE"""),230202.0)</f>
        <v>230202</v>
      </c>
      <c r="E3405" s="2" t="str">
        <f>IFERROR(__xludf.DUMMYFUNCTION("""COMPUTED_VALUE"""),"Male")</f>
        <v>Male</v>
      </c>
    </row>
    <row r="3406">
      <c r="A3406" s="2">
        <v>3405.0</v>
      </c>
      <c r="B3406" s="4">
        <f>IFERROR(__xludf.DUMMYFUNCTION("""COMPUTED_VALUE"""),45232.36196670139)</f>
        <v>45232.36197</v>
      </c>
      <c r="C3406" s="2" t="str">
        <f>IFERROR(__xludf.DUMMYFUNCTION("""COMPUTED_VALUE"""),"India")</f>
        <v>India</v>
      </c>
      <c r="D3406" s="2">
        <f>IFERROR(__xludf.DUMMYFUNCTION("""COMPUTED_VALUE"""),212601.0)</f>
        <v>212601</v>
      </c>
      <c r="E3406" s="2" t="str">
        <f>IFERROR(__xludf.DUMMYFUNCTION("""COMPUTED_VALUE"""),"Female")</f>
        <v>Female</v>
      </c>
    </row>
    <row r="3407">
      <c r="A3407" s="2">
        <v>3406.0</v>
      </c>
      <c r="B3407" s="4">
        <f>IFERROR(__xludf.DUMMYFUNCTION("""COMPUTED_VALUE"""),45232.3737406713)</f>
        <v>45232.37374</v>
      </c>
      <c r="C3407" s="2" t="str">
        <f>IFERROR(__xludf.DUMMYFUNCTION("""COMPUTED_VALUE"""),"India")</f>
        <v>India</v>
      </c>
      <c r="D3407" s="2">
        <f>IFERROR(__xludf.DUMMYFUNCTION("""COMPUTED_VALUE"""),208011.0)</f>
        <v>208011</v>
      </c>
      <c r="E3407" s="2" t="str">
        <f>IFERROR(__xludf.DUMMYFUNCTION("""COMPUTED_VALUE"""),"Male")</f>
        <v>Male</v>
      </c>
    </row>
    <row r="3408">
      <c r="A3408" s="2">
        <v>3407.0</v>
      </c>
      <c r="B3408" s="4">
        <f>IFERROR(__xludf.DUMMYFUNCTION("""COMPUTED_VALUE"""),45232.37403296296)</f>
        <v>45232.37403</v>
      </c>
      <c r="C3408" s="2" t="str">
        <f>IFERROR(__xludf.DUMMYFUNCTION("""COMPUTED_VALUE"""),"India")</f>
        <v>India</v>
      </c>
      <c r="D3408" s="2">
        <f>IFERROR(__xludf.DUMMYFUNCTION("""COMPUTED_VALUE"""),208010.0)</f>
        <v>208010</v>
      </c>
      <c r="E3408" s="2" t="str">
        <f>IFERROR(__xludf.DUMMYFUNCTION("""COMPUTED_VALUE"""),"Female")</f>
        <v>Female</v>
      </c>
    </row>
    <row r="3409">
      <c r="A3409" s="2">
        <v>3408.0</v>
      </c>
      <c r="B3409" s="4">
        <f>IFERROR(__xludf.DUMMYFUNCTION("""COMPUTED_VALUE"""),45232.38031768518)</f>
        <v>45232.38032</v>
      </c>
      <c r="C3409" s="2" t="str">
        <f>IFERROR(__xludf.DUMMYFUNCTION("""COMPUTED_VALUE"""),"India")</f>
        <v>India</v>
      </c>
      <c r="D3409" s="2">
        <f>IFERROR(__xludf.DUMMYFUNCTION("""COMPUTED_VALUE"""),208001.0)</f>
        <v>208001</v>
      </c>
      <c r="E3409" s="2" t="str">
        <f>IFERROR(__xludf.DUMMYFUNCTION("""COMPUTED_VALUE"""),"Male")</f>
        <v>Male</v>
      </c>
    </row>
    <row r="3410">
      <c r="A3410" s="2">
        <v>3409.0</v>
      </c>
      <c r="B3410" s="4">
        <f>IFERROR(__xludf.DUMMYFUNCTION("""COMPUTED_VALUE"""),45232.40669199074)</f>
        <v>45232.40669</v>
      </c>
      <c r="C3410" s="2" t="str">
        <f>IFERROR(__xludf.DUMMYFUNCTION("""COMPUTED_VALUE"""),"India")</f>
        <v>India</v>
      </c>
      <c r="D3410" s="2">
        <f>IFERROR(__xludf.DUMMYFUNCTION("""COMPUTED_VALUE"""),226001.0)</f>
        <v>226001</v>
      </c>
      <c r="E3410" s="2" t="str">
        <f>IFERROR(__xludf.DUMMYFUNCTION("""COMPUTED_VALUE"""),"Male")</f>
        <v>Male</v>
      </c>
    </row>
    <row r="3411">
      <c r="A3411" s="2">
        <v>3410.0</v>
      </c>
      <c r="B3411" s="4">
        <f>IFERROR(__xludf.DUMMYFUNCTION("""COMPUTED_VALUE"""),45232.418069652784)</f>
        <v>45232.41807</v>
      </c>
      <c r="C3411" s="2" t="str">
        <f>IFERROR(__xludf.DUMMYFUNCTION("""COMPUTED_VALUE"""),"India")</f>
        <v>India</v>
      </c>
      <c r="D3411" s="2">
        <f>IFERROR(__xludf.DUMMYFUNCTION("""COMPUTED_VALUE"""),209728.0)</f>
        <v>209728</v>
      </c>
      <c r="E3411" s="2" t="str">
        <f>IFERROR(__xludf.DUMMYFUNCTION("""COMPUTED_VALUE"""),"Male")</f>
        <v>Male</v>
      </c>
    </row>
    <row r="3412">
      <c r="A3412" s="2">
        <v>3411.0</v>
      </c>
      <c r="B3412" s="4">
        <f>IFERROR(__xludf.DUMMYFUNCTION("""COMPUTED_VALUE"""),45232.497834305555)</f>
        <v>45232.49783</v>
      </c>
      <c r="C3412" s="2" t="str">
        <f>IFERROR(__xludf.DUMMYFUNCTION("""COMPUTED_VALUE"""),"India")</f>
        <v>India</v>
      </c>
      <c r="D3412" s="2">
        <f>IFERROR(__xludf.DUMMYFUNCTION("""COMPUTED_VALUE"""),208007.0)</f>
        <v>208007</v>
      </c>
      <c r="E3412" s="2" t="str">
        <f>IFERROR(__xludf.DUMMYFUNCTION("""COMPUTED_VALUE"""),"Male")</f>
        <v>Male</v>
      </c>
    </row>
    <row r="3413">
      <c r="A3413" s="2">
        <v>3412.0</v>
      </c>
      <c r="B3413" s="4">
        <f>IFERROR(__xludf.DUMMYFUNCTION("""COMPUTED_VALUE"""),45232.535417025465)</f>
        <v>45232.53542</v>
      </c>
      <c r="C3413" s="2" t="str">
        <f>IFERROR(__xludf.DUMMYFUNCTION("""COMPUTED_VALUE"""),"India")</f>
        <v>India</v>
      </c>
      <c r="D3413" s="2">
        <f>IFERROR(__xludf.DUMMYFUNCTION("""COMPUTED_VALUE"""),209801.0)</f>
        <v>209801</v>
      </c>
      <c r="E3413" s="2" t="str">
        <f>IFERROR(__xludf.DUMMYFUNCTION("""COMPUTED_VALUE"""),"Male")</f>
        <v>Male</v>
      </c>
    </row>
    <row r="3414">
      <c r="A3414" s="2">
        <v>3413.0</v>
      </c>
      <c r="B3414" s="4">
        <f>IFERROR(__xludf.DUMMYFUNCTION("""COMPUTED_VALUE"""),45232.551891469906)</f>
        <v>45232.55189</v>
      </c>
      <c r="C3414" s="2" t="str">
        <f>IFERROR(__xludf.DUMMYFUNCTION("""COMPUTED_VALUE"""),"India")</f>
        <v>India</v>
      </c>
      <c r="D3414" s="2">
        <f>IFERROR(__xludf.DUMMYFUNCTION("""COMPUTED_VALUE"""),208007.0)</f>
        <v>208007</v>
      </c>
      <c r="E3414" s="2" t="str">
        <f>IFERROR(__xludf.DUMMYFUNCTION("""COMPUTED_VALUE"""),"Male")</f>
        <v>Male</v>
      </c>
    </row>
    <row r="3415">
      <c r="A3415" s="2">
        <v>3414.0</v>
      </c>
      <c r="B3415" s="4">
        <f>IFERROR(__xludf.DUMMYFUNCTION("""COMPUTED_VALUE"""),45232.80366211806)</f>
        <v>45232.80366</v>
      </c>
      <c r="C3415" s="2" t="str">
        <f>IFERROR(__xludf.DUMMYFUNCTION("""COMPUTED_VALUE"""),"India")</f>
        <v>India</v>
      </c>
      <c r="D3415" s="2">
        <f>IFERROR(__xludf.DUMMYFUNCTION("""COMPUTED_VALUE"""),401107.0)</f>
        <v>401107</v>
      </c>
      <c r="E3415" s="2" t="str">
        <f>IFERROR(__xludf.DUMMYFUNCTION("""COMPUTED_VALUE"""),"Male")</f>
        <v>Male</v>
      </c>
    </row>
    <row r="3416">
      <c r="A3416" s="2">
        <v>3415.0</v>
      </c>
      <c r="B3416" s="4">
        <f>IFERROR(__xludf.DUMMYFUNCTION("""COMPUTED_VALUE"""),45232.84991804398)</f>
        <v>45232.84992</v>
      </c>
      <c r="C3416" s="2" t="str">
        <f>IFERROR(__xludf.DUMMYFUNCTION("""COMPUTED_VALUE"""),"India")</f>
        <v>India</v>
      </c>
      <c r="D3416" s="2">
        <f>IFERROR(__xludf.DUMMYFUNCTION("""COMPUTED_VALUE"""),590001.0)</f>
        <v>590001</v>
      </c>
      <c r="E3416" s="2" t="str">
        <f>IFERROR(__xludf.DUMMYFUNCTION("""COMPUTED_VALUE"""),"Female")</f>
        <v>Female</v>
      </c>
    </row>
    <row r="3417">
      <c r="A3417" s="2">
        <v>3416.0</v>
      </c>
      <c r="B3417" s="4">
        <f>IFERROR(__xludf.DUMMYFUNCTION("""COMPUTED_VALUE"""),45234.50013748842)</f>
        <v>45234.50014</v>
      </c>
      <c r="C3417" s="2" t="str">
        <f>IFERROR(__xludf.DUMMYFUNCTION("""COMPUTED_VALUE"""),"India")</f>
        <v>India</v>
      </c>
      <c r="D3417" s="2">
        <f>IFERROR(__xludf.DUMMYFUNCTION("""COMPUTED_VALUE"""),560054.0)</f>
        <v>560054</v>
      </c>
      <c r="E3417" s="2" t="str">
        <f>IFERROR(__xludf.DUMMYFUNCTION("""COMPUTED_VALUE"""),"Male")</f>
        <v>Male</v>
      </c>
    </row>
    <row r="3418">
      <c r="A3418" s="2">
        <v>3417.0</v>
      </c>
      <c r="B3418" s="4">
        <f>IFERROR(__xludf.DUMMYFUNCTION("""COMPUTED_VALUE"""),45234.74840804399)</f>
        <v>45234.74841</v>
      </c>
      <c r="C3418" s="2" t="str">
        <f>IFERROR(__xludf.DUMMYFUNCTION("""COMPUTED_VALUE"""),"India")</f>
        <v>India</v>
      </c>
      <c r="D3418" s="2">
        <f>IFERROR(__xludf.DUMMYFUNCTION("""COMPUTED_VALUE"""),143001.0)</f>
        <v>143001</v>
      </c>
      <c r="E3418" s="2" t="str">
        <f>IFERROR(__xludf.DUMMYFUNCTION("""COMPUTED_VALUE"""),"Male")</f>
        <v>Male</v>
      </c>
    </row>
    <row r="3419">
      <c r="A3419" s="2">
        <v>3418.0</v>
      </c>
      <c r="B3419" s="4">
        <f>IFERROR(__xludf.DUMMYFUNCTION("""COMPUTED_VALUE"""),45234.80358909722)</f>
        <v>45234.80359</v>
      </c>
      <c r="C3419" s="2" t="str">
        <f>IFERROR(__xludf.DUMMYFUNCTION("""COMPUTED_VALUE"""),"India")</f>
        <v>India</v>
      </c>
      <c r="D3419" s="2">
        <f>IFERROR(__xludf.DUMMYFUNCTION("""COMPUTED_VALUE"""),510004.0)</f>
        <v>510004</v>
      </c>
      <c r="E3419" s="2" t="str">
        <f>IFERROR(__xludf.DUMMYFUNCTION("""COMPUTED_VALUE"""),"Male")</f>
        <v>Male</v>
      </c>
    </row>
    <row r="3420">
      <c r="A3420" s="2">
        <v>3419.0</v>
      </c>
      <c r="B3420" s="4">
        <f>IFERROR(__xludf.DUMMYFUNCTION("""COMPUTED_VALUE"""),45235.669819131945)</f>
        <v>45235.66982</v>
      </c>
      <c r="C3420" s="2" t="str">
        <f>IFERROR(__xludf.DUMMYFUNCTION("""COMPUTED_VALUE"""),"India")</f>
        <v>India</v>
      </c>
      <c r="D3420" s="2">
        <f>IFERROR(__xludf.DUMMYFUNCTION("""COMPUTED_VALUE"""),852212.0)</f>
        <v>852212</v>
      </c>
      <c r="E3420" s="2" t="str">
        <f>IFERROR(__xludf.DUMMYFUNCTION("""COMPUTED_VALUE"""),"Female")</f>
        <v>Female</v>
      </c>
    </row>
    <row r="3421">
      <c r="A3421" s="2">
        <v>3420.0</v>
      </c>
      <c r="B3421" s="4">
        <f>IFERROR(__xludf.DUMMYFUNCTION("""COMPUTED_VALUE"""),45235.90107465277)</f>
        <v>45235.90107</v>
      </c>
      <c r="C3421" s="2" t="str">
        <f>IFERROR(__xludf.DUMMYFUNCTION("""COMPUTED_VALUE"""),"India")</f>
        <v>India</v>
      </c>
      <c r="D3421" s="2">
        <f>IFERROR(__xludf.DUMMYFUNCTION("""COMPUTED_VALUE"""),411001.0)</f>
        <v>411001</v>
      </c>
      <c r="E3421" s="2" t="str">
        <f>IFERROR(__xludf.DUMMYFUNCTION("""COMPUTED_VALUE"""),"Male")</f>
        <v>Male</v>
      </c>
    </row>
    <row r="3422">
      <c r="A3422" s="2">
        <v>3421.0</v>
      </c>
      <c r="B3422" s="4">
        <f>IFERROR(__xludf.DUMMYFUNCTION("""COMPUTED_VALUE"""),45236.30691804398)</f>
        <v>45236.30692</v>
      </c>
      <c r="C3422" s="2" t="str">
        <f>IFERROR(__xludf.DUMMYFUNCTION("""COMPUTED_VALUE"""),"India")</f>
        <v>India</v>
      </c>
      <c r="D3422" s="2">
        <f>IFERROR(__xludf.DUMMYFUNCTION("""COMPUTED_VALUE"""),843329.0)</f>
        <v>843329</v>
      </c>
      <c r="E3422" s="2" t="str">
        <f>IFERROR(__xludf.DUMMYFUNCTION("""COMPUTED_VALUE"""),"Female")</f>
        <v>Female</v>
      </c>
    </row>
    <row r="3423">
      <c r="A3423" s="2">
        <v>3422.0</v>
      </c>
      <c r="B3423" s="4">
        <f>IFERROR(__xludf.DUMMYFUNCTION("""COMPUTED_VALUE"""),45236.30915743055)</f>
        <v>45236.30916</v>
      </c>
      <c r="C3423" s="2" t="str">
        <f>IFERROR(__xludf.DUMMYFUNCTION("""COMPUTED_VALUE"""),"India")</f>
        <v>India</v>
      </c>
      <c r="D3423" s="2">
        <f>IFERROR(__xludf.DUMMYFUNCTION("""COMPUTED_VALUE"""),800027.0)</f>
        <v>800027</v>
      </c>
      <c r="E3423" s="2" t="str">
        <f>IFERROR(__xludf.DUMMYFUNCTION("""COMPUTED_VALUE"""),"Female")</f>
        <v>Female</v>
      </c>
    </row>
    <row r="3424">
      <c r="A3424" s="2">
        <v>3423.0</v>
      </c>
      <c r="B3424" s="4">
        <f>IFERROR(__xludf.DUMMYFUNCTION("""COMPUTED_VALUE"""),45236.34485302083)</f>
        <v>45236.34485</v>
      </c>
      <c r="C3424" s="2" t="str">
        <f>IFERROR(__xludf.DUMMYFUNCTION("""COMPUTED_VALUE"""),"India")</f>
        <v>India</v>
      </c>
      <c r="D3424" s="2">
        <f>IFERROR(__xludf.DUMMYFUNCTION("""COMPUTED_VALUE"""),800006.0)</f>
        <v>800006</v>
      </c>
      <c r="E3424" s="2" t="str">
        <f>IFERROR(__xludf.DUMMYFUNCTION("""COMPUTED_VALUE"""),"Male")</f>
        <v>Male</v>
      </c>
    </row>
    <row r="3425">
      <c r="A3425" s="2">
        <v>3424.0</v>
      </c>
      <c r="B3425" s="4">
        <f>IFERROR(__xludf.DUMMYFUNCTION("""COMPUTED_VALUE"""),45236.360560312496)</f>
        <v>45236.36056</v>
      </c>
      <c r="C3425" s="2" t="str">
        <f>IFERROR(__xludf.DUMMYFUNCTION("""COMPUTED_VALUE"""),"India")</f>
        <v>India</v>
      </c>
      <c r="D3425" s="2">
        <f>IFERROR(__xludf.DUMMYFUNCTION("""COMPUTED_VALUE"""),110008.0)</f>
        <v>110008</v>
      </c>
      <c r="E3425" s="2" t="str">
        <f>IFERROR(__xludf.DUMMYFUNCTION("""COMPUTED_VALUE"""),"Male")</f>
        <v>Male</v>
      </c>
    </row>
    <row r="3426">
      <c r="A3426" s="2">
        <v>3425.0</v>
      </c>
      <c r="B3426" s="4">
        <f>IFERROR(__xludf.DUMMYFUNCTION("""COMPUTED_VALUE"""),45236.37842429399)</f>
        <v>45236.37842</v>
      </c>
      <c r="C3426" s="2" t="str">
        <f>IFERROR(__xludf.DUMMYFUNCTION("""COMPUTED_VALUE"""),"India")</f>
        <v>India</v>
      </c>
      <c r="D3426" s="2">
        <f>IFERROR(__xludf.DUMMYFUNCTION("""COMPUTED_VALUE"""),360575.0)</f>
        <v>360575</v>
      </c>
      <c r="E3426" s="2" t="str">
        <f>IFERROR(__xludf.DUMMYFUNCTION("""COMPUTED_VALUE"""),"Female")</f>
        <v>Female</v>
      </c>
    </row>
    <row r="3427">
      <c r="A3427" s="2">
        <v>3426.0</v>
      </c>
      <c r="B3427" s="4">
        <f>IFERROR(__xludf.DUMMYFUNCTION("""COMPUTED_VALUE"""),45236.41963185185)</f>
        <v>45236.41963</v>
      </c>
      <c r="C3427" s="2" t="str">
        <f>IFERROR(__xludf.DUMMYFUNCTION("""COMPUTED_VALUE"""),"India")</f>
        <v>India</v>
      </c>
      <c r="D3427" s="2">
        <f>IFERROR(__xludf.DUMMYFUNCTION("""COMPUTED_VALUE"""),302001.0)</f>
        <v>302001</v>
      </c>
      <c r="E3427" s="2" t="str">
        <f>IFERROR(__xludf.DUMMYFUNCTION("""COMPUTED_VALUE"""),"Female")</f>
        <v>Female</v>
      </c>
    </row>
    <row r="3428">
      <c r="A3428" s="2">
        <v>3427.0</v>
      </c>
      <c r="B3428" s="4">
        <f>IFERROR(__xludf.DUMMYFUNCTION("""COMPUTED_VALUE"""),45236.43091541666)</f>
        <v>45236.43092</v>
      </c>
      <c r="C3428" s="2" t="str">
        <f>IFERROR(__xludf.DUMMYFUNCTION("""COMPUTED_VALUE"""),"Others")</f>
        <v>Others</v>
      </c>
      <c r="D3428" s="2">
        <f>IFERROR(__xludf.DUMMYFUNCTION("""COMPUTED_VALUE"""),140413.0)</f>
        <v>140413</v>
      </c>
      <c r="E3428" s="2" t="str">
        <f>IFERROR(__xludf.DUMMYFUNCTION("""COMPUTED_VALUE"""),"Male")</f>
        <v>Male</v>
      </c>
    </row>
    <row r="3429">
      <c r="A3429" s="2">
        <v>3428.0</v>
      </c>
      <c r="B3429" s="4">
        <f>IFERROR(__xludf.DUMMYFUNCTION("""COMPUTED_VALUE"""),45237.682317465275)</f>
        <v>45237.68232</v>
      </c>
      <c r="C3429" s="2" t="str">
        <f>IFERROR(__xludf.DUMMYFUNCTION("""COMPUTED_VALUE"""),"India")</f>
        <v>India</v>
      </c>
      <c r="D3429" s="2">
        <f>IFERROR(__xludf.DUMMYFUNCTION("""COMPUTED_VALUE"""),700049.0)</f>
        <v>700049</v>
      </c>
      <c r="E3429" s="2" t="str">
        <f>IFERROR(__xludf.DUMMYFUNCTION("""COMPUTED_VALUE"""),"Male")</f>
        <v>Male</v>
      </c>
    </row>
    <row r="3430">
      <c r="A3430" s="2">
        <v>3429.0</v>
      </c>
      <c r="B3430" s="4">
        <f>IFERROR(__xludf.DUMMYFUNCTION("""COMPUTED_VALUE"""),45240.86832245371)</f>
        <v>45240.86832</v>
      </c>
      <c r="C3430" s="2" t="str">
        <f>IFERROR(__xludf.DUMMYFUNCTION("""COMPUTED_VALUE"""),"India")</f>
        <v>India</v>
      </c>
      <c r="D3430" s="2">
        <f>IFERROR(__xludf.DUMMYFUNCTION("""COMPUTED_VALUE"""),502302.0)</f>
        <v>502302</v>
      </c>
      <c r="E3430" s="2" t="str">
        <f>IFERROR(__xludf.DUMMYFUNCTION("""COMPUTED_VALUE"""),"Male")</f>
        <v>Male</v>
      </c>
    </row>
    <row r="3431">
      <c r="A3431" s="2">
        <v>3430.0</v>
      </c>
      <c r="B3431" s="4"/>
      <c r="C3431" s="2"/>
      <c r="D3431" s="2"/>
      <c r="E3431" s="2"/>
    </row>
    <row r="3432">
      <c r="B3432" s="4"/>
      <c r="C3432" s="2"/>
      <c r="D3432" s="2"/>
      <c r="E3432" s="2"/>
    </row>
    <row r="3433">
      <c r="B3433" s="4"/>
      <c r="C3433" s="2"/>
      <c r="D3433" s="2"/>
      <c r="E3433" s="2"/>
    </row>
    <row r="3434">
      <c r="B3434" s="4"/>
      <c r="C3434" s="2"/>
      <c r="D3434" s="2"/>
      <c r="E3434" s="2"/>
    </row>
    <row r="3435">
      <c r="B3435" s="4"/>
      <c r="C3435" s="2"/>
      <c r="D3435" s="2"/>
      <c r="E3435" s="2"/>
    </row>
    <row r="3436">
      <c r="B3436" s="4"/>
      <c r="C3436" s="2"/>
      <c r="D3436" s="2"/>
      <c r="E3436" s="2"/>
    </row>
    <row r="3437">
      <c r="B3437" s="4"/>
      <c r="C3437" s="2"/>
      <c r="D3437" s="2"/>
      <c r="E3437" s="2"/>
    </row>
    <row r="3438">
      <c r="B3438" s="4"/>
      <c r="C3438" s="2"/>
      <c r="D3438" s="2"/>
      <c r="E3438" s="2"/>
    </row>
    <row r="3439">
      <c r="B3439" s="4"/>
      <c r="C3439" s="2"/>
      <c r="D3439" s="2"/>
      <c r="E3439" s="2"/>
    </row>
    <row r="3440">
      <c r="B3440" s="4"/>
      <c r="C3440" s="2"/>
      <c r="D3440" s="2"/>
      <c r="E3440" s="2"/>
    </row>
    <row r="3441">
      <c r="B3441" s="4"/>
      <c r="C3441" s="2"/>
      <c r="D3441" s="2"/>
      <c r="E3441" s="2"/>
    </row>
    <row r="3442">
      <c r="B3442" s="4"/>
      <c r="C3442" s="2"/>
      <c r="D3442" s="2"/>
      <c r="E3442" s="2"/>
    </row>
    <row r="3443">
      <c r="B3443" s="4"/>
      <c r="C3443" s="2"/>
      <c r="D3443" s="2"/>
      <c r="E3443" s="2"/>
    </row>
    <row r="3444">
      <c r="B3444" s="4"/>
      <c r="C3444" s="2"/>
      <c r="D3444" s="2"/>
      <c r="E3444" s="2"/>
    </row>
    <row r="3445">
      <c r="B3445" s="4"/>
      <c r="C3445" s="2"/>
      <c r="D3445" s="2"/>
      <c r="E3445" s="2"/>
    </row>
    <row r="3446">
      <c r="B3446" s="4"/>
      <c r="C3446" s="2"/>
      <c r="D3446" s="2"/>
      <c r="E3446" s="2"/>
    </row>
    <row r="3447">
      <c r="B3447" s="4"/>
      <c r="C3447" s="2"/>
      <c r="D3447" s="2"/>
      <c r="E3447" s="2"/>
    </row>
    <row r="3448">
      <c r="B3448" s="4"/>
      <c r="C3448" s="2"/>
      <c r="D3448" s="2"/>
      <c r="E3448" s="2"/>
    </row>
    <row r="3449">
      <c r="B3449" s="4"/>
      <c r="C3449" s="2"/>
      <c r="D3449" s="2"/>
      <c r="E3449" s="2"/>
    </row>
    <row r="3450">
      <c r="B3450" s="4"/>
      <c r="C3450" s="2"/>
      <c r="D3450" s="2"/>
      <c r="E3450" s="2"/>
    </row>
    <row r="3451">
      <c r="B3451" s="4"/>
      <c r="C3451" s="2"/>
      <c r="D3451" s="2"/>
      <c r="E3451" s="2"/>
    </row>
    <row r="3452">
      <c r="B3452" s="4"/>
      <c r="C3452" s="2"/>
      <c r="D3452" s="2"/>
      <c r="E3452" s="2"/>
    </row>
    <row r="3453">
      <c r="B3453" s="4"/>
      <c r="C3453" s="2"/>
      <c r="D3453" s="2"/>
      <c r="E3453" s="2"/>
    </row>
    <row r="3454">
      <c r="B3454" s="4"/>
      <c r="C3454" s="2"/>
      <c r="D3454" s="2"/>
      <c r="E3454" s="2"/>
    </row>
    <row r="3455">
      <c r="B3455" s="4"/>
      <c r="C3455" s="2"/>
      <c r="D3455" s="2"/>
      <c r="E3455" s="2"/>
    </row>
    <row r="3456">
      <c r="B3456" s="4"/>
      <c r="C3456" s="2"/>
      <c r="D3456" s="2"/>
      <c r="E3456" s="2"/>
    </row>
    <row r="3457">
      <c r="B3457" s="4"/>
      <c r="C3457" s="2"/>
      <c r="D3457" s="2"/>
      <c r="E3457" s="2"/>
    </row>
    <row r="3458">
      <c r="B3458" s="4"/>
      <c r="C3458" s="2"/>
      <c r="D3458" s="2"/>
      <c r="E3458" s="2"/>
    </row>
    <row r="3459">
      <c r="B3459" s="4"/>
      <c r="C3459" s="2"/>
      <c r="D3459" s="2"/>
      <c r="E3459" s="2"/>
    </row>
    <row r="3460">
      <c r="B3460" s="4"/>
      <c r="C3460" s="2"/>
      <c r="D3460" s="2"/>
      <c r="E3460" s="2"/>
    </row>
    <row r="3461">
      <c r="B3461" s="4"/>
      <c r="C3461" s="2"/>
      <c r="D3461" s="2"/>
      <c r="E3461" s="2"/>
    </row>
    <row r="3462">
      <c r="B3462" s="4"/>
      <c r="C3462" s="2"/>
      <c r="D3462" s="2"/>
      <c r="E3462" s="2"/>
    </row>
    <row r="3463">
      <c r="B3463" s="4"/>
      <c r="C3463" s="2"/>
      <c r="D3463" s="2"/>
      <c r="E3463" s="2"/>
    </row>
    <row r="3464">
      <c r="B3464" s="4"/>
      <c r="C3464" s="2"/>
      <c r="D3464" s="2"/>
      <c r="E3464" s="2"/>
    </row>
    <row r="3465">
      <c r="B3465" s="4"/>
      <c r="C3465" s="2"/>
      <c r="D3465" s="2"/>
      <c r="E3465" s="2"/>
    </row>
    <row r="3466">
      <c r="B3466" s="4"/>
      <c r="C3466" s="2"/>
      <c r="D3466" s="2"/>
      <c r="E3466" s="2"/>
    </row>
    <row r="3467">
      <c r="B3467" s="4"/>
      <c r="C3467" s="2"/>
      <c r="D3467" s="2"/>
      <c r="E3467" s="2"/>
    </row>
    <row r="3468">
      <c r="B3468" s="4"/>
      <c r="C3468" s="2"/>
      <c r="D3468" s="2"/>
      <c r="E3468" s="2"/>
    </row>
    <row r="3469">
      <c r="B3469" s="4"/>
      <c r="C3469" s="2"/>
      <c r="D3469" s="2"/>
      <c r="E3469" s="2"/>
    </row>
    <row r="3470">
      <c r="B3470" s="4"/>
      <c r="C3470" s="2"/>
      <c r="D3470" s="2"/>
      <c r="E3470" s="2"/>
    </row>
    <row r="3471">
      <c r="B3471" s="4"/>
      <c r="C3471" s="2"/>
      <c r="D3471" s="2"/>
      <c r="E3471" s="2"/>
    </row>
    <row r="3472">
      <c r="B3472" s="4"/>
      <c r="C3472" s="2"/>
      <c r="D3472" s="2"/>
      <c r="E3472" s="2"/>
    </row>
    <row r="3473">
      <c r="B3473" s="4"/>
      <c r="C3473" s="2"/>
      <c r="D3473" s="2"/>
      <c r="E3473" s="2"/>
    </row>
    <row r="3474">
      <c r="B3474" s="4"/>
      <c r="C3474" s="2"/>
      <c r="D3474" s="2"/>
      <c r="E3474" s="2"/>
    </row>
    <row r="3475">
      <c r="B3475" s="4"/>
      <c r="C3475" s="2"/>
      <c r="D3475" s="2"/>
      <c r="E3475" s="2"/>
    </row>
    <row r="3476">
      <c r="B3476" s="4"/>
      <c r="C3476" s="2"/>
      <c r="D3476" s="2"/>
      <c r="E3476" s="2"/>
    </row>
    <row r="3477">
      <c r="B3477" s="4"/>
      <c r="C3477" s="2"/>
      <c r="D3477" s="2"/>
      <c r="E3477" s="2"/>
    </row>
    <row r="3478">
      <c r="B3478" s="4"/>
      <c r="C3478" s="2"/>
      <c r="D3478" s="2"/>
      <c r="E3478" s="2"/>
    </row>
    <row r="3479">
      <c r="B3479" s="4"/>
      <c r="C3479" s="2"/>
      <c r="D3479" s="2"/>
      <c r="E3479" s="2"/>
    </row>
    <row r="3480">
      <c r="B3480" s="4"/>
      <c r="C3480" s="2"/>
      <c r="D3480" s="2"/>
      <c r="E3480" s="2"/>
    </row>
    <row r="3481">
      <c r="B3481" s="4"/>
      <c r="C3481" s="2"/>
      <c r="D3481" s="2"/>
      <c r="E3481" s="2"/>
    </row>
    <row r="3482">
      <c r="B3482" s="4"/>
      <c r="C3482" s="2"/>
      <c r="D3482" s="2"/>
      <c r="E3482" s="2"/>
    </row>
    <row r="3483">
      <c r="B3483" s="4"/>
      <c r="C3483" s="2"/>
      <c r="D3483" s="2"/>
      <c r="E3483" s="2"/>
    </row>
    <row r="3484">
      <c r="B3484" s="4"/>
      <c r="C3484" s="2"/>
      <c r="D3484" s="2"/>
      <c r="E3484" s="2"/>
    </row>
    <row r="3485">
      <c r="B3485" s="4"/>
      <c r="C3485" s="2"/>
      <c r="D3485" s="2"/>
      <c r="E3485" s="2"/>
    </row>
    <row r="3486">
      <c r="B3486" s="4"/>
      <c r="C3486" s="2"/>
      <c r="D3486" s="2"/>
      <c r="E3486" s="2"/>
    </row>
    <row r="3487">
      <c r="B3487" s="4"/>
      <c r="C3487" s="2"/>
      <c r="D3487" s="2"/>
      <c r="E3487" s="2"/>
    </row>
    <row r="3488">
      <c r="B3488" s="4"/>
      <c r="C3488" s="2"/>
      <c r="D3488" s="2"/>
      <c r="E3488" s="2"/>
    </row>
    <row r="3489">
      <c r="B3489" s="4"/>
      <c r="C3489" s="2"/>
      <c r="D3489" s="2"/>
      <c r="E3489" s="2"/>
    </row>
    <row r="3490">
      <c r="B3490" s="4"/>
      <c r="C3490" s="2"/>
      <c r="D3490" s="2"/>
      <c r="E3490" s="2"/>
    </row>
    <row r="3491">
      <c r="B3491" s="4"/>
      <c r="C3491" s="2"/>
      <c r="D3491" s="2"/>
      <c r="E3491" s="2"/>
    </row>
    <row r="3492">
      <c r="B3492" s="4"/>
      <c r="C3492" s="2"/>
      <c r="D3492" s="2"/>
      <c r="E3492" s="2"/>
    </row>
    <row r="3493">
      <c r="B3493" s="4"/>
      <c r="C3493" s="2"/>
      <c r="D3493" s="2"/>
      <c r="E3493" s="2"/>
    </row>
    <row r="3494">
      <c r="B3494" s="4"/>
      <c r="C3494" s="2"/>
      <c r="D3494" s="2"/>
      <c r="E3494" s="2"/>
    </row>
    <row r="3495">
      <c r="B3495" s="4"/>
      <c r="C3495" s="2"/>
      <c r="D3495" s="2"/>
      <c r="E3495" s="2"/>
    </row>
    <row r="3496">
      <c r="B3496" s="4"/>
      <c r="C3496" s="2"/>
      <c r="D3496" s="2"/>
      <c r="E3496" s="2"/>
    </row>
    <row r="3497">
      <c r="B3497" s="4"/>
      <c r="C3497" s="2"/>
      <c r="D3497" s="2"/>
      <c r="E3497" s="2"/>
    </row>
    <row r="3498">
      <c r="B3498" s="4"/>
      <c r="C3498" s="2"/>
      <c r="D3498" s="2"/>
      <c r="E3498" s="2"/>
    </row>
    <row r="3499">
      <c r="B3499" s="4"/>
      <c r="C3499" s="2"/>
      <c r="D3499" s="2"/>
      <c r="E3499" s="2"/>
    </row>
    <row r="3500">
      <c r="B3500" s="4"/>
      <c r="C3500" s="2"/>
      <c r="D3500" s="2"/>
      <c r="E3500" s="2"/>
    </row>
    <row r="3501">
      <c r="B3501" s="4"/>
      <c r="C3501" s="2"/>
      <c r="D3501" s="2"/>
      <c r="E3501" s="2"/>
    </row>
    <row r="3502">
      <c r="B3502" s="4"/>
      <c r="C3502" s="2"/>
      <c r="D3502" s="2"/>
      <c r="E3502" s="2"/>
    </row>
    <row r="3503">
      <c r="B3503" s="4"/>
      <c r="C3503" s="2"/>
      <c r="D3503" s="2"/>
      <c r="E3503" s="2"/>
    </row>
    <row r="3504">
      <c r="B3504" s="4"/>
      <c r="C3504" s="2"/>
      <c r="D3504" s="2"/>
      <c r="E3504" s="2"/>
    </row>
    <row r="3505">
      <c r="B3505" s="4"/>
      <c r="C3505" s="2"/>
      <c r="D3505" s="2"/>
      <c r="E3505" s="2"/>
    </row>
    <row r="3506">
      <c r="B3506" s="4"/>
      <c r="C3506" s="2"/>
      <c r="D3506" s="2"/>
      <c r="E3506" s="2"/>
    </row>
    <row r="3507">
      <c r="B3507" s="4"/>
      <c r="C3507" s="2"/>
      <c r="D3507" s="2"/>
      <c r="E3507" s="2"/>
    </row>
    <row r="3508">
      <c r="B3508" s="4"/>
      <c r="C3508" s="2"/>
      <c r="D3508" s="2"/>
      <c r="E3508" s="2"/>
    </row>
    <row r="3509">
      <c r="B3509" s="4"/>
      <c r="C3509" s="2"/>
      <c r="D3509" s="2"/>
      <c r="E3509" s="2"/>
    </row>
    <row r="3510">
      <c r="B3510" s="4"/>
      <c r="C3510" s="2"/>
      <c r="D3510" s="2"/>
      <c r="E3510" s="2"/>
    </row>
    <row r="3511">
      <c r="B3511" s="4"/>
      <c r="C3511" s="2"/>
      <c r="D3511" s="2"/>
      <c r="E3511" s="2"/>
    </row>
    <row r="3512">
      <c r="B3512" s="4"/>
      <c r="C3512" s="2"/>
      <c r="D3512" s="2"/>
      <c r="E3512" s="2"/>
    </row>
    <row r="3513">
      <c r="B3513" s="4"/>
      <c r="C3513" s="2"/>
      <c r="D3513" s="2"/>
      <c r="E3513" s="2"/>
    </row>
    <row r="3514">
      <c r="B3514" s="4"/>
      <c r="C3514" s="2"/>
      <c r="D3514" s="2"/>
      <c r="E3514" s="2"/>
    </row>
    <row r="3515">
      <c r="B3515" s="4"/>
      <c r="C3515" s="2"/>
      <c r="D3515" s="2"/>
      <c r="E3515" s="2"/>
    </row>
    <row r="3516">
      <c r="B3516" s="4"/>
      <c r="C3516" s="2"/>
      <c r="D3516" s="2"/>
      <c r="E3516" s="2"/>
    </row>
    <row r="3517">
      <c r="B3517" s="4"/>
      <c r="C3517" s="2"/>
      <c r="D3517" s="2"/>
      <c r="E3517" s="2"/>
    </row>
    <row r="3518">
      <c r="B3518" s="4"/>
      <c r="C3518" s="2"/>
      <c r="D3518" s="2"/>
      <c r="E3518" s="2"/>
    </row>
    <row r="3519">
      <c r="B3519" s="4"/>
      <c r="C3519" s="2"/>
      <c r="D3519" s="2"/>
      <c r="E3519" s="2"/>
    </row>
    <row r="3520">
      <c r="B3520" s="4"/>
      <c r="C3520" s="2"/>
      <c r="D3520" s="2"/>
      <c r="E3520" s="2"/>
    </row>
    <row r="3521">
      <c r="B3521" s="4"/>
      <c r="C3521" s="2"/>
      <c r="D3521" s="2"/>
      <c r="E3521" s="2"/>
    </row>
    <row r="3522">
      <c r="B3522" s="4"/>
      <c r="C3522" s="2"/>
      <c r="D3522" s="2"/>
      <c r="E3522" s="2"/>
    </row>
    <row r="3523">
      <c r="B3523" s="4"/>
      <c r="C3523" s="2"/>
      <c r="D3523" s="2"/>
      <c r="E3523" s="2"/>
    </row>
    <row r="3524">
      <c r="B3524" s="4"/>
      <c r="C3524" s="2"/>
      <c r="D3524" s="2"/>
      <c r="E3524" s="2"/>
    </row>
    <row r="3525">
      <c r="B3525" s="4"/>
      <c r="C3525" s="2"/>
      <c r="D3525" s="2"/>
      <c r="E3525" s="2"/>
    </row>
    <row r="3526">
      <c r="B3526" s="4"/>
      <c r="C3526" s="2"/>
      <c r="D3526" s="2"/>
      <c r="E3526" s="2"/>
    </row>
    <row r="3527">
      <c r="B3527" s="4"/>
      <c r="C3527" s="2"/>
      <c r="D3527" s="2"/>
      <c r="E3527" s="2"/>
    </row>
    <row r="3528">
      <c r="B3528" s="4"/>
      <c r="C3528" s="2"/>
      <c r="D3528" s="2"/>
      <c r="E3528" s="2"/>
    </row>
    <row r="3529">
      <c r="B3529" s="4"/>
      <c r="C3529" s="2"/>
      <c r="D3529" s="2"/>
      <c r="E3529" s="2"/>
    </row>
    <row r="3530">
      <c r="B3530" s="4"/>
      <c r="C3530" s="2"/>
      <c r="D3530" s="2"/>
      <c r="E353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